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2023プログラム\230910りんくうオープン\エントリーシート\"/>
    </mc:Choice>
  </mc:AlternateContent>
  <xr:revisionPtr revIDLastSave="0" documentId="13_ncr:1_{9F65B399-015F-4379-BD4B-E9E8BED2ECAF}" xr6:coauthVersionLast="47" xr6:coauthVersionMax="47" xr10:uidLastSave="{00000000-0000-0000-0000-000000000000}"/>
  <workbookProtection workbookAlgorithmName="SHA-512" workbookHashValue="za7x/cRyeGKyuAjPpWkirLqDGTiQdwBHGANlAgNIxnLHGpKd1DYVSg8SPa91xHNk+KGEr5Q2GEEFJkMiK6Waxw==" workbookSaltValue="YnbGHf0Q2+KhYPMdY0g5Hg==" workbookSpinCount="100000" lockStructure="1"/>
  <bookViews>
    <workbookView xWindow="-120" yWindow="-120" windowWidth="29040" windowHeight="15720" xr2:uid="{00000000-000D-0000-FFFF-FFFF00000000}"/>
  </bookViews>
  <sheets>
    <sheet name="申込書" sheetId="1" r:id="rId1"/>
    <sheet name="泳者登録" sheetId="2" state="hidden" r:id="rId2"/>
    <sheet name="個人種目(上級Ｓ)" sheetId="12" state="hidden" r:id="rId3"/>
    <sheet name="リレー申し込み" sheetId="16" r:id="rId4"/>
    <sheet name="リレー" sheetId="13" state="hidden" r:id="rId5"/>
    <sheet name="リレー種目" sheetId="4" state="hidden" r:id="rId6"/>
    <sheet name="団体" sheetId="7" state="hidden" r:id="rId7"/>
    <sheet name="所属1" sheetId="8" state="hidden" r:id="rId8"/>
    <sheet name="選手" sheetId="9" state="hidden" r:id="rId9"/>
    <sheet name="エントリー" sheetId="10" state="hidden" r:id="rId10"/>
    <sheet name="チーム元" sheetId="11" state="hidden" r:id="rId11"/>
    <sheet name="チーム" sheetId="14" state="hidden" r:id="rId12"/>
    <sheet name="講習会出席者一覧" sheetId="15" state="hidden" r:id="rId13"/>
  </sheets>
  <definedNames>
    <definedName name="_xlnm.Print_Area" localSheetId="5">リレー種目!$A$1:$H$41</definedName>
    <definedName name="_xlnm.Print_Area" localSheetId="1">泳者登録!$A$1:$U$107</definedName>
    <definedName name="_xlnm.Print_Area" localSheetId="2">'個人種目(上級Ｓ)'!$A$1:$R$107</definedName>
    <definedName name="_xlnm.Print_Area" localSheetId="0">申込書!$B$1:$X$31</definedName>
    <definedName name="_xlnm.Print_Titles" localSheetId="1">泳者登録!$1:$4</definedName>
    <definedName name="_xlnm.Print_Titles" localSheetId="2">'個人種目(上級Ｓ)'!$1:$4</definedName>
  </definedNames>
  <calcPr calcId="191029"/>
</workbook>
</file>

<file path=xl/calcChain.xml><?xml version="1.0" encoding="utf-8"?>
<calcChain xmlns="http://schemas.openxmlformats.org/spreadsheetml/2006/main">
  <c r="J19" i="1" l="1"/>
  <c r="S19" i="1" s="1"/>
  <c r="L6" i="16"/>
  <c r="L6" i="9"/>
  <c r="P6" i="16"/>
  <c r="Q6" i="13"/>
  <c r="P6" i="13"/>
  <c r="O6" i="13"/>
  <c r="O6" i="16"/>
  <c r="P7" i="13"/>
  <c r="Q6" i="16"/>
  <c r="L6" i="13"/>
  <c r="N6" i="16"/>
  <c r="W6" i="13"/>
  <c r="B6" i="16"/>
  <c r="L9" i="16"/>
  <c r="B2" i="9" s="1"/>
  <c r="L10" i="16"/>
  <c r="B3" i="9" s="1"/>
  <c r="L11" i="16"/>
  <c r="B4" i="9" s="1"/>
  <c r="L12" i="16"/>
  <c r="B5" i="9" s="1"/>
  <c r="W6" i="2"/>
  <c r="A7" i="2"/>
  <c r="W10" i="16"/>
  <c r="X10" i="16" s="1"/>
  <c r="Y10" i="16"/>
  <c r="W11" i="16"/>
  <c r="X11" i="16" s="1"/>
  <c r="Y11" i="16"/>
  <c r="W12" i="16"/>
  <c r="X12" i="16" s="1"/>
  <c r="Y12" i="16"/>
  <c r="A2" i="14" l="1"/>
  <c r="Y9" i="16"/>
  <c r="AU6" i="2"/>
  <c r="W9" i="16"/>
  <c r="X9" i="16" s="1"/>
  <c r="AS6" i="2"/>
  <c r="AT6" i="2" s="1"/>
  <c r="M10" i="16"/>
  <c r="M11" i="16"/>
  <c r="M12" i="16"/>
  <c r="AH6" i="2"/>
  <c r="AI6" i="2"/>
  <c r="AK6" i="2"/>
  <c r="Q2" i="16"/>
  <c r="Q1" i="16"/>
  <c r="AS1" i="2"/>
  <c r="S7" i="2"/>
  <c r="S6" i="2"/>
  <c r="M9" i="16"/>
  <c r="AG6" i="2"/>
  <c r="V2" i="16"/>
  <c r="V1" i="16"/>
  <c r="A9" i="16"/>
  <c r="B1" i="16"/>
  <c r="A7" i="16"/>
  <c r="A6" i="16"/>
  <c r="D3" i="7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AN6" i="13"/>
  <c r="AK9" i="13"/>
  <c r="AM6" i="13"/>
  <c r="AK8" i="13"/>
  <c r="AL6" i="13"/>
  <c r="AK7" i="13"/>
  <c r="AJ6" i="13"/>
  <c r="AG9" i="13"/>
  <c r="AI6" i="13"/>
  <c r="AG8" i="13"/>
  <c r="AH6" i="13"/>
  <c r="AG7" i="13"/>
  <c r="N6" i="13"/>
  <c r="BX56" i="2"/>
  <c r="BY56" i="2"/>
  <c r="BZ56" i="2"/>
  <c r="CA56" i="2"/>
  <c r="CB56" i="2"/>
  <c r="CC56" i="2"/>
  <c r="BX57" i="2"/>
  <c r="BY57" i="2"/>
  <c r="BZ57" i="2"/>
  <c r="CA57" i="2"/>
  <c r="CB57" i="2"/>
  <c r="CC57" i="2"/>
  <c r="E2" i="14" l="1"/>
  <c r="I2" i="14"/>
  <c r="F2" i="14"/>
  <c r="J2" i="14"/>
  <c r="A10" i="16"/>
  <c r="A2" i="9"/>
  <c r="T6" i="2"/>
  <c r="AJ6" i="2"/>
  <c r="Q12" i="16"/>
  <c r="J12" i="16" s="1"/>
  <c r="Q11" i="16"/>
  <c r="J11" i="16" s="1"/>
  <c r="I9" i="16"/>
  <c r="Q10" i="16"/>
  <c r="O10" i="16" s="1"/>
  <c r="I12" i="16"/>
  <c r="I10" i="16"/>
  <c r="I11" i="16"/>
  <c r="Q9" i="16"/>
  <c r="J9" i="16" s="1"/>
  <c r="CH8" i="2"/>
  <c r="CH9" i="2"/>
  <c r="CH10" i="2"/>
  <c r="CH11" i="2"/>
  <c r="CH12" i="2"/>
  <c r="CH13" i="2"/>
  <c r="CH14" i="2"/>
  <c r="CH15" i="2"/>
  <c r="CH16" i="2"/>
  <c r="CH17" i="2"/>
  <c r="CH18" i="2"/>
  <c r="CH19" i="2"/>
  <c r="CH20" i="2"/>
  <c r="CH21" i="2"/>
  <c r="CH22" i="2"/>
  <c r="CH23" i="2"/>
  <c r="CH24" i="2"/>
  <c r="CH25" i="2"/>
  <c r="CH26" i="2"/>
  <c r="CH27" i="2"/>
  <c r="CH28" i="2"/>
  <c r="CH29" i="2"/>
  <c r="CH30" i="2"/>
  <c r="CH31" i="2"/>
  <c r="CH32" i="2"/>
  <c r="CH33" i="2"/>
  <c r="CH34" i="2"/>
  <c r="CH35" i="2"/>
  <c r="CH36" i="2"/>
  <c r="CH37" i="2"/>
  <c r="CH38" i="2"/>
  <c r="CH39" i="2"/>
  <c r="CH40" i="2"/>
  <c r="CH41" i="2"/>
  <c r="CH42" i="2"/>
  <c r="CH43" i="2"/>
  <c r="CH44" i="2"/>
  <c r="CH45" i="2"/>
  <c r="CH46" i="2"/>
  <c r="CH47" i="2"/>
  <c r="CH48" i="2"/>
  <c r="CH49" i="2"/>
  <c r="CH50" i="2"/>
  <c r="CH51" i="2"/>
  <c r="CH52" i="2"/>
  <c r="CH53" i="2"/>
  <c r="CH54" i="2"/>
  <c r="CH55" i="2"/>
  <c r="CH56" i="2"/>
  <c r="CH57" i="2"/>
  <c r="CH58" i="2"/>
  <c r="CH59" i="2"/>
  <c r="CH60" i="2"/>
  <c r="CH61" i="2"/>
  <c r="CH62" i="2"/>
  <c r="CH63" i="2"/>
  <c r="CH64" i="2"/>
  <c r="CH65" i="2"/>
  <c r="CH66" i="2"/>
  <c r="CH67" i="2"/>
  <c r="CH68" i="2"/>
  <c r="CH69" i="2"/>
  <c r="CH70" i="2"/>
  <c r="CH71" i="2"/>
  <c r="CH72" i="2"/>
  <c r="CH73" i="2"/>
  <c r="CH74" i="2"/>
  <c r="CH75" i="2"/>
  <c r="CH76" i="2"/>
  <c r="CH77" i="2"/>
  <c r="CH78" i="2"/>
  <c r="CH79" i="2"/>
  <c r="CH80" i="2"/>
  <c r="CH81" i="2"/>
  <c r="CH82" i="2"/>
  <c r="CH83" i="2"/>
  <c r="CH84" i="2"/>
  <c r="CH85" i="2"/>
  <c r="CH86" i="2"/>
  <c r="CH87" i="2"/>
  <c r="CH88" i="2"/>
  <c r="CH89" i="2"/>
  <c r="CH90" i="2"/>
  <c r="CH91" i="2"/>
  <c r="CH92" i="2"/>
  <c r="CH93" i="2"/>
  <c r="CH94" i="2"/>
  <c r="CH95" i="2"/>
  <c r="CH96" i="2"/>
  <c r="CH97" i="2"/>
  <c r="CH98" i="2"/>
  <c r="CH99" i="2"/>
  <c r="CH100" i="2"/>
  <c r="CH101" i="2"/>
  <c r="CH102" i="2"/>
  <c r="CH103" i="2"/>
  <c r="CH104" i="2"/>
  <c r="CH105" i="2"/>
  <c r="CH106" i="2"/>
  <c r="CH107" i="2"/>
  <c r="C2" i="9" l="1"/>
  <c r="N2" i="9"/>
  <c r="J2" i="9"/>
  <c r="A11" i="16"/>
  <c r="A3" i="9"/>
  <c r="N11" i="16"/>
  <c r="M2" i="9"/>
  <c r="E2" i="9"/>
  <c r="F2" i="9"/>
  <c r="D2" i="9"/>
  <c r="N12" i="16"/>
  <c r="P12" i="16"/>
  <c r="O12" i="16"/>
  <c r="P11" i="16"/>
  <c r="O11" i="16"/>
  <c r="N10" i="16"/>
  <c r="J10" i="16"/>
  <c r="P10" i="16"/>
  <c r="N9" i="16"/>
  <c r="G2" i="9" s="1"/>
  <c r="P9" i="16"/>
  <c r="I2" i="9" s="1"/>
  <c r="O9" i="16"/>
  <c r="H2" i="9" s="1"/>
  <c r="CE59" i="2"/>
  <c r="CE60" i="2"/>
  <c r="CE61" i="2"/>
  <c r="CE62" i="2"/>
  <c r="CE63" i="2"/>
  <c r="CE64" i="2"/>
  <c r="CE65" i="2"/>
  <c r="CE66" i="2"/>
  <c r="CE67" i="2"/>
  <c r="CE68" i="2"/>
  <c r="CE69" i="2"/>
  <c r="CE70" i="2"/>
  <c r="CE71" i="2"/>
  <c r="CE72" i="2"/>
  <c r="CE73" i="2"/>
  <c r="CE74" i="2"/>
  <c r="CE75" i="2"/>
  <c r="CE76" i="2"/>
  <c r="CE77" i="2"/>
  <c r="CE78" i="2"/>
  <c r="CE79" i="2"/>
  <c r="CE80" i="2"/>
  <c r="CE81" i="2"/>
  <c r="CE82" i="2"/>
  <c r="CE83" i="2"/>
  <c r="CE84" i="2"/>
  <c r="CE85" i="2"/>
  <c r="CE86" i="2"/>
  <c r="CE87" i="2"/>
  <c r="CE88" i="2"/>
  <c r="CE89" i="2"/>
  <c r="CE90" i="2"/>
  <c r="CE91" i="2"/>
  <c r="CE92" i="2"/>
  <c r="CE93" i="2"/>
  <c r="CE94" i="2"/>
  <c r="CE95" i="2"/>
  <c r="CE96" i="2"/>
  <c r="CE97" i="2"/>
  <c r="CE98" i="2"/>
  <c r="CE99" i="2"/>
  <c r="CE100" i="2"/>
  <c r="CE101" i="2"/>
  <c r="CE102" i="2"/>
  <c r="CE103" i="2"/>
  <c r="CE104" i="2"/>
  <c r="CE105" i="2"/>
  <c r="CE106" i="2"/>
  <c r="CE107" i="2"/>
  <c r="CE58" i="2"/>
  <c r="CE7" i="2"/>
  <c r="CE8" i="2"/>
  <c r="CE9" i="2"/>
  <c r="CE10" i="2"/>
  <c r="CE11" i="2"/>
  <c r="CE12" i="2"/>
  <c r="CE13" i="2"/>
  <c r="CE14" i="2"/>
  <c r="CE15" i="2"/>
  <c r="CE16" i="2"/>
  <c r="CE17" i="2"/>
  <c r="CE18" i="2"/>
  <c r="CE19" i="2"/>
  <c r="CE20" i="2"/>
  <c r="CE21" i="2"/>
  <c r="CE22" i="2"/>
  <c r="CE23" i="2"/>
  <c r="CE24" i="2"/>
  <c r="CE25" i="2"/>
  <c r="CE26" i="2"/>
  <c r="CE27" i="2"/>
  <c r="CE28" i="2"/>
  <c r="CE29" i="2"/>
  <c r="CE30" i="2"/>
  <c r="CE31" i="2"/>
  <c r="CE32" i="2"/>
  <c r="CE33" i="2"/>
  <c r="CE34" i="2"/>
  <c r="CE35" i="2"/>
  <c r="CE36" i="2"/>
  <c r="CE37" i="2"/>
  <c r="CE38" i="2"/>
  <c r="CE39" i="2"/>
  <c r="CE40" i="2"/>
  <c r="CE41" i="2"/>
  <c r="CE42" i="2"/>
  <c r="CE43" i="2"/>
  <c r="CE44" i="2"/>
  <c r="CE45" i="2"/>
  <c r="CE46" i="2"/>
  <c r="CE47" i="2"/>
  <c r="CE48" i="2"/>
  <c r="CE49" i="2"/>
  <c r="CE50" i="2"/>
  <c r="CE51" i="2"/>
  <c r="CE52" i="2"/>
  <c r="CE53" i="2"/>
  <c r="CE54" i="2"/>
  <c r="CE55" i="2"/>
  <c r="CE6" i="2"/>
  <c r="CL6" i="2" s="1"/>
  <c r="H3" i="9" l="1"/>
  <c r="J3" i="9"/>
  <c r="N3" i="9"/>
  <c r="G3" i="9"/>
  <c r="O28" i="16"/>
  <c r="O27" i="16"/>
  <c r="F3" i="9"/>
  <c r="I3" i="9"/>
  <c r="E3" i="9"/>
  <c r="C3" i="9"/>
  <c r="L3" i="9" s="1"/>
  <c r="D3" i="9"/>
  <c r="M3" i="9"/>
  <c r="A12" i="16"/>
  <c r="A5" i="9" s="1"/>
  <c r="A4" i="9"/>
  <c r="CE5" i="2"/>
  <c r="CL7" i="2"/>
  <c r="CH7" i="2" s="1"/>
  <c r="H4" i="9" l="1"/>
  <c r="J4" i="9"/>
  <c r="H5" i="9"/>
  <c r="J5" i="9"/>
  <c r="I4" i="9"/>
  <c r="G5" i="9"/>
  <c r="I5" i="9"/>
  <c r="E4" i="9"/>
  <c r="D4" i="9"/>
  <c r="M4" i="9"/>
  <c r="C4" i="9"/>
  <c r="L4" i="9" s="1"/>
  <c r="F4" i="9"/>
  <c r="C5" i="9"/>
  <c r="L5" i="9" s="1"/>
  <c r="D5" i="9"/>
  <c r="E5" i="9"/>
  <c r="M5" i="9"/>
  <c r="F5" i="9"/>
  <c r="G4" i="9"/>
  <c r="AB6" i="1"/>
  <c r="N5" i="9" l="1"/>
  <c r="N4" i="9"/>
  <c r="R3" i="7"/>
  <c r="Q3" i="7"/>
  <c r="AS2" i="2"/>
  <c r="S21" i="1" l="1"/>
  <c r="U3" i="7" s="1"/>
  <c r="S20" i="1"/>
  <c r="T3" i="7" s="1"/>
  <c r="BE6" i="2"/>
  <c r="P3" i="7"/>
  <c r="O3" i="7"/>
  <c r="N3" i="7"/>
  <c r="M3" i="7"/>
  <c r="L3" i="7"/>
  <c r="K3" i="7"/>
  <c r="W7" i="13" l="1"/>
  <c r="W8" i="13"/>
  <c r="W9" i="13"/>
  <c r="W10" i="13"/>
  <c r="W11" i="13"/>
  <c r="W12" i="13"/>
  <c r="W13" i="13"/>
  <c r="W14" i="13"/>
  <c r="W15" i="13"/>
  <c r="W16" i="13"/>
  <c r="W17" i="13"/>
  <c r="W18" i="13"/>
  <c r="W19" i="13"/>
  <c r="W20" i="13"/>
  <c r="W21" i="13"/>
  <c r="W22" i="13"/>
  <c r="W23" i="13"/>
  <c r="W24" i="13"/>
  <c r="W25" i="13"/>
  <c r="W26" i="13"/>
  <c r="W27" i="13"/>
  <c r="W28" i="13"/>
  <c r="W29" i="13"/>
  <c r="W30" i="13"/>
  <c r="W31" i="13"/>
  <c r="W32" i="13"/>
  <c r="W33" i="13"/>
  <c r="W34" i="13"/>
  <c r="W35" i="13"/>
  <c r="W36" i="13"/>
  <c r="W37" i="13"/>
  <c r="W38" i="13"/>
  <c r="W39" i="13"/>
  <c r="W40" i="13"/>
  <c r="W41" i="13"/>
  <c r="W42" i="13"/>
  <c r="W43" i="13"/>
  <c r="W44" i="13"/>
  <c r="W45" i="13"/>
  <c r="W46" i="13"/>
  <c r="W47" i="13"/>
  <c r="W48" i="13"/>
  <c r="W49" i="13"/>
  <c r="W50" i="13"/>
  <c r="W51" i="13"/>
  <c r="W52" i="13"/>
  <c r="W53" i="13"/>
  <c r="W54" i="13"/>
  <c r="W55" i="13"/>
  <c r="W56" i="13"/>
  <c r="W57" i="13"/>
  <c r="W58" i="13"/>
  <c r="W59" i="13"/>
  <c r="W60" i="13"/>
  <c r="W61" i="13"/>
  <c r="W62" i="13"/>
  <c r="W63" i="13"/>
  <c r="W64" i="13"/>
  <c r="W65" i="13"/>
  <c r="A1" i="13" l="1"/>
  <c r="AR63" i="13" l="1"/>
  <c r="AS63" i="13"/>
  <c r="AT63" i="13"/>
  <c r="AU63" i="13"/>
  <c r="AR64" i="13"/>
  <c r="AS64" i="13"/>
  <c r="AT64" i="13"/>
  <c r="AU64" i="13"/>
  <c r="AR65" i="13"/>
  <c r="AS65" i="13"/>
  <c r="AT65" i="13"/>
  <c r="AU65" i="13"/>
  <c r="AR16" i="13"/>
  <c r="AS16" i="13"/>
  <c r="AT16" i="13"/>
  <c r="AU16" i="13"/>
  <c r="AR17" i="13"/>
  <c r="AS17" i="13"/>
  <c r="AT17" i="13"/>
  <c r="AU17" i="13"/>
  <c r="AR18" i="13"/>
  <c r="AS18" i="13"/>
  <c r="AT18" i="13"/>
  <c r="AU18" i="13"/>
  <c r="AR19" i="13"/>
  <c r="AS19" i="13"/>
  <c r="AT19" i="13"/>
  <c r="AU19" i="13"/>
  <c r="AR20" i="13"/>
  <c r="AS20" i="13"/>
  <c r="AT20" i="13"/>
  <c r="AU20" i="13"/>
  <c r="AR21" i="13"/>
  <c r="AS21" i="13"/>
  <c r="AT21" i="13"/>
  <c r="AU21" i="13"/>
  <c r="AR22" i="13"/>
  <c r="AS22" i="13"/>
  <c r="AT22" i="13"/>
  <c r="AU22" i="13"/>
  <c r="AR23" i="13"/>
  <c r="AS23" i="13"/>
  <c r="AT23" i="13"/>
  <c r="AU23" i="13"/>
  <c r="AR30" i="13"/>
  <c r="AS30" i="13"/>
  <c r="AT30" i="13"/>
  <c r="AU30" i="13"/>
  <c r="AR31" i="13"/>
  <c r="AS31" i="13"/>
  <c r="AT31" i="13"/>
  <c r="AU31" i="13"/>
  <c r="AR32" i="13"/>
  <c r="AS32" i="13"/>
  <c r="AT32" i="13"/>
  <c r="AU32" i="13"/>
  <c r="AR33" i="13"/>
  <c r="AS33" i="13"/>
  <c r="AT33" i="13"/>
  <c r="AU33" i="13"/>
  <c r="AR34" i="13"/>
  <c r="AS34" i="13"/>
  <c r="AT34" i="13"/>
  <c r="AU34" i="13"/>
  <c r="AR35" i="13"/>
  <c r="AS35" i="13"/>
  <c r="AT35" i="13"/>
  <c r="AU35" i="13"/>
  <c r="AR36" i="13"/>
  <c r="AS36" i="13"/>
  <c r="AT36" i="13"/>
  <c r="AU36" i="13"/>
  <c r="AR37" i="13"/>
  <c r="AS37" i="13"/>
  <c r="AT37" i="13"/>
  <c r="AU37" i="13"/>
  <c r="AR38" i="13"/>
  <c r="AS38" i="13"/>
  <c r="AT38" i="13"/>
  <c r="AU38" i="13"/>
  <c r="AR39" i="13"/>
  <c r="AS39" i="13"/>
  <c r="AT39" i="13"/>
  <c r="AU39" i="13"/>
  <c r="AR40" i="13"/>
  <c r="AS40" i="13"/>
  <c r="AT40" i="13"/>
  <c r="AU40" i="13"/>
  <c r="AR41" i="13"/>
  <c r="AS41" i="13"/>
  <c r="AT41" i="13"/>
  <c r="AU41" i="13"/>
  <c r="AR42" i="13"/>
  <c r="AS42" i="13"/>
  <c r="AT42" i="13"/>
  <c r="AU42" i="13"/>
  <c r="AR43" i="13"/>
  <c r="AS43" i="13"/>
  <c r="AT43" i="13"/>
  <c r="AU43" i="13"/>
  <c r="AR44" i="13"/>
  <c r="AS44" i="13"/>
  <c r="AT44" i="13"/>
  <c r="AU44" i="13"/>
  <c r="AR45" i="13"/>
  <c r="AS45" i="13"/>
  <c r="AT45" i="13"/>
  <c r="AU45" i="13"/>
  <c r="AR46" i="13"/>
  <c r="AS46" i="13"/>
  <c r="AT46" i="13"/>
  <c r="AU46" i="13"/>
  <c r="AR47" i="13"/>
  <c r="AS47" i="13"/>
  <c r="AT47" i="13"/>
  <c r="AU47" i="13"/>
  <c r="AR48" i="13"/>
  <c r="AS48" i="13"/>
  <c r="AT48" i="13"/>
  <c r="AU48" i="13"/>
  <c r="AR49" i="13"/>
  <c r="AS49" i="13"/>
  <c r="AT49" i="13"/>
  <c r="AU49" i="13"/>
  <c r="AR50" i="13"/>
  <c r="AS50" i="13"/>
  <c r="AT50" i="13"/>
  <c r="AU50" i="13"/>
  <c r="AR51" i="13"/>
  <c r="AS51" i="13"/>
  <c r="AT51" i="13"/>
  <c r="AU51" i="13"/>
  <c r="AR52" i="13"/>
  <c r="AS52" i="13"/>
  <c r="AT52" i="13"/>
  <c r="AU52" i="13"/>
  <c r="AR53" i="13"/>
  <c r="AS53" i="13"/>
  <c r="AT53" i="13"/>
  <c r="AU53" i="13"/>
  <c r="AR54" i="13"/>
  <c r="AS54" i="13"/>
  <c r="AT54" i="13"/>
  <c r="AU54" i="13"/>
  <c r="AR55" i="13"/>
  <c r="AS55" i="13"/>
  <c r="AT55" i="13"/>
  <c r="AU55" i="13"/>
  <c r="AR56" i="13"/>
  <c r="AS56" i="13"/>
  <c r="AT56" i="13"/>
  <c r="AU56" i="13"/>
  <c r="AR57" i="13"/>
  <c r="AS57" i="13"/>
  <c r="AT57" i="13"/>
  <c r="AU57" i="13"/>
  <c r="AR58" i="13"/>
  <c r="AS58" i="13"/>
  <c r="AT58" i="13"/>
  <c r="AU58" i="13"/>
  <c r="AR59" i="13"/>
  <c r="AS59" i="13"/>
  <c r="AT59" i="13"/>
  <c r="AU59" i="13"/>
  <c r="AR60" i="13"/>
  <c r="AS60" i="13"/>
  <c r="AT60" i="13"/>
  <c r="AU60" i="13"/>
  <c r="AR61" i="13"/>
  <c r="AS61" i="13"/>
  <c r="AT61" i="13"/>
  <c r="AU61" i="13"/>
  <c r="AR62" i="13"/>
  <c r="AS62" i="13"/>
  <c r="AT62" i="13"/>
  <c r="AU62" i="13"/>
  <c r="R16" i="13"/>
  <c r="S16" i="13"/>
  <c r="T16" i="13"/>
  <c r="U16" i="13"/>
  <c r="R17" i="13"/>
  <c r="S17" i="13"/>
  <c r="T17" i="13"/>
  <c r="U17" i="13"/>
  <c r="R18" i="13"/>
  <c r="S18" i="13"/>
  <c r="T18" i="13"/>
  <c r="U18" i="13"/>
  <c r="R19" i="13"/>
  <c r="S19" i="13"/>
  <c r="T19" i="13"/>
  <c r="U19" i="13"/>
  <c r="R20" i="13"/>
  <c r="S20" i="13"/>
  <c r="T20" i="13"/>
  <c r="U20" i="13"/>
  <c r="R21" i="13"/>
  <c r="S21" i="13"/>
  <c r="T21" i="13"/>
  <c r="U21" i="13"/>
  <c r="R22" i="13"/>
  <c r="S22" i="13"/>
  <c r="T22" i="13"/>
  <c r="U22" i="13"/>
  <c r="R23" i="13"/>
  <c r="S23" i="13"/>
  <c r="T23" i="13"/>
  <c r="U23" i="13"/>
  <c r="R30" i="13"/>
  <c r="S30" i="13"/>
  <c r="T30" i="13"/>
  <c r="U30" i="13"/>
  <c r="R31" i="13"/>
  <c r="S31" i="13"/>
  <c r="T31" i="13"/>
  <c r="U31" i="13"/>
  <c r="R32" i="13"/>
  <c r="S32" i="13"/>
  <c r="T32" i="13"/>
  <c r="U32" i="13"/>
  <c r="R33" i="13"/>
  <c r="S33" i="13"/>
  <c r="T33" i="13"/>
  <c r="U33" i="13"/>
  <c r="R34" i="13"/>
  <c r="S34" i="13"/>
  <c r="T34" i="13"/>
  <c r="U34" i="13"/>
  <c r="R35" i="13"/>
  <c r="S35" i="13"/>
  <c r="T35" i="13"/>
  <c r="U35" i="13"/>
  <c r="R36" i="13"/>
  <c r="S36" i="13"/>
  <c r="T36" i="13"/>
  <c r="U36" i="13"/>
  <c r="R37" i="13"/>
  <c r="S37" i="13"/>
  <c r="T37" i="13"/>
  <c r="U37" i="13"/>
  <c r="R38" i="13"/>
  <c r="S38" i="13"/>
  <c r="T38" i="13"/>
  <c r="U38" i="13"/>
  <c r="R39" i="13"/>
  <c r="S39" i="13"/>
  <c r="T39" i="13"/>
  <c r="U39" i="13"/>
  <c r="R40" i="13"/>
  <c r="S40" i="13"/>
  <c r="T40" i="13"/>
  <c r="U40" i="13"/>
  <c r="R41" i="13"/>
  <c r="S41" i="13"/>
  <c r="T41" i="13"/>
  <c r="U41" i="13"/>
  <c r="R42" i="13"/>
  <c r="S42" i="13"/>
  <c r="T42" i="13"/>
  <c r="U42" i="13"/>
  <c r="R43" i="13"/>
  <c r="S43" i="13"/>
  <c r="T43" i="13"/>
  <c r="U43" i="13"/>
  <c r="R44" i="13"/>
  <c r="S44" i="13"/>
  <c r="T44" i="13"/>
  <c r="U44" i="13"/>
  <c r="R45" i="13"/>
  <c r="S45" i="13"/>
  <c r="T45" i="13"/>
  <c r="U45" i="13"/>
  <c r="R46" i="13"/>
  <c r="S46" i="13"/>
  <c r="T46" i="13"/>
  <c r="U46" i="13"/>
  <c r="R47" i="13"/>
  <c r="S47" i="13"/>
  <c r="T47" i="13"/>
  <c r="U47" i="13"/>
  <c r="R48" i="13"/>
  <c r="S48" i="13"/>
  <c r="T48" i="13"/>
  <c r="U48" i="13"/>
  <c r="R49" i="13"/>
  <c r="S49" i="13"/>
  <c r="T49" i="13"/>
  <c r="U49" i="13"/>
  <c r="R50" i="13"/>
  <c r="S50" i="13"/>
  <c r="T50" i="13"/>
  <c r="U50" i="13"/>
  <c r="R51" i="13"/>
  <c r="S51" i="13"/>
  <c r="T51" i="13"/>
  <c r="U51" i="13"/>
  <c r="R52" i="13"/>
  <c r="S52" i="13"/>
  <c r="T52" i="13"/>
  <c r="U52" i="13"/>
  <c r="R53" i="13"/>
  <c r="S53" i="13"/>
  <c r="T53" i="13"/>
  <c r="U53" i="13"/>
  <c r="R54" i="13"/>
  <c r="S54" i="13"/>
  <c r="T54" i="13"/>
  <c r="U54" i="13"/>
  <c r="R55" i="13"/>
  <c r="S55" i="13"/>
  <c r="T55" i="13"/>
  <c r="U55" i="13"/>
  <c r="R56" i="13"/>
  <c r="S56" i="13"/>
  <c r="T56" i="13"/>
  <c r="U56" i="13"/>
  <c r="R57" i="13"/>
  <c r="S57" i="13"/>
  <c r="T57" i="13"/>
  <c r="U57" i="13"/>
  <c r="R58" i="13"/>
  <c r="S58" i="13"/>
  <c r="T58" i="13"/>
  <c r="U58" i="13"/>
  <c r="R59" i="13"/>
  <c r="S59" i="13"/>
  <c r="T59" i="13"/>
  <c r="U59" i="13"/>
  <c r="R60" i="13"/>
  <c r="S60" i="13"/>
  <c r="T60" i="13"/>
  <c r="U60" i="13"/>
  <c r="R61" i="13"/>
  <c r="S61" i="13"/>
  <c r="T61" i="13"/>
  <c r="U61" i="13"/>
  <c r="R62" i="13"/>
  <c r="S62" i="13"/>
  <c r="T62" i="13"/>
  <c r="U62" i="13"/>
  <c r="R63" i="13"/>
  <c r="S63" i="13"/>
  <c r="T63" i="13"/>
  <c r="U63" i="13"/>
  <c r="R64" i="13"/>
  <c r="S64" i="13"/>
  <c r="T64" i="13"/>
  <c r="U64" i="13"/>
  <c r="R65" i="13"/>
  <c r="S65" i="13"/>
  <c r="T65" i="13"/>
  <c r="U65" i="13"/>
  <c r="AC16" i="13"/>
  <c r="AD16" i="13"/>
  <c r="AE16" i="13"/>
  <c r="AF16" i="13"/>
  <c r="AC17" i="13"/>
  <c r="AD17" i="13"/>
  <c r="AE17" i="13"/>
  <c r="AF17" i="13"/>
  <c r="AC18" i="13"/>
  <c r="AD18" i="13"/>
  <c r="AE18" i="13"/>
  <c r="AF18" i="13"/>
  <c r="AC19" i="13"/>
  <c r="AD19" i="13"/>
  <c r="AE19" i="13"/>
  <c r="AF19" i="13"/>
  <c r="AC20" i="13"/>
  <c r="AD20" i="13"/>
  <c r="AE20" i="13"/>
  <c r="AF20" i="13"/>
  <c r="AC21" i="13"/>
  <c r="AD21" i="13"/>
  <c r="AE21" i="13"/>
  <c r="AF21" i="13"/>
  <c r="AC22" i="13"/>
  <c r="AD22" i="13"/>
  <c r="AE22" i="13"/>
  <c r="AF22" i="13"/>
  <c r="AC23" i="13"/>
  <c r="AD23" i="13"/>
  <c r="AE23" i="13"/>
  <c r="AF23" i="13"/>
  <c r="AC30" i="13"/>
  <c r="AD30" i="13"/>
  <c r="AE30" i="13"/>
  <c r="AF30" i="13"/>
  <c r="AC31" i="13"/>
  <c r="AD31" i="13"/>
  <c r="AE31" i="13"/>
  <c r="AF31" i="13"/>
  <c r="AC32" i="13"/>
  <c r="AD32" i="13"/>
  <c r="AE32" i="13"/>
  <c r="AF32" i="13"/>
  <c r="AC33" i="13"/>
  <c r="AD33" i="13"/>
  <c r="AE33" i="13"/>
  <c r="AF33" i="13"/>
  <c r="AC34" i="13"/>
  <c r="AD34" i="13"/>
  <c r="AE34" i="13"/>
  <c r="AF34" i="13"/>
  <c r="AC35" i="13"/>
  <c r="AD35" i="13"/>
  <c r="AE35" i="13"/>
  <c r="AF35" i="13"/>
  <c r="AC36" i="13"/>
  <c r="AD36" i="13"/>
  <c r="AE36" i="13"/>
  <c r="AF36" i="13"/>
  <c r="AC37" i="13"/>
  <c r="AD37" i="13"/>
  <c r="AE37" i="13"/>
  <c r="AF37" i="13"/>
  <c r="AC38" i="13"/>
  <c r="AD38" i="13"/>
  <c r="AE38" i="13"/>
  <c r="AF38" i="13"/>
  <c r="AC39" i="13"/>
  <c r="AD39" i="13"/>
  <c r="AE39" i="13"/>
  <c r="AF39" i="13"/>
  <c r="AC40" i="13"/>
  <c r="AD40" i="13"/>
  <c r="AE40" i="13"/>
  <c r="AF40" i="13"/>
  <c r="AC41" i="13"/>
  <c r="AD41" i="13"/>
  <c r="AE41" i="13"/>
  <c r="AF41" i="13"/>
  <c r="AC42" i="13"/>
  <c r="AD42" i="13"/>
  <c r="AE42" i="13"/>
  <c r="AF42" i="13"/>
  <c r="AC43" i="13"/>
  <c r="AD43" i="13"/>
  <c r="AE43" i="13"/>
  <c r="AF43" i="13"/>
  <c r="AC44" i="13"/>
  <c r="AD44" i="13"/>
  <c r="AE44" i="13"/>
  <c r="AF44" i="13"/>
  <c r="AC45" i="13"/>
  <c r="AD45" i="13"/>
  <c r="AE45" i="13"/>
  <c r="AF45" i="13"/>
  <c r="AC46" i="13"/>
  <c r="AD46" i="13"/>
  <c r="AE46" i="13"/>
  <c r="AF46" i="13"/>
  <c r="AC47" i="13"/>
  <c r="AD47" i="13"/>
  <c r="AE47" i="13"/>
  <c r="AF47" i="13"/>
  <c r="AC48" i="13"/>
  <c r="AD48" i="13"/>
  <c r="AE48" i="13"/>
  <c r="AF48" i="13"/>
  <c r="AC49" i="13"/>
  <c r="AD49" i="13"/>
  <c r="AE49" i="13"/>
  <c r="AF49" i="13"/>
  <c r="AC50" i="13"/>
  <c r="AD50" i="13"/>
  <c r="AE50" i="13"/>
  <c r="AF50" i="13"/>
  <c r="AC51" i="13"/>
  <c r="AD51" i="13"/>
  <c r="AE51" i="13"/>
  <c r="AF51" i="13"/>
  <c r="AC52" i="13"/>
  <c r="AD52" i="13"/>
  <c r="AE52" i="13"/>
  <c r="AF52" i="13"/>
  <c r="AC53" i="13"/>
  <c r="AD53" i="13"/>
  <c r="AE53" i="13"/>
  <c r="AF53" i="13"/>
  <c r="AC54" i="13"/>
  <c r="AD54" i="13"/>
  <c r="AE54" i="13"/>
  <c r="AF54" i="13"/>
  <c r="AC55" i="13"/>
  <c r="AD55" i="13"/>
  <c r="AE55" i="13"/>
  <c r="AF55" i="13"/>
  <c r="AC56" i="13"/>
  <c r="AD56" i="13"/>
  <c r="AE56" i="13"/>
  <c r="AF56" i="13"/>
  <c r="AC57" i="13"/>
  <c r="AD57" i="13"/>
  <c r="AE57" i="13"/>
  <c r="AF57" i="13"/>
  <c r="AC58" i="13"/>
  <c r="AD58" i="13"/>
  <c r="AE58" i="13"/>
  <c r="AF58" i="13"/>
  <c r="AC59" i="13"/>
  <c r="AD59" i="13"/>
  <c r="AE59" i="13"/>
  <c r="AF59" i="13"/>
  <c r="AC60" i="13"/>
  <c r="AD60" i="13"/>
  <c r="AE60" i="13"/>
  <c r="AF60" i="13"/>
  <c r="AC61" i="13"/>
  <c r="AD61" i="13"/>
  <c r="AE61" i="13"/>
  <c r="AF61" i="13"/>
  <c r="AC62" i="13"/>
  <c r="AD62" i="13"/>
  <c r="AE62" i="13"/>
  <c r="AF62" i="13"/>
  <c r="AC63" i="13"/>
  <c r="AD63" i="13"/>
  <c r="AE63" i="13"/>
  <c r="AF63" i="13"/>
  <c r="AC64" i="13"/>
  <c r="AD64" i="13"/>
  <c r="AE64" i="13"/>
  <c r="AF64" i="13"/>
  <c r="AC65" i="13"/>
  <c r="AD65" i="13"/>
  <c r="AE65" i="13"/>
  <c r="AF65" i="13"/>
  <c r="X30" i="13"/>
  <c r="Y30" i="13"/>
  <c r="Z30" i="13"/>
  <c r="AA30" i="13"/>
  <c r="X31" i="13"/>
  <c r="Y31" i="13"/>
  <c r="Z31" i="13"/>
  <c r="AA31" i="13"/>
  <c r="X32" i="13"/>
  <c r="Y32" i="13"/>
  <c r="Z32" i="13"/>
  <c r="AA32" i="13"/>
  <c r="X33" i="13"/>
  <c r="Y33" i="13"/>
  <c r="Z33" i="13"/>
  <c r="AA33" i="13"/>
  <c r="X34" i="13"/>
  <c r="Y34" i="13"/>
  <c r="Z34" i="13"/>
  <c r="AA34" i="13"/>
  <c r="X35" i="13"/>
  <c r="Y35" i="13"/>
  <c r="Z35" i="13"/>
  <c r="AA35" i="13"/>
  <c r="X36" i="13"/>
  <c r="Y36" i="13"/>
  <c r="Z36" i="13"/>
  <c r="AA36" i="13"/>
  <c r="X37" i="13"/>
  <c r="Y37" i="13"/>
  <c r="Z37" i="13"/>
  <c r="AA37" i="13"/>
  <c r="X38" i="13"/>
  <c r="Y38" i="13"/>
  <c r="Z38" i="13"/>
  <c r="AA38" i="13"/>
  <c r="X39" i="13"/>
  <c r="Y39" i="13"/>
  <c r="Z39" i="13"/>
  <c r="AA39" i="13"/>
  <c r="X40" i="13"/>
  <c r="Y40" i="13"/>
  <c r="Z40" i="13"/>
  <c r="AA40" i="13"/>
  <c r="X41" i="13"/>
  <c r="Y41" i="13"/>
  <c r="Z41" i="13"/>
  <c r="AA41" i="13"/>
  <c r="X42" i="13"/>
  <c r="Y42" i="13"/>
  <c r="Z42" i="13"/>
  <c r="AA42" i="13"/>
  <c r="X43" i="13"/>
  <c r="Y43" i="13"/>
  <c r="Z43" i="13"/>
  <c r="AA43" i="13"/>
  <c r="X44" i="13"/>
  <c r="Y44" i="13"/>
  <c r="Z44" i="13"/>
  <c r="AA44" i="13"/>
  <c r="X45" i="13"/>
  <c r="Y45" i="13"/>
  <c r="Z45" i="13"/>
  <c r="AA45" i="13"/>
  <c r="X46" i="13"/>
  <c r="Y46" i="13"/>
  <c r="Z46" i="13"/>
  <c r="AA46" i="13"/>
  <c r="X47" i="13"/>
  <c r="Y47" i="13"/>
  <c r="Z47" i="13"/>
  <c r="AA47" i="13"/>
  <c r="X48" i="13"/>
  <c r="Y48" i="13"/>
  <c r="Z48" i="13"/>
  <c r="AA48" i="13"/>
  <c r="X49" i="13"/>
  <c r="Y49" i="13"/>
  <c r="Z49" i="13"/>
  <c r="AA49" i="13"/>
  <c r="X50" i="13"/>
  <c r="Y50" i="13"/>
  <c r="Z50" i="13"/>
  <c r="AA50" i="13"/>
  <c r="X51" i="13"/>
  <c r="Y51" i="13"/>
  <c r="Z51" i="13"/>
  <c r="AA51" i="13"/>
  <c r="X52" i="13"/>
  <c r="Y52" i="13"/>
  <c r="Z52" i="13"/>
  <c r="AA52" i="13"/>
  <c r="X53" i="13"/>
  <c r="Y53" i="13"/>
  <c r="Z53" i="13"/>
  <c r="AA53" i="13"/>
  <c r="X54" i="13"/>
  <c r="Y54" i="13"/>
  <c r="Z54" i="13"/>
  <c r="AA54" i="13"/>
  <c r="X55" i="13"/>
  <c r="Y55" i="13"/>
  <c r="Z55" i="13"/>
  <c r="AA55" i="13"/>
  <c r="X56" i="13"/>
  <c r="Y56" i="13"/>
  <c r="Z56" i="13"/>
  <c r="AA56" i="13"/>
  <c r="X57" i="13"/>
  <c r="Y57" i="13"/>
  <c r="Z57" i="13"/>
  <c r="AA57" i="13"/>
  <c r="X58" i="13"/>
  <c r="Y58" i="13"/>
  <c r="Z58" i="13"/>
  <c r="AA58" i="13"/>
  <c r="X59" i="13"/>
  <c r="Y59" i="13"/>
  <c r="Z59" i="13"/>
  <c r="AA59" i="13"/>
  <c r="X60" i="13"/>
  <c r="Y60" i="13"/>
  <c r="Z60" i="13"/>
  <c r="AA60" i="13"/>
  <c r="X61" i="13"/>
  <c r="Y61" i="13"/>
  <c r="Z61" i="13"/>
  <c r="AA61" i="13"/>
  <c r="X62" i="13"/>
  <c r="Y62" i="13"/>
  <c r="Z62" i="13"/>
  <c r="AA62" i="13"/>
  <c r="X63" i="13"/>
  <c r="Y63" i="13"/>
  <c r="Z63" i="13"/>
  <c r="AA63" i="13"/>
  <c r="X64" i="13"/>
  <c r="Y64" i="13"/>
  <c r="Z64" i="13"/>
  <c r="AA64" i="13"/>
  <c r="X65" i="13"/>
  <c r="Y65" i="13"/>
  <c r="Z65" i="13"/>
  <c r="AA65" i="13"/>
  <c r="AK30" i="13"/>
  <c r="AL30" i="13"/>
  <c r="AM30" i="13"/>
  <c r="AN30" i="13"/>
  <c r="AK31" i="13"/>
  <c r="AL31" i="13"/>
  <c r="AM31" i="13"/>
  <c r="AN31" i="13"/>
  <c r="AK32" i="13"/>
  <c r="AL32" i="13"/>
  <c r="AM32" i="13"/>
  <c r="AN32" i="13"/>
  <c r="AK33" i="13"/>
  <c r="AL33" i="13"/>
  <c r="AM33" i="13"/>
  <c r="AN33" i="13"/>
  <c r="AK34" i="13"/>
  <c r="AL34" i="13"/>
  <c r="AM34" i="13"/>
  <c r="AN34" i="13"/>
  <c r="AK35" i="13"/>
  <c r="AL35" i="13"/>
  <c r="AM35" i="13"/>
  <c r="AN35" i="13"/>
  <c r="AK36" i="13"/>
  <c r="AL36" i="13"/>
  <c r="AM36" i="13"/>
  <c r="AN36" i="13"/>
  <c r="AK37" i="13"/>
  <c r="AL37" i="13"/>
  <c r="AM37" i="13"/>
  <c r="AN37" i="13"/>
  <c r="AK38" i="13"/>
  <c r="AL38" i="13"/>
  <c r="AM38" i="13"/>
  <c r="AN38" i="13"/>
  <c r="AK39" i="13"/>
  <c r="AL39" i="13"/>
  <c r="AM39" i="13"/>
  <c r="AN39" i="13"/>
  <c r="AK40" i="13"/>
  <c r="AL40" i="13"/>
  <c r="AM40" i="13"/>
  <c r="AN40" i="13"/>
  <c r="AK41" i="13"/>
  <c r="AL41" i="13"/>
  <c r="AM41" i="13"/>
  <c r="AN41" i="13"/>
  <c r="AK42" i="13"/>
  <c r="AL42" i="13"/>
  <c r="AM42" i="13"/>
  <c r="AN42" i="13"/>
  <c r="AK43" i="13"/>
  <c r="AL43" i="13"/>
  <c r="AM43" i="13"/>
  <c r="AN43" i="13"/>
  <c r="AK44" i="13"/>
  <c r="AL44" i="13"/>
  <c r="AM44" i="13"/>
  <c r="AN44" i="13"/>
  <c r="AK45" i="13"/>
  <c r="AL45" i="13"/>
  <c r="AM45" i="13"/>
  <c r="AN45" i="13"/>
  <c r="AK46" i="13"/>
  <c r="AL46" i="13"/>
  <c r="AM46" i="13"/>
  <c r="AN46" i="13"/>
  <c r="AK47" i="13"/>
  <c r="AL47" i="13"/>
  <c r="AM47" i="13"/>
  <c r="AN47" i="13"/>
  <c r="AK48" i="13"/>
  <c r="AL48" i="13"/>
  <c r="AM48" i="13"/>
  <c r="AN48" i="13"/>
  <c r="AK49" i="13"/>
  <c r="AL49" i="13"/>
  <c r="AM49" i="13"/>
  <c r="AN49" i="13"/>
  <c r="AK50" i="13"/>
  <c r="AL50" i="13"/>
  <c r="AM50" i="13"/>
  <c r="AN50" i="13"/>
  <c r="AK51" i="13"/>
  <c r="AL51" i="13"/>
  <c r="AM51" i="13"/>
  <c r="AN51" i="13"/>
  <c r="AK52" i="13"/>
  <c r="AL52" i="13"/>
  <c r="AM52" i="13"/>
  <c r="AN52" i="13"/>
  <c r="AK53" i="13"/>
  <c r="AL53" i="13"/>
  <c r="AM53" i="13"/>
  <c r="AN53" i="13"/>
  <c r="AK54" i="13"/>
  <c r="AL54" i="13"/>
  <c r="AM54" i="13"/>
  <c r="AN54" i="13"/>
  <c r="AK55" i="13"/>
  <c r="AL55" i="13"/>
  <c r="AM55" i="13"/>
  <c r="AN55" i="13"/>
  <c r="AK56" i="13"/>
  <c r="AL56" i="13"/>
  <c r="AM56" i="13"/>
  <c r="AN56" i="13"/>
  <c r="AK57" i="13"/>
  <c r="AL57" i="13"/>
  <c r="AM57" i="13"/>
  <c r="AN57" i="13"/>
  <c r="AK58" i="13"/>
  <c r="AL58" i="13"/>
  <c r="AM58" i="13"/>
  <c r="AN58" i="13"/>
  <c r="AK59" i="13"/>
  <c r="AL59" i="13"/>
  <c r="AM59" i="13"/>
  <c r="AN59" i="13"/>
  <c r="AK60" i="13"/>
  <c r="AL60" i="13"/>
  <c r="AM60" i="13"/>
  <c r="AN60" i="13"/>
  <c r="AK61" i="13"/>
  <c r="AL61" i="13"/>
  <c r="AM61" i="13"/>
  <c r="AN61" i="13"/>
  <c r="AK62" i="13"/>
  <c r="AL62" i="13"/>
  <c r="AM62" i="13"/>
  <c r="AN62" i="13"/>
  <c r="AK63" i="13"/>
  <c r="AL63" i="13"/>
  <c r="AM63" i="13"/>
  <c r="AN63" i="13"/>
  <c r="AK64" i="13"/>
  <c r="AL64" i="13"/>
  <c r="AM64" i="13"/>
  <c r="AN64" i="13"/>
  <c r="AK65" i="13"/>
  <c r="AL65" i="13"/>
  <c r="AM65" i="13"/>
  <c r="AN65" i="13"/>
  <c r="M12" i="14" l="1"/>
  <c r="M13" i="14"/>
  <c r="M14" i="14"/>
  <c r="M15" i="14"/>
  <c r="M16" i="14"/>
  <c r="M17" i="14"/>
  <c r="M18" i="14"/>
  <c r="M19" i="14"/>
  <c r="M26" i="14"/>
  <c r="M27" i="14"/>
  <c r="M28" i="14"/>
  <c r="M29" i="14"/>
  <c r="A30" i="14"/>
  <c r="B30" i="14" s="1"/>
  <c r="K30" i="14" s="1"/>
  <c r="M30" i="14"/>
  <c r="A31" i="14"/>
  <c r="E31" i="14" s="1"/>
  <c r="N31" i="14" s="1"/>
  <c r="M31" i="14"/>
  <c r="A32" i="14"/>
  <c r="B32" i="14" s="1"/>
  <c r="K32" i="14" s="1"/>
  <c r="M32" i="14"/>
  <c r="A33" i="14"/>
  <c r="E33" i="14" s="1"/>
  <c r="N33" i="14" s="1"/>
  <c r="M33" i="14"/>
  <c r="A34" i="14"/>
  <c r="B34" i="14" s="1"/>
  <c r="K34" i="14" s="1"/>
  <c r="M34" i="14"/>
  <c r="A35" i="14"/>
  <c r="C35" i="14" s="1"/>
  <c r="L35" i="14" s="1"/>
  <c r="M35" i="14"/>
  <c r="A36" i="14"/>
  <c r="E36" i="14" s="1"/>
  <c r="N36" i="14" s="1"/>
  <c r="M36" i="14"/>
  <c r="A37" i="14"/>
  <c r="B37" i="14" s="1"/>
  <c r="K37" i="14" s="1"/>
  <c r="M37" i="14"/>
  <c r="A38" i="14"/>
  <c r="B38" i="14" s="1"/>
  <c r="K38" i="14" s="1"/>
  <c r="M38" i="14"/>
  <c r="A39" i="14"/>
  <c r="E39" i="14" s="1"/>
  <c r="N39" i="14" s="1"/>
  <c r="M39" i="14"/>
  <c r="A40" i="14"/>
  <c r="B40" i="14" s="1"/>
  <c r="K40" i="14" s="1"/>
  <c r="M40" i="14"/>
  <c r="A41" i="14"/>
  <c r="B41" i="14" s="1"/>
  <c r="K41" i="14" s="1"/>
  <c r="M41" i="14"/>
  <c r="A42" i="14"/>
  <c r="B42" i="14" s="1"/>
  <c r="K42" i="14" s="1"/>
  <c r="M42" i="14"/>
  <c r="A43" i="14"/>
  <c r="B43" i="14" s="1"/>
  <c r="K43" i="14" s="1"/>
  <c r="M43" i="14"/>
  <c r="A44" i="14"/>
  <c r="E44" i="14" s="1"/>
  <c r="N44" i="14" s="1"/>
  <c r="M44" i="14"/>
  <c r="A45" i="14"/>
  <c r="B45" i="14" s="1"/>
  <c r="K45" i="14" s="1"/>
  <c r="M45" i="14"/>
  <c r="A46" i="14"/>
  <c r="B46" i="14" s="1"/>
  <c r="K46" i="14" s="1"/>
  <c r="M46" i="14"/>
  <c r="A47" i="14"/>
  <c r="E47" i="14" s="1"/>
  <c r="N47" i="14" s="1"/>
  <c r="M47" i="14"/>
  <c r="A48" i="14"/>
  <c r="F48" i="14" s="1"/>
  <c r="M48" i="14"/>
  <c r="A49" i="14"/>
  <c r="B49" i="14" s="1"/>
  <c r="K49" i="14" s="1"/>
  <c r="M49" i="14"/>
  <c r="A50" i="14"/>
  <c r="B50" i="14" s="1"/>
  <c r="K50" i="14" s="1"/>
  <c r="M50" i="14"/>
  <c r="A51" i="14"/>
  <c r="F51" i="14" s="1"/>
  <c r="M51" i="14"/>
  <c r="A52" i="14"/>
  <c r="E52" i="14" s="1"/>
  <c r="N52" i="14" s="1"/>
  <c r="M52" i="14"/>
  <c r="A53" i="14"/>
  <c r="B53" i="14" s="1"/>
  <c r="K53" i="14" s="1"/>
  <c r="M53" i="14"/>
  <c r="A54" i="14"/>
  <c r="B54" i="14" s="1"/>
  <c r="K54" i="14" s="1"/>
  <c r="M54" i="14"/>
  <c r="A55" i="14"/>
  <c r="B55" i="14" s="1"/>
  <c r="K55" i="14" s="1"/>
  <c r="M55" i="14"/>
  <c r="A56" i="14"/>
  <c r="E56" i="14" s="1"/>
  <c r="N56" i="14" s="1"/>
  <c r="M56" i="14"/>
  <c r="A57" i="14"/>
  <c r="B57" i="14" s="1"/>
  <c r="K57" i="14" s="1"/>
  <c r="M57" i="14"/>
  <c r="A58" i="14"/>
  <c r="B58" i="14" s="1"/>
  <c r="K58" i="14" s="1"/>
  <c r="M58" i="14"/>
  <c r="A59" i="14"/>
  <c r="I59" i="14" s="1"/>
  <c r="M59" i="14"/>
  <c r="A60" i="14"/>
  <c r="B60" i="14" s="1"/>
  <c r="K60" i="14" s="1"/>
  <c r="M60" i="14"/>
  <c r="A61" i="14"/>
  <c r="B61" i="14" s="1"/>
  <c r="K61" i="14" s="1"/>
  <c r="M61" i="14"/>
  <c r="N62" i="14"/>
  <c r="N63" i="14"/>
  <c r="N64" i="14"/>
  <c r="N65" i="14"/>
  <c r="N66" i="14"/>
  <c r="N67" i="14"/>
  <c r="N68" i="14"/>
  <c r="N69" i="14"/>
  <c r="N70" i="14"/>
  <c r="N71" i="14"/>
  <c r="N72" i="14"/>
  <c r="N73" i="14"/>
  <c r="N74" i="14"/>
  <c r="N75" i="14"/>
  <c r="N76" i="14"/>
  <c r="N77" i="14"/>
  <c r="A269" i="14"/>
  <c r="A270" i="14"/>
  <c r="A271" i="14"/>
  <c r="A272" i="14"/>
  <c r="A273" i="14"/>
  <c r="A274" i="14"/>
  <c r="A275" i="14"/>
  <c r="A276" i="14"/>
  <c r="A277" i="14"/>
  <c r="A278" i="14"/>
  <c r="A279" i="14"/>
  <c r="A280" i="14"/>
  <c r="A281" i="14"/>
  <c r="A282" i="14"/>
  <c r="A283" i="14"/>
  <c r="A284" i="14"/>
  <c r="A285" i="14"/>
  <c r="A286" i="14"/>
  <c r="A287" i="14"/>
  <c r="A288" i="14"/>
  <c r="A289" i="14"/>
  <c r="A290" i="14"/>
  <c r="A291" i="14"/>
  <c r="A292" i="14"/>
  <c r="A293" i="14"/>
  <c r="A294" i="14"/>
  <c r="A295" i="14"/>
  <c r="A296" i="14"/>
  <c r="A297" i="14"/>
  <c r="A298" i="14"/>
  <c r="A299" i="14"/>
  <c r="A300" i="14"/>
  <c r="A301" i="14"/>
  <c r="A302" i="14"/>
  <c r="A303" i="14"/>
  <c r="A304" i="14"/>
  <c r="A305" i="14"/>
  <c r="A306" i="14"/>
  <c r="A307" i="14"/>
  <c r="A308" i="14"/>
  <c r="A309" i="14"/>
  <c r="A310" i="14"/>
  <c r="A311" i="14"/>
  <c r="A312" i="14"/>
  <c r="A313" i="14"/>
  <c r="A314" i="14"/>
  <c r="A315" i="14"/>
  <c r="A316" i="14"/>
  <c r="A317" i="14"/>
  <c r="A318" i="14"/>
  <c r="A319" i="14"/>
  <c r="A320" i="14"/>
  <c r="A321" i="14"/>
  <c r="A322" i="14"/>
  <c r="A323" i="14"/>
  <c r="A324" i="14"/>
  <c r="A325" i="14"/>
  <c r="A326" i="14"/>
  <c r="A327" i="14"/>
  <c r="A328" i="14"/>
  <c r="A329" i="14"/>
  <c r="A330" i="14"/>
  <c r="A331" i="14"/>
  <c r="A332" i="14"/>
  <c r="A333" i="14"/>
  <c r="A334" i="14"/>
  <c r="A335" i="14"/>
  <c r="A336" i="14"/>
  <c r="A337" i="14"/>
  <c r="A338" i="14"/>
  <c r="A339" i="14"/>
  <c r="A340" i="14"/>
  <c r="A341" i="14"/>
  <c r="A342" i="14"/>
  <c r="A343" i="14"/>
  <c r="A344" i="14"/>
  <c r="A345" i="14"/>
  <c r="A346" i="14"/>
  <c r="A347" i="14"/>
  <c r="A348" i="14"/>
  <c r="A349" i="14"/>
  <c r="A350" i="14"/>
  <c r="A351" i="14"/>
  <c r="A352" i="14"/>
  <c r="A353" i="14"/>
  <c r="A354" i="14"/>
  <c r="A355" i="14"/>
  <c r="A356" i="14"/>
  <c r="A357" i="14"/>
  <c r="A358" i="14"/>
  <c r="A359" i="14"/>
  <c r="A360" i="14"/>
  <c r="A361" i="14"/>
  <c r="A362" i="14"/>
  <c r="A363" i="14"/>
  <c r="A364" i="14"/>
  <c r="A365" i="14"/>
  <c r="A366" i="14"/>
  <c r="A367" i="14"/>
  <c r="A368" i="14"/>
  <c r="A369" i="14"/>
  <c r="A370" i="14"/>
  <c r="A371" i="14"/>
  <c r="A372" i="14"/>
  <c r="A373" i="14"/>
  <c r="BG57" i="13"/>
  <c r="BG58" i="13"/>
  <c r="BG159" i="13"/>
  <c r="BG160" i="13"/>
  <c r="BE8" i="13"/>
  <c r="BE9" i="13"/>
  <c r="BE10" i="13"/>
  <c r="BE11" i="13"/>
  <c r="BE12" i="13"/>
  <c r="BE13" i="13"/>
  <c r="BE14" i="13"/>
  <c r="BE15" i="13"/>
  <c r="BE16" i="13"/>
  <c r="BE17" i="13"/>
  <c r="BE18" i="13"/>
  <c r="BE19" i="13"/>
  <c r="BE20" i="13"/>
  <c r="BE21" i="13"/>
  <c r="BE22" i="13"/>
  <c r="BE23" i="13"/>
  <c r="BE24" i="13"/>
  <c r="BE25" i="13"/>
  <c r="BE26" i="13"/>
  <c r="BE27" i="13"/>
  <c r="BE28" i="13"/>
  <c r="BE29" i="13"/>
  <c r="BE30" i="13"/>
  <c r="BE31" i="13"/>
  <c r="BE32" i="13"/>
  <c r="BE33" i="13"/>
  <c r="BE34" i="13"/>
  <c r="BE35" i="13"/>
  <c r="BE36" i="13"/>
  <c r="BE37" i="13"/>
  <c r="BE38" i="13"/>
  <c r="BE39" i="13"/>
  <c r="BE40" i="13"/>
  <c r="BE41" i="13"/>
  <c r="BE42" i="13"/>
  <c r="BE43" i="13"/>
  <c r="BE44" i="13"/>
  <c r="BE45" i="13"/>
  <c r="BE46" i="13"/>
  <c r="BE47" i="13"/>
  <c r="BE48" i="13"/>
  <c r="BE49" i="13"/>
  <c r="BE50" i="13"/>
  <c r="BE51" i="13"/>
  <c r="BE52" i="13"/>
  <c r="BE53" i="13"/>
  <c r="BE54" i="13"/>
  <c r="BE55" i="13"/>
  <c r="BE56" i="13"/>
  <c r="BE57" i="13"/>
  <c r="BE58" i="13"/>
  <c r="BE59" i="13"/>
  <c r="BE60" i="13"/>
  <c r="BE61" i="13"/>
  <c r="BE62" i="13"/>
  <c r="BE63" i="13"/>
  <c r="BE64" i="13"/>
  <c r="BE65" i="13"/>
  <c r="BE66" i="13"/>
  <c r="BE67" i="13"/>
  <c r="BE68" i="13"/>
  <c r="BE69" i="13"/>
  <c r="BE70" i="13"/>
  <c r="BE71" i="13"/>
  <c r="BE72" i="13"/>
  <c r="BE73" i="13"/>
  <c r="BE74" i="13"/>
  <c r="BE75" i="13"/>
  <c r="BE76" i="13"/>
  <c r="BE77" i="13"/>
  <c r="BE78" i="13"/>
  <c r="BE79" i="13"/>
  <c r="BE80" i="13"/>
  <c r="BE81" i="13"/>
  <c r="BE82" i="13"/>
  <c r="BE83" i="13"/>
  <c r="BE84" i="13"/>
  <c r="BE85" i="13"/>
  <c r="BE86" i="13"/>
  <c r="BE87" i="13"/>
  <c r="BE88" i="13"/>
  <c r="BE89" i="13"/>
  <c r="BE90" i="13"/>
  <c r="BE91" i="13"/>
  <c r="BE92" i="13"/>
  <c r="BE93" i="13"/>
  <c r="BE94" i="13"/>
  <c r="BE95" i="13"/>
  <c r="BE96" i="13"/>
  <c r="BE97" i="13"/>
  <c r="BE98" i="13"/>
  <c r="BE99" i="13"/>
  <c r="BE100" i="13"/>
  <c r="BE101" i="13"/>
  <c r="BE102" i="13"/>
  <c r="BE103" i="13"/>
  <c r="BE104" i="13"/>
  <c r="BE105" i="13"/>
  <c r="BE106" i="13"/>
  <c r="BE107" i="13"/>
  <c r="BE108" i="13"/>
  <c r="BE109" i="13"/>
  <c r="BE110" i="13"/>
  <c r="BE111" i="13"/>
  <c r="BE112" i="13"/>
  <c r="BE113" i="13"/>
  <c r="BE114" i="13"/>
  <c r="BE115" i="13"/>
  <c r="BE116" i="13"/>
  <c r="BE117" i="13"/>
  <c r="BE118" i="13"/>
  <c r="BE119" i="13"/>
  <c r="BE120" i="13"/>
  <c r="BE121" i="13"/>
  <c r="BE122" i="13"/>
  <c r="BE123" i="13"/>
  <c r="BE124" i="13"/>
  <c r="BE125" i="13"/>
  <c r="BE126" i="13"/>
  <c r="BE127" i="13"/>
  <c r="BE128" i="13"/>
  <c r="BE129" i="13"/>
  <c r="BE130" i="13"/>
  <c r="BE131" i="13"/>
  <c r="BE132" i="13"/>
  <c r="BE133" i="13"/>
  <c r="BE134" i="13"/>
  <c r="BE135" i="13"/>
  <c r="BE136" i="13"/>
  <c r="BE137" i="13"/>
  <c r="BE138" i="13"/>
  <c r="BE139" i="13"/>
  <c r="BE140" i="13"/>
  <c r="BE141" i="13"/>
  <c r="BE142" i="13"/>
  <c r="BE143" i="13"/>
  <c r="BE144" i="13"/>
  <c r="BE145" i="13"/>
  <c r="BE146" i="13"/>
  <c r="BE147" i="13"/>
  <c r="BE148" i="13"/>
  <c r="BE149" i="13"/>
  <c r="BE150" i="13"/>
  <c r="BE151" i="13"/>
  <c r="BE152" i="13"/>
  <c r="BE153" i="13"/>
  <c r="BE154" i="13"/>
  <c r="BE155" i="13"/>
  <c r="BE156" i="13"/>
  <c r="BE157" i="13"/>
  <c r="BE158" i="13"/>
  <c r="BE159" i="13"/>
  <c r="BE160" i="13"/>
  <c r="BE161" i="13"/>
  <c r="BE162" i="13"/>
  <c r="BE163" i="13"/>
  <c r="BE164" i="13"/>
  <c r="BE165" i="13"/>
  <c r="BE166" i="13"/>
  <c r="BE167" i="13"/>
  <c r="BE168" i="13"/>
  <c r="BE169" i="13"/>
  <c r="BE170" i="13"/>
  <c r="BE171" i="13"/>
  <c r="BE172" i="13"/>
  <c r="BE173" i="13"/>
  <c r="BE174" i="13"/>
  <c r="BE175" i="13"/>
  <c r="BE176" i="13"/>
  <c r="BE177" i="13"/>
  <c r="BE178" i="13"/>
  <c r="BE179" i="13"/>
  <c r="BE180" i="13"/>
  <c r="BE181" i="13"/>
  <c r="BE182" i="13"/>
  <c r="BE183" i="13"/>
  <c r="BE184" i="13"/>
  <c r="BE185" i="13"/>
  <c r="BE186" i="13"/>
  <c r="BE187" i="13"/>
  <c r="BE188" i="13"/>
  <c r="BE189" i="13"/>
  <c r="BE190" i="13"/>
  <c r="BE191" i="13"/>
  <c r="BE192" i="13"/>
  <c r="BE193" i="13"/>
  <c r="BE194" i="13"/>
  <c r="BE195" i="13"/>
  <c r="BE196" i="13"/>
  <c r="BE197" i="13"/>
  <c r="BE198" i="13"/>
  <c r="BE199" i="13"/>
  <c r="BE200" i="13"/>
  <c r="BE201" i="13"/>
  <c r="BE202" i="13"/>
  <c r="BE203" i="13"/>
  <c r="BE204" i="13"/>
  <c r="BE205" i="13"/>
  <c r="BE206" i="13"/>
  <c r="BE207" i="13"/>
  <c r="BE208" i="13"/>
  <c r="BE209" i="13"/>
  <c r="BE210" i="13"/>
  <c r="BE7" i="13"/>
  <c r="BD159" i="13"/>
  <c r="BD160" i="13"/>
  <c r="BC159" i="13"/>
  <c r="BC160" i="13"/>
  <c r="BB159" i="13"/>
  <c r="BB160" i="13"/>
  <c r="AP65" i="13"/>
  <c r="AQ65" i="13" s="1"/>
  <c r="AJ65" i="13"/>
  <c r="AI65" i="13"/>
  <c r="AH65" i="13"/>
  <c r="AG65" i="13"/>
  <c r="V65" i="13"/>
  <c r="Q65" i="13"/>
  <c r="P65" i="13"/>
  <c r="O65" i="13"/>
  <c r="N65" i="13"/>
  <c r="L65" i="13"/>
  <c r="K65" i="13"/>
  <c r="A65" i="13"/>
  <c r="AP64" i="13"/>
  <c r="AQ64" i="13" s="1"/>
  <c r="AJ64" i="13"/>
  <c r="AI64" i="13"/>
  <c r="AH64" i="13"/>
  <c r="AG64" i="13"/>
  <c r="V64" i="13"/>
  <c r="Q64" i="13"/>
  <c r="P64" i="13"/>
  <c r="O64" i="13"/>
  <c r="N64" i="13"/>
  <c r="L64" i="13"/>
  <c r="K64" i="13"/>
  <c r="A64" i="13"/>
  <c r="AP63" i="13"/>
  <c r="AQ63" i="13" s="1"/>
  <c r="AJ63" i="13"/>
  <c r="AI63" i="13"/>
  <c r="AH63" i="13"/>
  <c r="AG63" i="13"/>
  <c r="V63" i="13"/>
  <c r="Q63" i="13"/>
  <c r="P63" i="13"/>
  <c r="O63" i="13"/>
  <c r="N63" i="13"/>
  <c r="L63" i="13"/>
  <c r="K63" i="13"/>
  <c r="A63" i="13"/>
  <c r="AP62" i="13"/>
  <c r="AQ62" i="13" s="1"/>
  <c r="AJ62" i="13"/>
  <c r="AI62" i="13"/>
  <c r="AH62" i="13"/>
  <c r="AG62" i="13"/>
  <c r="V62" i="13"/>
  <c r="Q62" i="13"/>
  <c r="P62" i="13"/>
  <c r="O62" i="13"/>
  <c r="N62" i="13"/>
  <c r="L62" i="13"/>
  <c r="K62" i="13"/>
  <c r="A62" i="13"/>
  <c r="AP61" i="13"/>
  <c r="AQ61" i="13" s="1"/>
  <c r="AJ61" i="13"/>
  <c r="AI61" i="13"/>
  <c r="AH61" i="13"/>
  <c r="AG61" i="13"/>
  <c r="V61" i="13"/>
  <c r="Q61" i="13"/>
  <c r="P61" i="13"/>
  <c r="O61" i="13"/>
  <c r="N61" i="13"/>
  <c r="L61" i="13"/>
  <c r="K61" i="13"/>
  <c r="A61" i="13"/>
  <c r="AP60" i="13"/>
  <c r="AQ60" i="13" s="1"/>
  <c r="AJ60" i="13"/>
  <c r="AI60" i="13"/>
  <c r="AH60" i="13"/>
  <c r="AG60" i="13"/>
  <c r="V60" i="13"/>
  <c r="Q60" i="13"/>
  <c r="P60" i="13"/>
  <c r="O60" i="13"/>
  <c r="N60" i="13"/>
  <c r="L60" i="13"/>
  <c r="K60" i="13"/>
  <c r="A60" i="13"/>
  <c r="AP59" i="13"/>
  <c r="AQ59" i="13" s="1"/>
  <c r="AJ59" i="13"/>
  <c r="AI59" i="13"/>
  <c r="AH59" i="13"/>
  <c r="AG59" i="13"/>
  <c r="V59" i="13"/>
  <c r="Q59" i="13"/>
  <c r="P59" i="13"/>
  <c r="O59" i="13"/>
  <c r="N59" i="13"/>
  <c r="L59" i="13"/>
  <c r="K59" i="13"/>
  <c r="A59" i="13"/>
  <c r="AP58" i="13"/>
  <c r="AQ58" i="13" s="1"/>
  <c r="AJ58" i="13"/>
  <c r="AI58" i="13"/>
  <c r="AH58" i="13"/>
  <c r="AG58" i="13"/>
  <c r="V58" i="13"/>
  <c r="Q58" i="13"/>
  <c r="P58" i="13"/>
  <c r="O58" i="13"/>
  <c r="N58" i="13"/>
  <c r="L58" i="13"/>
  <c r="K58" i="13"/>
  <c r="A58" i="13"/>
  <c r="AP57" i="13"/>
  <c r="AQ57" i="13" s="1"/>
  <c r="AJ57" i="13"/>
  <c r="AI57" i="13"/>
  <c r="AH57" i="13"/>
  <c r="AG57" i="13"/>
  <c r="V57" i="13"/>
  <c r="Q57" i="13"/>
  <c r="P57" i="13"/>
  <c r="O57" i="13"/>
  <c r="N57" i="13"/>
  <c r="L57" i="13"/>
  <c r="K57" i="13"/>
  <c r="A57" i="13"/>
  <c r="AP56" i="13"/>
  <c r="AQ56" i="13" s="1"/>
  <c r="AJ56" i="13"/>
  <c r="AI56" i="13"/>
  <c r="AH56" i="13"/>
  <c r="AG56" i="13"/>
  <c r="V56" i="13"/>
  <c r="Q56" i="13"/>
  <c r="P56" i="13"/>
  <c r="O56" i="13"/>
  <c r="N56" i="13"/>
  <c r="L56" i="13"/>
  <c r="K56" i="13"/>
  <c r="A56" i="13"/>
  <c r="AP55" i="13"/>
  <c r="AQ55" i="13" s="1"/>
  <c r="AJ55" i="13"/>
  <c r="AI55" i="13"/>
  <c r="AH55" i="13"/>
  <c r="AG55" i="13"/>
  <c r="V55" i="13"/>
  <c r="Q55" i="13"/>
  <c r="P55" i="13"/>
  <c r="O55" i="13"/>
  <c r="N55" i="13"/>
  <c r="L55" i="13"/>
  <c r="K55" i="13"/>
  <c r="A55" i="13"/>
  <c r="AP54" i="13"/>
  <c r="AQ54" i="13" s="1"/>
  <c r="AJ54" i="13"/>
  <c r="AI54" i="13"/>
  <c r="AH54" i="13"/>
  <c r="AG54" i="13"/>
  <c r="V54" i="13"/>
  <c r="Q54" i="13"/>
  <c r="P54" i="13"/>
  <c r="O54" i="13"/>
  <c r="N54" i="13"/>
  <c r="L54" i="13"/>
  <c r="K54" i="13"/>
  <c r="A54" i="13"/>
  <c r="AP53" i="13"/>
  <c r="AQ53" i="13" s="1"/>
  <c r="AJ53" i="13"/>
  <c r="AI53" i="13"/>
  <c r="AH53" i="13"/>
  <c r="AG53" i="13"/>
  <c r="V53" i="13"/>
  <c r="Q53" i="13"/>
  <c r="P53" i="13"/>
  <c r="O53" i="13"/>
  <c r="N53" i="13"/>
  <c r="L53" i="13"/>
  <c r="K53" i="13"/>
  <c r="A53" i="13"/>
  <c r="AP52" i="13"/>
  <c r="AQ52" i="13" s="1"/>
  <c r="AJ52" i="13"/>
  <c r="AI52" i="13"/>
  <c r="AH52" i="13"/>
  <c r="AG52" i="13"/>
  <c r="V52" i="13"/>
  <c r="Q52" i="13"/>
  <c r="P52" i="13"/>
  <c r="O52" i="13"/>
  <c r="N52" i="13"/>
  <c r="L52" i="13"/>
  <c r="K52" i="13"/>
  <c r="A52" i="13"/>
  <c r="AP51" i="13"/>
  <c r="AQ51" i="13" s="1"/>
  <c r="AJ51" i="13"/>
  <c r="AI51" i="13"/>
  <c r="AH51" i="13"/>
  <c r="AG51" i="13"/>
  <c r="V51" i="13"/>
  <c r="Q51" i="13"/>
  <c r="P51" i="13"/>
  <c r="O51" i="13"/>
  <c r="N51" i="13"/>
  <c r="L51" i="13"/>
  <c r="K51" i="13"/>
  <c r="A51" i="13"/>
  <c r="AP50" i="13"/>
  <c r="AQ50" i="13" s="1"/>
  <c r="AJ50" i="13"/>
  <c r="AI50" i="13"/>
  <c r="AH50" i="13"/>
  <c r="AG50" i="13"/>
  <c r="AB50" i="13"/>
  <c r="V50" i="13"/>
  <c r="Q50" i="13"/>
  <c r="P50" i="13"/>
  <c r="O50" i="13"/>
  <c r="N50" i="13"/>
  <c r="L50" i="13"/>
  <c r="K50" i="13"/>
  <c r="A50" i="13"/>
  <c r="AP49" i="13"/>
  <c r="AQ49" i="13" s="1"/>
  <c r="AJ49" i="13"/>
  <c r="AI49" i="13"/>
  <c r="AH49" i="13"/>
  <c r="AG49" i="13"/>
  <c r="V49" i="13"/>
  <c r="Q49" i="13"/>
  <c r="P49" i="13"/>
  <c r="O49" i="13"/>
  <c r="N49" i="13"/>
  <c r="L49" i="13"/>
  <c r="K49" i="13"/>
  <c r="A49" i="13"/>
  <c r="AP48" i="13"/>
  <c r="AQ48" i="13" s="1"/>
  <c r="AJ48" i="13"/>
  <c r="AI48" i="13"/>
  <c r="AH48" i="13"/>
  <c r="AG48" i="13"/>
  <c r="V48" i="13"/>
  <c r="Q48" i="13"/>
  <c r="P48" i="13"/>
  <c r="O48" i="13"/>
  <c r="N48" i="13"/>
  <c r="L48" i="13"/>
  <c r="K48" i="13"/>
  <c r="A48" i="13"/>
  <c r="AP47" i="13"/>
  <c r="AQ47" i="13" s="1"/>
  <c r="AJ47" i="13"/>
  <c r="AI47" i="13"/>
  <c r="AH47" i="13"/>
  <c r="AG47" i="13"/>
  <c r="V47" i="13"/>
  <c r="Q47" i="13"/>
  <c r="P47" i="13"/>
  <c r="O47" i="13"/>
  <c r="N47" i="13"/>
  <c r="L47" i="13"/>
  <c r="K47" i="13"/>
  <c r="A47" i="13"/>
  <c r="AP46" i="13"/>
  <c r="AQ46" i="13" s="1"/>
  <c r="AJ46" i="13"/>
  <c r="AI46" i="13"/>
  <c r="AH46" i="13"/>
  <c r="AG46" i="13"/>
  <c r="V46" i="13"/>
  <c r="Q46" i="13"/>
  <c r="P46" i="13"/>
  <c r="O46" i="13"/>
  <c r="N46" i="13"/>
  <c r="L46" i="13"/>
  <c r="K46" i="13"/>
  <c r="A46" i="13"/>
  <c r="AP45" i="13"/>
  <c r="AQ45" i="13" s="1"/>
  <c r="AJ45" i="13"/>
  <c r="AI45" i="13"/>
  <c r="AH45" i="13"/>
  <c r="AG45" i="13"/>
  <c r="V45" i="13"/>
  <c r="Q45" i="13"/>
  <c r="P45" i="13"/>
  <c r="O45" i="13"/>
  <c r="N45" i="13"/>
  <c r="L45" i="13"/>
  <c r="K45" i="13"/>
  <c r="A45" i="13"/>
  <c r="AP44" i="13"/>
  <c r="AQ44" i="13" s="1"/>
  <c r="AJ44" i="13"/>
  <c r="AI44" i="13"/>
  <c r="AH44" i="13"/>
  <c r="AG44" i="13"/>
  <c r="V44" i="13"/>
  <c r="Q44" i="13"/>
  <c r="P44" i="13"/>
  <c r="O44" i="13"/>
  <c r="N44" i="13"/>
  <c r="L44" i="13"/>
  <c r="K44" i="13"/>
  <c r="A44" i="13"/>
  <c r="AP43" i="13"/>
  <c r="AQ43" i="13" s="1"/>
  <c r="AJ43" i="13"/>
  <c r="AI43" i="13"/>
  <c r="AH43" i="13"/>
  <c r="AG43" i="13"/>
  <c r="V43" i="13"/>
  <c r="Q43" i="13"/>
  <c r="P43" i="13"/>
  <c r="O43" i="13"/>
  <c r="N43" i="13"/>
  <c r="L43" i="13"/>
  <c r="K43" i="13"/>
  <c r="A43" i="13"/>
  <c r="AP42" i="13"/>
  <c r="AQ42" i="13" s="1"/>
  <c r="AJ42" i="13"/>
  <c r="AI42" i="13"/>
  <c r="AH42" i="13"/>
  <c r="AG42" i="13"/>
  <c r="V42" i="13"/>
  <c r="Q42" i="13"/>
  <c r="P42" i="13"/>
  <c r="O42" i="13"/>
  <c r="N42" i="13"/>
  <c r="L42" i="13"/>
  <c r="K42" i="13"/>
  <c r="A42" i="13"/>
  <c r="AP41" i="13"/>
  <c r="AQ41" i="13" s="1"/>
  <c r="AJ41" i="13"/>
  <c r="AI41" i="13"/>
  <c r="AH41" i="13"/>
  <c r="AG41" i="13"/>
  <c r="V41" i="13"/>
  <c r="Q41" i="13"/>
  <c r="P41" i="13"/>
  <c r="O41" i="13"/>
  <c r="N41" i="13"/>
  <c r="L41" i="13"/>
  <c r="K41" i="13"/>
  <c r="A41" i="13"/>
  <c r="AP40" i="13"/>
  <c r="AQ40" i="13" s="1"/>
  <c r="AJ40" i="13"/>
  <c r="AI40" i="13"/>
  <c r="AH40" i="13"/>
  <c r="AG40" i="13"/>
  <c r="V40" i="13"/>
  <c r="Q40" i="13"/>
  <c r="P40" i="13"/>
  <c r="O40" i="13"/>
  <c r="N40" i="13"/>
  <c r="L40" i="13"/>
  <c r="K40" i="13"/>
  <c r="A40" i="13"/>
  <c r="AP39" i="13"/>
  <c r="AQ39" i="13" s="1"/>
  <c r="AJ39" i="13"/>
  <c r="AI39" i="13"/>
  <c r="AH39" i="13"/>
  <c r="AG39" i="13"/>
  <c r="V39" i="13"/>
  <c r="Q39" i="13"/>
  <c r="P39" i="13"/>
  <c r="O39" i="13"/>
  <c r="N39" i="13"/>
  <c r="L39" i="13"/>
  <c r="K39" i="13"/>
  <c r="A39" i="13"/>
  <c r="AP38" i="13"/>
  <c r="AQ38" i="13" s="1"/>
  <c r="AJ38" i="13"/>
  <c r="AI38" i="13"/>
  <c r="AH38" i="13"/>
  <c r="AG38" i="13"/>
  <c r="V38" i="13"/>
  <c r="Q38" i="13"/>
  <c r="P38" i="13"/>
  <c r="O38" i="13"/>
  <c r="N38" i="13"/>
  <c r="L38" i="13"/>
  <c r="K38" i="13"/>
  <c r="A38" i="13"/>
  <c r="AP37" i="13"/>
  <c r="AQ37" i="13" s="1"/>
  <c r="AJ37" i="13"/>
  <c r="AI37" i="13"/>
  <c r="AH37" i="13"/>
  <c r="AG37" i="13"/>
  <c r="V37" i="13"/>
  <c r="Q37" i="13"/>
  <c r="P37" i="13"/>
  <c r="O37" i="13"/>
  <c r="N37" i="13"/>
  <c r="L37" i="13"/>
  <c r="K37" i="13"/>
  <c r="A37" i="13"/>
  <c r="AP36" i="13"/>
  <c r="AQ36" i="13" s="1"/>
  <c r="AJ36" i="13"/>
  <c r="AI36" i="13"/>
  <c r="AH36" i="13"/>
  <c r="AG36" i="13"/>
  <c r="V36" i="13"/>
  <c r="Q36" i="13"/>
  <c r="P36" i="13"/>
  <c r="O36" i="13"/>
  <c r="N36" i="13"/>
  <c r="L36" i="13"/>
  <c r="K36" i="13"/>
  <c r="A36" i="13"/>
  <c r="AP35" i="13"/>
  <c r="AQ35" i="13" s="1"/>
  <c r="AJ35" i="13"/>
  <c r="AI35" i="13"/>
  <c r="AH35" i="13"/>
  <c r="AG35" i="13"/>
  <c r="V35" i="13"/>
  <c r="Q35" i="13"/>
  <c r="P35" i="13"/>
  <c r="O35" i="13"/>
  <c r="N35" i="13"/>
  <c r="L35" i="13"/>
  <c r="K35" i="13"/>
  <c r="A35" i="13"/>
  <c r="AP34" i="13"/>
  <c r="AQ34" i="13" s="1"/>
  <c r="AJ34" i="13"/>
  <c r="AI34" i="13"/>
  <c r="AH34" i="13"/>
  <c r="AG34" i="13"/>
  <c r="V34" i="13"/>
  <c r="Q34" i="13"/>
  <c r="P34" i="13"/>
  <c r="O34" i="13"/>
  <c r="N34" i="13"/>
  <c r="L34" i="13"/>
  <c r="K34" i="13"/>
  <c r="A34" i="13"/>
  <c r="AJ33" i="13"/>
  <c r="AI33" i="13"/>
  <c r="AH33" i="13"/>
  <c r="AG33" i="13"/>
  <c r="V33" i="13"/>
  <c r="A29" i="14" s="1"/>
  <c r="Q33" i="13"/>
  <c r="P33" i="13"/>
  <c r="O33" i="13"/>
  <c r="N33" i="13"/>
  <c r="AP33" i="13" s="1"/>
  <c r="L33" i="13"/>
  <c r="K33" i="13"/>
  <c r="AJ32" i="13"/>
  <c r="AI32" i="13"/>
  <c r="AH32" i="13"/>
  <c r="AG32" i="13"/>
  <c r="V32" i="13"/>
  <c r="A28" i="14" s="1"/>
  <c r="Q32" i="13"/>
  <c r="P32" i="13"/>
  <c r="O32" i="13"/>
  <c r="N32" i="13"/>
  <c r="AP32" i="13" s="1"/>
  <c r="L32" i="13"/>
  <c r="K32" i="13"/>
  <c r="AJ31" i="13"/>
  <c r="AI31" i="13"/>
  <c r="AH31" i="13"/>
  <c r="AG31" i="13"/>
  <c r="V31" i="13"/>
  <c r="A27" i="14" s="1"/>
  <c r="Q31" i="13"/>
  <c r="P31" i="13"/>
  <c r="O31" i="13"/>
  <c r="N31" i="13"/>
  <c r="AP31" i="13" s="1"/>
  <c r="L31" i="13"/>
  <c r="K31" i="13"/>
  <c r="AJ30" i="13"/>
  <c r="AI30" i="13"/>
  <c r="AH30" i="13"/>
  <c r="AG30" i="13"/>
  <c r="V30" i="13"/>
  <c r="A26" i="14" s="1"/>
  <c r="Q30" i="13"/>
  <c r="P30" i="13"/>
  <c r="O30" i="13"/>
  <c r="N30" i="13"/>
  <c r="AP30" i="13" s="1"/>
  <c r="L30" i="13"/>
  <c r="K30" i="13"/>
  <c r="V29" i="13"/>
  <c r="A25" i="14" s="1"/>
  <c r="Q29" i="13"/>
  <c r="P29" i="13"/>
  <c r="O29" i="13"/>
  <c r="N29" i="13"/>
  <c r="L29" i="13"/>
  <c r="V28" i="13"/>
  <c r="A24" i="14" s="1"/>
  <c r="Q28" i="13"/>
  <c r="P28" i="13"/>
  <c r="O28" i="13"/>
  <c r="N28" i="13"/>
  <c r="AI28" i="13" s="1"/>
  <c r="L28" i="13"/>
  <c r="V27" i="13"/>
  <c r="A23" i="14" s="1"/>
  <c r="Q27" i="13"/>
  <c r="P27" i="13"/>
  <c r="O27" i="13"/>
  <c r="N27" i="13"/>
  <c r="L27" i="13"/>
  <c r="V26" i="13"/>
  <c r="A22" i="14" s="1"/>
  <c r="Q26" i="13"/>
  <c r="P26" i="13"/>
  <c r="O26" i="13"/>
  <c r="N26" i="13"/>
  <c r="AI26" i="13" s="1"/>
  <c r="L26" i="13"/>
  <c r="V25" i="13"/>
  <c r="A21" i="14" s="1"/>
  <c r="B21" i="14" s="1"/>
  <c r="Q25" i="13"/>
  <c r="P25" i="13"/>
  <c r="O25" i="13"/>
  <c r="N25" i="13"/>
  <c r="AP25" i="13" s="1"/>
  <c r="L25" i="13"/>
  <c r="A25" i="13"/>
  <c r="A26" i="13" s="1"/>
  <c r="A27" i="13" s="1"/>
  <c r="A28" i="13" s="1"/>
  <c r="A29" i="13" s="1"/>
  <c r="A30" i="13" s="1"/>
  <c r="A31" i="13" s="1"/>
  <c r="A32" i="13" s="1"/>
  <c r="A33" i="13" s="1"/>
  <c r="V24" i="13"/>
  <c r="A20" i="14" s="1"/>
  <c r="Q24" i="13"/>
  <c r="P24" i="13"/>
  <c r="O24" i="13"/>
  <c r="N24" i="13"/>
  <c r="AI24" i="13" s="1"/>
  <c r="L24" i="13"/>
  <c r="AJ23" i="13"/>
  <c r="AI23" i="13"/>
  <c r="AH23" i="13"/>
  <c r="AG23" i="13"/>
  <c r="V23" i="13"/>
  <c r="A19" i="14" s="1"/>
  <c r="Q23" i="13"/>
  <c r="P23" i="13"/>
  <c r="O23" i="13"/>
  <c r="N23" i="13"/>
  <c r="AP23" i="13" s="1"/>
  <c r="L23" i="13"/>
  <c r="AJ22" i="13"/>
  <c r="AI22" i="13"/>
  <c r="AH22" i="13"/>
  <c r="AG22" i="13"/>
  <c r="V22" i="13"/>
  <c r="A18" i="14" s="1"/>
  <c r="Q22" i="13"/>
  <c r="P22" i="13"/>
  <c r="O22" i="13"/>
  <c r="N22" i="13"/>
  <c r="AP22" i="13" s="1"/>
  <c r="L22" i="13"/>
  <c r="AJ21" i="13"/>
  <c r="AI21" i="13"/>
  <c r="AH21" i="13"/>
  <c r="AG21" i="13"/>
  <c r="V21" i="13"/>
  <c r="A17" i="14" s="1"/>
  <c r="B17" i="14" s="1"/>
  <c r="K17" i="14" s="1"/>
  <c r="Q21" i="13"/>
  <c r="P21" i="13"/>
  <c r="O21" i="13"/>
  <c r="N21" i="13"/>
  <c r="AP21" i="13" s="1"/>
  <c r="L21" i="13"/>
  <c r="AJ20" i="13"/>
  <c r="AI20" i="13"/>
  <c r="AH20" i="13"/>
  <c r="AG20" i="13"/>
  <c r="V20" i="13"/>
  <c r="A16" i="14" s="1"/>
  <c r="Q20" i="13"/>
  <c r="P20" i="13"/>
  <c r="O20" i="13"/>
  <c r="N20" i="13"/>
  <c r="L20" i="13"/>
  <c r="AJ19" i="13"/>
  <c r="AI19" i="13"/>
  <c r="AH19" i="13"/>
  <c r="AG19" i="13"/>
  <c r="V19" i="13"/>
  <c r="A15" i="14" s="1"/>
  <c r="B15" i="14" s="1"/>
  <c r="K15" i="14" s="1"/>
  <c r="Q19" i="13"/>
  <c r="P19" i="13"/>
  <c r="O19" i="13"/>
  <c r="N19" i="13"/>
  <c r="L19" i="13"/>
  <c r="AJ18" i="13"/>
  <c r="AI18" i="13"/>
  <c r="AH18" i="13"/>
  <c r="AG18" i="13"/>
  <c r="V18" i="13"/>
  <c r="A14" i="14" s="1"/>
  <c r="Q18" i="13"/>
  <c r="P18" i="13"/>
  <c r="O18" i="13"/>
  <c r="N18" i="13"/>
  <c r="L18" i="13"/>
  <c r="AJ17" i="13"/>
  <c r="AI17" i="13"/>
  <c r="AH17" i="13"/>
  <c r="AG17" i="13"/>
  <c r="V17" i="13"/>
  <c r="A13" i="14" s="1"/>
  <c r="Q17" i="13"/>
  <c r="P17" i="13"/>
  <c r="O17" i="13"/>
  <c r="N17" i="13"/>
  <c r="L17" i="13"/>
  <c r="AJ16" i="13"/>
  <c r="AI16" i="13"/>
  <c r="AH16" i="13"/>
  <c r="AG16" i="13"/>
  <c r="V16" i="13"/>
  <c r="A12" i="14" s="1"/>
  <c r="Q16" i="13"/>
  <c r="P16" i="13"/>
  <c r="O16" i="13"/>
  <c r="N16" i="13"/>
  <c r="AP16" i="13" s="1"/>
  <c r="L16" i="13"/>
  <c r="V15" i="13"/>
  <c r="A11" i="14" s="1"/>
  <c r="B11" i="14" s="1"/>
  <c r="Q15" i="13"/>
  <c r="P15" i="13"/>
  <c r="O15" i="13"/>
  <c r="N15" i="13"/>
  <c r="L15" i="13"/>
  <c r="V14" i="13"/>
  <c r="A10" i="14" s="1"/>
  <c r="B10" i="14" s="1"/>
  <c r="Q14" i="13"/>
  <c r="P14" i="13"/>
  <c r="O14" i="13"/>
  <c r="N14" i="13"/>
  <c r="AI14" i="13" s="1"/>
  <c r="L14" i="13"/>
  <c r="V13" i="13"/>
  <c r="A9" i="14" s="1"/>
  <c r="B9" i="14" s="1"/>
  <c r="Q13" i="13"/>
  <c r="P13" i="13"/>
  <c r="O13" i="13"/>
  <c r="N13" i="13"/>
  <c r="AP13" i="13" s="1"/>
  <c r="L13" i="13"/>
  <c r="V12" i="13"/>
  <c r="A8" i="14" s="1"/>
  <c r="Q12" i="13"/>
  <c r="P12" i="13"/>
  <c r="O12" i="13"/>
  <c r="N12" i="13"/>
  <c r="AP12" i="13" s="1"/>
  <c r="L12" i="13"/>
  <c r="V11" i="13"/>
  <c r="A7" i="14" s="1"/>
  <c r="Q11" i="13"/>
  <c r="P11" i="13"/>
  <c r="O11" i="13"/>
  <c r="N11" i="13"/>
  <c r="AP11" i="13" s="1"/>
  <c r="L11" i="13"/>
  <c r="V10" i="13"/>
  <c r="A6" i="14" s="1"/>
  <c r="Q10" i="13"/>
  <c r="P10" i="13"/>
  <c r="O10" i="13"/>
  <c r="N10" i="13"/>
  <c r="AI10" i="13" s="1"/>
  <c r="L10" i="13"/>
  <c r="V9" i="13"/>
  <c r="A5" i="14" s="1"/>
  <c r="Q9" i="13"/>
  <c r="P9" i="13"/>
  <c r="O9" i="13"/>
  <c r="N9" i="13"/>
  <c r="L9" i="13"/>
  <c r="V8" i="13"/>
  <c r="A4" i="14" s="1"/>
  <c r="Q8" i="13"/>
  <c r="P8" i="13"/>
  <c r="O8" i="13"/>
  <c r="N8" i="13"/>
  <c r="AI8" i="13" s="1"/>
  <c r="L8" i="13"/>
  <c r="AJ7" i="13"/>
  <c r="AI7" i="13"/>
  <c r="AH7" i="13"/>
  <c r="V7" i="13"/>
  <c r="A3" i="14" s="1"/>
  <c r="B3" i="14" s="1"/>
  <c r="Q7" i="13"/>
  <c r="O7" i="13"/>
  <c r="N7" i="13"/>
  <c r="AP7" i="13" s="1"/>
  <c r="L7" i="13"/>
  <c r="V6" i="13"/>
  <c r="A6" i="13"/>
  <c r="A7" i="13" s="1"/>
  <c r="A8" i="13" s="1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BS5" i="13"/>
  <c r="BR5" i="13"/>
  <c r="BQ5" i="13"/>
  <c r="BP5" i="13"/>
  <c r="BO5" i="13"/>
  <c r="BN5" i="13"/>
  <c r="BM5" i="13"/>
  <c r="BL5" i="13"/>
  <c r="BK5" i="13"/>
  <c r="BJ5" i="13"/>
  <c r="BI5" i="13"/>
  <c r="BH5" i="13"/>
  <c r="I42" i="14" l="1"/>
  <c r="J40" i="14"/>
  <c r="G40" i="14"/>
  <c r="I40" i="14"/>
  <c r="F40" i="14"/>
  <c r="E40" i="14"/>
  <c r="N40" i="14" s="1"/>
  <c r="C40" i="14"/>
  <c r="L40" i="14" s="1"/>
  <c r="F60" i="14"/>
  <c r="J43" i="14"/>
  <c r="F34" i="14"/>
  <c r="C56" i="14"/>
  <c r="L56" i="14" s="1"/>
  <c r="I43" i="14"/>
  <c r="F43" i="14"/>
  <c r="E43" i="14"/>
  <c r="N43" i="14" s="1"/>
  <c r="E55" i="14"/>
  <c r="N55" i="14" s="1"/>
  <c r="J48" i="14"/>
  <c r="C43" i="14"/>
  <c r="L43" i="14" s="1"/>
  <c r="I61" i="14"/>
  <c r="E51" i="14"/>
  <c r="N51" i="14" s="1"/>
  <c r="G48" i="14"/>
  <c r="F39" i="14"/>
  <c r="F58" i="14"/>
  <c r="E48" i="14"/>
  <c r="N48" i="14" s="1"/>
  <c r="I45" i="14"/>
  <c r="G43" i="14"/>
  <c r="F42" i="14"/>
  <c r="J55" i="14"/>
  <c r="J52" i="14"/>
  <c r="F50" i="14"/>
  <c r="F45" i="14"/>
  <c r="C38" i="14"/>
  <c r="L38" i="14" s="1"/>
  <c r="J35" i="14"/>
  <c r="G59" i="14"/>
  <c r="G35" i="14"/>
  <c r="F59" i="14"/>
  <c r="F35" i="14"/>
  <c r="F61" i="14"/>
  <c r="E59" i="14"/>
  <c r="N59" i="14" s="1"/>
  <c r="J51" i="14"/>
  <c r="F37" i="14"/>
  <c r="E35" i="14"/>
  <c r="N35" i="14" s="1"/>
  <c r="B59" i="14"/>
  <c r="K59" i="14" s="1"/>
  <c r="F56" i="14"/>
  <c r="G51" i="14"/>
  <c r="C46" i="14"/>
  <c r="L46" i="14" s="1"/>
  <c r="B35" i="14"/>
  <c r="K35" i="14" s="1"/>
  <c r="E60" i="14"/>
  <c r="N60" i="14" s="1"/>
  <c r="C59" i="14"/>
  <c r="L59" i="14" s="1"/>
  <c r="B56" i="14"/>
  <c r="K56" i="14" s="1"/>
  <c r="C54" i="14"/>
  <c r="L54" i="14" s="1"/>
  <c r="F52" i="14"/>
  <c r="C51" i="14"/>
  <c r="L51" i="14" s="1"/>
  <c r="C49" i="14"/>
  <c r="L49" i="14" s="1"/>
  <c r="C48" i="14"/>
  <c r="L48" i="14" s="1"/>
  <c r="I37" i="14"/>
  <c r="I35" i="14"/>
  <c r="I34" i="14"/>
  <c r="B51" i="14"/>
  <c r="K51" i="14" s="1"/>
  <c r="B48" i="14"/>
  <c r="K48" i="14" s="1"/>
  <c r="J56" i="14"/>
  <c r="J59" i="14"/>
  <c r="I56" i="14"/>
  <c r="I53" i="14"/>
  <c r="I58" i="14"/>
  <c r="G56" i="14"/>
  <c r="F55" i="14"/>
  <c r="F53" i="14"/>
  <c r="I51" i="14"/>
  <c r="I50" i="14"/>
  <c r="I48" i="14"/>
  <c r="F47" i="14"/>
  <c r="F36" i="14"/>
  <c r="F33" i="14"/>
  <c r="J60" i="14"/>
  <c r="F44" i="14"/>
  <c r="C41" i="14"/>
  <c r="L41" i="14" s="1"/>
  <c r="C32" i="14"/>
  <c r="L32" i="14" s="1"/>
  <c r="AG24" i="13"/>
  <c r="AG25" i="13"/>
  <c r="AI25" i="13"/>
  <c r="AG26" i="13"/>
  <c r="AP27" i="13"/>
  <c r="AH27" i="13"/>
  <c r="AJ27" i="13"/>
  <c r="AG28" i="13"/>
  <c r="AP29" i="13"/>
  <c r="AH29" i="13"/>
  <c r="AJ29" i="13"/>
  <c r="AP24" i="13"/>
  <c r="AH24" i="13"/>
  <c r="AJ24" i="13"/>
  <c r="AH25" i="13"/>
  <c r="AJ25" i="13"/>
  <c r="AP26" i="13"/>
  <c r="AH26" i="13"/>
  <c r="AJ26" i="13"/>
  <c r="AG27" i="13"/>
  <c r="AI27" i="13"/>
  <c r="AP28" i="13"/>
  <c r="AH28" i="13"/>
  <c r="AJ28" i="13"/>
  <c r="AG29" i="13"/>
  <c r="AI29" i="13"/>
  <c r="AH15" i="13"/>
  <c r="AJ15" i="13"/>
  <c r="AG15" i="13"/>
  <c r="AI15" i="13"/>
  <c r="AH10" i="13"/>
  <c r="AJ10" i="13"/>
  <c r="AG10" i="13"/>
  <c r="AH11" i="13"/>
  <c r="AJ11" i="13"/>
  <c r="AH12" i="13"/>
  <c r="AJ12" i="13"/>
  <c r="AH13" i="13"/>
  <c r="AJ13" i="13"/>
  <c r="AG14" i="13"/>
  <c r="AG11" i="13"/>
  <c r="AI11" i="13"/>
  <c r="AG12" i="13"/>
  <c r="AI12" i="13"/>
  <c r="AG13" i="13"/>
  <c r="AI13" i="13"/>
  <c r="AH14" i="13"/>
  <c r="AJ14" i="13"/>
  <c r="AP9" i="13"/>
  <c r="AH9" i="13"/>
  <c r="AJ9" i="13"/>
  <c r="AI9" i="13"/>
  <c r="AP8" i="13"/>
  <c r="AH8" i="13"/>
  <c r="AJ8" i="13"/>
  <c r="E6" i="14"/>
  <c r="E7" i="14"/>
  <c r="E5" i="14"/>
  <c r="E4" i="14"/>
  <c r="C61" i="14"/>
  <c r="L61" i="14" s="1"/>
  <c r="I60" i="14"/>
  <c r="C60" i="14"/>
  <c r="L60" i="14" s="1"/>
  <c r="C58" i="14"/>
  <c r="L58" i="14" s="1"/>
  <c r="I57" i="14"/>
  <c r="I55" i="14"/>
  <c r="C55" i="14"/>
  <c r="L55" i="14" s="1"/>
  <c r="I54" i="14"/>
  <c r="C53" i="14"/>
  <c r="L53" i="14" s="1"/>
  <c r="I52" i="14"/>
  <c r="C52" i="14"/>
  <c r="L52" i="14" s="1"/>
  <c r="C50" i="14"/>
  <c r="L50" i="14" s="1"/>
  <c r="I49" i="14"/>
  <c r="I47" i="14"/>
  <c r="C47" i="14"/>
  <c r="L47" i="14" s="1"/>
  <c r="I46" i="14"/>
  <c r="C45" i="14"/>
  <c r="L45" i="14" s="1"/>
  <c r="I44" i="14"/>
  <c r="C44" i="14"/>
  <c r="L44" i="14" s="1"/>
  <c r="C42" i="14"/>
  <c r="L42" i="14" s="1"/>
  <c r="I41" i="14"/>
  <c r="I39" i="14"/>
  <c r="C39" i="14"/>
  <c r="L39" i="14" s="1"/>
  <c r="I38" i="14"/>
  <c r="C37" i="14"/>
  <c r="L37" i="14" s="1"/>
  <c r="I36" i="14"/>
  <c r="C36" i="14"/>
  <c r="L36" i="14" s="1"/>
  <c r="C34" i="14"/>
  <c r="L34" i="14" s="1"/>
  <c r="I33" i="14"/>
  <c r="C33" i="14"/>
  <c r="L33" i="14" s="1"/>
  <c r="I32" i="14"/>
  <c r="G30" i="14"/>
  <c r="G21" i="14"/>
  <c r="G60" i="14"/>
  <c r="F57" i="14"/>
  <c r="G55" i="14"/>
  <c r="F54" i="14"/>
  <c r="G52" i="14"/>
  <c r="B52" i="14"/>
  <c r="K52" i="14" s="1"/>
  <c r="F49" i="14"/>
  <c r="G47" i="14"/>
  <c r="B47" i="14"/>
  <c r="K47" i="14" s="1"/>
  <c r="F46" i="14"/>
  <c r="G44" i="14"/>
  <c r="B44" i="14"/>
  <c r="K44" i="14" s="1"/>
  <c r="F41" i="14"/>
  <c r="G39" i="14"/>
  <c r="B39" i="14"/>
  <c r="K39" i="14" s="1"/>
  <c r="F38" i="14"/>
  <c r="G36" i="14"/>
  <c r="B36" i="14"/>
  <c r="K36" i="14" s="1"/>
  <c r="G33" i="14"/>
  <c r="B33" i="14"/>
  <c r="K33" i="14" s="1"/>
  <c r="F32" i="14"/>
  <c r="G31" i="14"/>
  <c r="C30" i="14"/>
  <c r="L30" i="14" s="1"/>
  <c r="F21" i="14"/>
  <c r="AP10" i="13"/>
  <c r="AP14" i="13"/>
  <c r="AP15" i="13"/>
  <c r="C57" i="14"/>
  <c r="L57" i="14" s="1"/>
  <c r="C21" i="14"/>
  <c r="J47" i="14"/>
  <c r="J44" i="14"/>
  <c r="J39" i="14"/>
  <c r="J36" i="14"/>
  <c r="J33" i="14"/>
  <c r="J61" i="14"/>
  <c r="G61" i="14"/>
  <c r="E61" i="14"/>
  <c r="N61" i="14" s="1"/>
  <c r="J58" i="14"/>
  <c r="G58" i="14"/>
  <c r="E58" i="14"/>
  <c r="N58" i="14" s="1"/>
  <c r="J57" i="14"/>
  <c r="G57" i="14"/>
  <c r="E57" i="14"/>
  <c r="N57" i="14" s="1"/>
  <c r="J54" i="14"/>
  <c r="G54" i="14"/>
  <c r="E54" i="14"/>
  <c r="N54" i="14" s="1"/>
  <c r="J53" i="14"/>
  <c r="G53" i="14"/>
  <c r="E53" i="14"/>
  <c r="N53" i="14" s="1"/>
  <c r="J50" i="14"/>
  <c r="G50" i="14"/>
  <c r="E50" i="14"/>
  <c r="N50" i="14" s="1"/>
  <c r="J49" i="14"/>
  <c r="G49" i="14"/>
  <c r="E49" i="14"/>
  <c r="N49" i="14" s="1"/>
  <c r="J46" i="14"/>
  <c r="G46" i="14"/>
  <c r="E46" i="14"/>
  <c r="N46" i="14" s="1"/>
  <c r="J45" i="14"/>
  <c r="G45" i="14"/>
  <c r="E45" i="14"/>
  <c r="N45" i="14" s="1"/>
  <c r="J42" i="14"/>
  <c r="G42" i="14"/>
  <c r="E42" i="14"/>
  <c r="N42" i="14" s="1"/>
  <c r="J41" i="14"/>
  <c r="G41" i="14"/>
  <c r="E41" i="14"/>
  <c r="N41" i="14" s="1"/>
  <c r="J38" i="14"/>
  <c r="G38" i="14"/>
  <c r="E38" i="14"/>
  <c r="N38" i="14" s="1"/>
  <c r="J37" i="14"/>
  <c r="G37" i="14"/>
  <c r="E37" i="14"/>
  <c r="N37" i="14" s="1"/>
  <c r="J34" i="14"/>
  <c r="G34" i="14"/>
  <c r="E34" i="14"/>
  <c r="N34" i="14" s="1"/>
  <c r="J32" i="14"/>
  <c r="G32" i="14"/>
  <c r="E32" i="14"/>
  <c r="N32" i="14" s="1"/>
  <c r="I30" i="14"/>
  <c r="F30" i="14"/>
  <c r="F20" i="14"/>
  <c r="G20" i="14"/>
  <c r="B19" i="14"/>
  <c r="K19" i="14" s="1"/>
  <c r="G19" i="14"/>
  <c r="F12" i="14"/>
  <c r="G12" i="14"/>
  <c r="F28" i="14"/>
  <c r="G28" i="14"/>
  <c r="B29" i="14"/>
  <c r="K29" i="14" s="1"/>
  <c r="C29" i="14"/>
  <c r="L29" i="14" s="1"/>
  <c r="G29" i="14"/>
  <c r="F29" i="14"/>
  <c r="AP19" i="13"/>
  <c r="F16" i="14"/>
  <c r="B14" i="14"/>
  <c r="K14" i="14" s="1"/>
  <c r="F14" i="14"/>
  <c r="C14" i="14"/>
  <c r="L14" i="14" s="1"/>
  <c r="G14" i="14"/>
  <c r="B18" i="14"/>
  <c r="K18" i="14" s="1"/>
  <c r="F18" i="14"/>
  <c r="I18" i="14"/>
  <c r="C18" i="14"/>
  <c r="L18" i="14" s="1"/>
  <c r="G18" i="14"/>
  <c r="AP18" i="13"/>
  <c r="I14" i="14"/>
  <c r="AP20" i="13"/>
  <c r="G10" i="14"/>
  <c r="C10" i="14"/>
  <c r="I10" i="14"/>
  <c r="F10" i="14"/>
  <c r="F9" i="14"/>
  <c r="G9" i="14"/>
  <c r="C9" i="14"/>
  <c r="F8" i="14"/>
  <c r="G8" i="14"/>
  <c r="G7" i="14"/>
  <c r="C7" i="14"/>
  <c r="G6" i="14"/>
  <c r="C6" i="14"/>
  <c r="G5" i="14"/>
  <c r="C5" i="14"/>
  <c r="G4" i="14"/>
  <c r="B22" i="14"/>
  <c r="F22" i="14"/>
  <c r="I22" i="14"/>
  <c r="C22" i="14"/>
  <c r="G22" i="14"/>
  <c r="B23" i="14"/>
  <c r="G23" i="14"/>
  <c r="F24" i="14"/>
  <c r="G24" i="14"/>
  <c r="B25" i="14"/>
  <c r="C25" i="14"/>
  <c r="G25" i="14"/>
  <c r="F25" i="14"/>
  <c r="C26" i="14"/>
  <c r="L26" i="14" s="1"/>
  <c r="G26" i="14"/>
  <c r="B26" i="14"/>
  <c r="K26" i="14" s="1"/>
  <c r="F26" i="14"/>
  <c r="I26" i="14"/>
  <c r="B27" i="14"/>
  <c r="K27" i="14" s="1"/>
  <c r="G27" i="14"/>
  <c r="F17" i="14"/>
  <c r="G17" i="14"/>
  <c r="C17" i="14"/>
  <c r="L17" i="14" s="1"/>
  <c r="G16" i="14"/>
  <c r="G15" i="14"/>
  <c r="B13" i="14"/>
  <c r="K13" i="14" s="1"/>
  <c r="G13" i="14"/>
  <c r="F13" i="14"/>
  <c r="AP17" i="13"/>
  <c r="C13" i="14"/>
  <c r="L13" i="14" s="1"/>
  <c r="I7" i="14"/>
  <c r="F7" i="14"/>
  <c r="B7" i="14"/>
  <c r="I6" i="14"/>
  <c r="F6" i="14"/>
  <c r="B6" i="14"/>
  <c r="I5" i="14"/>
  <c r="F5" i="14"/>
  <c r="B5" i="14"/>
  <c r="F4" i="14"/>
  <c r="G11" i="14"/>
  <c r="C4" i="14"/>
  <c r="I4" i="14"/>
  <c r="B4" i="14"/>
  <c r="AZ19" i="13"/>
  <c r="I3" i="14"/>
  <c r="G3" i="14"/>
  <c r="F3" i="14"/>
  <c r="B2" i="14"/>
  <c r="G2" i="14"/>
  <c r="C2" i="14"/>
  <c r="AG6" i="13"/>
  <c r="N90" i="14"/>
  <c r="N89" i="14"/>
  <c r="N88" i="14"/>
  <c r="N87" i="14"/>
  <c r="N86" i="14"/>
  <c r="N85" i="14"/>
  <c r="N84" i="14"/>
  <c r="N83" i="14"/>
  <c r="N82" i="14"/>
  <c r="N81" i="14"/>
  <c r="N80" i="14"/>
  <c r="N79" i="14"/>
  <c r="N78" i="14"/>
  <c r="I31" i="14"/>
  <c r="B31" i="14"/>
  <c r="K31" i="14" s="1"/>
  <c r="E28" i="14"/>
  <c r="N28" i="14" s="1"/>
  <c r="J28" i="14"/>
  <c r="I27" i="14"/>
  <c r="E24" i="14"/>
  <c r="J24" i="14"/>
  <c r="I23" i="14"/>
  <c r="E20" i="14"/>
  <c r="J20" i="14"/>
  <c r="I19" i="14"/>
  <c r="E16" i="14"/>
  <c r="N16" i="14" s="1"/>
  <c r="J16" i="14"/>
  <c r="I15" i="14"/>
  <c r="E12" i="14"/>
  <c r="N12" i="14" s="1"/>
  <c r="J12" i="14"/>
  <c r="I11" i="14"/>
  <c r="E8" i="14"/>
  <c r="J8" i="14"/>
  <c r="E27" i="14"/>
  <c r="N27" i="14" s="1"/>
  <c r="J27" i="14"/>
  <c r="E23" i="14"/>
  <c r="J23" i="14"/>
  <c r="E19" i="14"/>
  <c r="N19" i="14" s="1"/>
  <c r="J19" i="14"/>
  <c r="E15" i="14"/>
  <c r="N15" i="14" s="1"/>
  <c r="J15" i="14"/>
  <c r="E11" i="14"/>
  <c r="J11" i="14"/>
  <c r="F31" i="14"/>
  <c r="E30" i="14"/>
  <c r="N30" i="14" s="1"/>
  <c r="J30" i="14"/>
  <c r="I29" i="14"/>
  <c r="C28" i="14"/>
  <c r="L28" i="14" s="1"/>
  <c r="F27" i="14"/>
  <c r="E26" i="14"/>
  <c r="N26" i="14" s="1"/>
  <c r="J26" i="14"/>
  <c r="I25" i="14"/>
  <c r="C24" i="14"/>
  <c r="F23" i="14"/>
  <c r="E22" i="14"/>
  <c r="J22" i="14"/>
  <c r="I21" i="14"/>
  <c r="C20" i="14"/>
  <c r="F19" i="14"/>
  <c r="E18" i="14"/>
  <c r="N18" i="14" s="1"/>
  <c r="J18" i="14"/>
  <c r="I17" i="14"/>
  <c r="C16" i="14"/>
  <c r="L16" i="14" s="1"/>
  <c r="F15" i="14"/>
  <c r="E14" i="14"/>
  <c r="N14" i="14" s="1"/>
  <c r="J14" i="14"/>
  <c r="I13" i="14"/>
  <c r="C12" i="14"/>
  <c r="L12" i="14" s="1"/>
  <c r="F11" i="14"/>
  <c r="E10" i="14"/>
  <c r="J10" i="14"/>
  <c r="I9" i="14"/>
  <c r="C8" i="14"/>
  <c r="J31" i="14"/>
  <c r="C31" i="14"/>
  <c r="L31" i="14" s="1"/>
  <c r="E29" i="14"/>
  <c r="N29" i="14" s="1"/>
  <c r="J29" i="14"/>
  <c r="I28" i="14"/>
  <c r="B28" i="14"/>
  <c r="K28" i="14" s="1"/>
  <c r="C27" i="14"/>
  <c r="L27" i="14" s="1"/>
  <c r="E25" i="14"/>
  <c r="J25" i="14"/>
  <c r="I24" i="14"/>
  <c r="B24" i="14"/>
  <c r="C23" i="14"/>
  <c r="E21" i="14"/>
  <c r="J21" i="14"/>
  <c r="I20" i="14"/>
  <c r="B20" i="14"/>
  <c r="C19" i="14"/>
  <c r="L19" i="14" s="1"/>
  <c r="E17" i="14"/>
  <c r="N17" i="14" s="1"/>
  <c r="J17" i="14"/>
  <c r="I16" i="14"/>
  <c r="B16" i="14"/>
  <c r="K16" i="14" s="1"/>
  <c r="C15" i="14"/>
  <c r="L15" i="14" s="1"/>
  <c r="E13" i="14"/>
  <c r="N13" i="14" s="1"/>
  <c r="J13" i="14"/>
  <c r="I12" i="14"/>
  <c r="B12" i="14"/>
  <c r="K12" i="14" s="1"/>
  <c r="C11" i="14"/>
  <c r="E9" i="14"/>
  <c r="J9" i="14"/>
  <c r="I8" i="14"/>
  <c r="B8" i="14"/>
  <c r="J7" i="14"/>
  <c r="J6" i="14"/>
  <c r="J5" i="14"/>
  <c r="J4" i="14"/>
  <c r="J3" i="14"/>
  <c r="E3" i="14"/>
  <c r="C3" i="14"/>
  <c r="AP6" i="13"/>
  <c r="AZ16" i="13"/>
  <c r="AO50" i="13"/>
  <c r="J50" i="13" s="1"/>
  <c r="AB54" i="13"/>
  <c r="AO54" i="13"/>
  <c r="J54" i="13" s="1"/>
  <c r="AO58" i="13"/>
  <c r="J58" i="13" s="1"/>
  <c r="AB49" i="13"/>
  <c r="AO49" i="13"/>
  <c r="J49" i="13" s="1"/>
  <c r="AB53" i="13"/>
  <c r="AO53" i="13"/>
  <c r="J53" i="13" s="1"/>
  <c r="AB57" i="13"/>
  <c r="AB61" i="13"/>
  <c r="AB48" i="13"/>
  <c r="AO48" i="13"/>
  <c r="J48" i="13" s="1"/>
  <c r="AB52" i="13"/>
  <c r="AO56" i="13"/>
  <c r="J56" i="13" s="1"/>
  <c r="AB60" i="13"/>
  <c r="AO60" i="13"/>
  <c r="J60" i="13" s="1"/>
  <c r="AB64" i="13"/>
  <c r="AB47" i="13"/>
  <c r="AO47" i="13"/>
  <c r="J47" i="13" s="1"/>
  <c r="AB51" i="13"/>
  <c r="AO51" i="13"/>
  <c r="J51" i="13" s="1"/>
  <c r="AB55" i="13"/>
  <c r="AO55" i="13"/>
  <c r="J55" i="13" s="1"/>
  <c r="AB41" i="13"/>
  <c r="AO41" i="13"/>
  <c r="J41" i="13" s="1"/>
  <c r="AB34" i="13"/>
  <c r="AO34" i="13"/>
  <c r="J34" i="13" s="1"/>
  <c r="AB44" i="13"/>
  <c r="AB35" i="13"/>
  <c r="AO35" i="13"/>
  <c r="J35" i="13" s="1"/>
  <c r="AO38" i="13"/>
  <c r="J38" i="13" s="1"/>
  <c r="AB45" i="13"/>
  <c r="AO45" i="13"/>
  <c r="J45" i="13" s="1"/>
  <c r="AB30" i="13"/>
  <c r="AO30" i="13"/>
  <c r="J30" i="13" s="1"/>
  <c r="AB31" i="13"/>
  <c r="AO31" i="13"/>
  <c r="J31" i="13" s="1"/>
  <c r="AB32" i="13"/>
  <c r="AO32" i="13"/>
  <c r="J32" i="13" s="1"/>
  <c r="AB33" i="13"/>
  <c r="AO33" i="13"/>
  <c r="J33" i="13" s="1"/>
  <c r="AO36" i="13"/>
  <c r="J36" i="13" s="1"/>
  <c r="AO42" i="13"/>
  <c r="J42" i="13" s="1"/>
  <c r="AO37" i="13"/>
  <c r="J37" i="13" s="1"/>
  <c r="AB40" i="13"/>
  <c r="AO46" i="13"/>
  <c r="J46" i="13" s="1"/>
  <c r="AO64" i="13"/>
  <c r="J64" i="13" s="1"/>
  <c r="AB65" i="13"/>
  <c r="AZ20" i="13"/>
  <c r="AZ17" i="13"/>
  <c r="AZ21" i="13"/>
  <c r="AB38" i="13"/>
  <c r="AB42" i="13"/>
  <c r="AB46" i="13"/>
  <c r="AZ14" i="13"/>
  <c r="AZ18" i="13"/>
  <c r="AB36" i="13"/>
  <c r="AB39" i="13"/>
  <c r="AO39" i="13"/>
  <c r="J39" i="13" s="1"/>
  <c r="AB43" i="13"/>
  <c r="AO43" i="13"/>
  <c r="J43" i="13" s="1"/>
  <c r="AO52" i="13"/>
  <c r="J52" i="13" s="1"/>
  <c r="AZ15" i="13"/>
  <c r="AB37" i="13"/>
  <c r="AO40" i="13"/>
  <c r="J40" i="13" s="1"/>
  <c r="AO44" i="13"/>
  <c r="J44" i="13" s="1"/>
  <c r="AB59" i="13"/>
  <c r="AO59" i="13"/>
  <c r="J59" i="13" s="1"/>
  <c r="AB63" i="13"/>
  <c r="AO63" i="13"/>
  <c r="J63" i="13" s="1"/>
  <c r="AB58" i="13"/>
  <c r="AB62" i="13"/>
  <c r="AO62" i="13"/>
  <c r="J62" i="13" s="1"/>
  <c r="AB56" i="13"/>
  <c r="AO57" i="13"/>
  <c r="J57" i="13" s="1"/>
  <c r="AO61" i="13"/>
  <c r="J61" i="13" s="1"/>
  <c r="AO65" i="13"/>
  <c r="J65" i="13" s="1"/>
  <c r="AQ25" i="13" l="1"/>
  <c r="AQ6" i="13"/>
  <c r="AQ24" i="13"/>
  <c r="AQ17" i="13"/>
  <c r="AQ23" i="13"/>
  <c r="AQ32" i="13"/>
  <c r="AQ33" i="13"/>
  <c r="AQ19" i="13"/>
  <c r="AQ21" i="13"/>
  <c r="AQ7" i="13"/>
  <c r="AQ9" i="13"/>
  <c r="AQ11" i="13"/>
  <c r="AQ12" i="13"/>
  <c r="AQ13" i="13"/>
  <c r="AQ14" i="13"/>
  <c r="AQ18" i="13"/>
  <c r="AQ20" i="13"/>
  <c r="AQ8" i="13"/>
  <c r="AQ10" i="13"/>
  <c r="AQ15" i="13"/>
  <c r="AQ22" i="13"/>
  <c r="AQ29" i="13"/>
  <c r="AQ31" i="13"/>
  <c r="AQ30" i="13"/>
  <c r="AQ28" i="13"/>
  <c r="AQ26" i="13"/>
  <c r="AQ27" i="13"/>
  <c r="AQ16" i="13"/>
  <c r="BG7" i="13" l="1"/>
  <c r="B2" i="8" l="1"/>
  <c r="B3" i="4"/>
  <c r="B3" i="12"/>
  <c r="C3" i="2"/>
  <c r="A35" i="11" l="1"/>
  <c r="A36" i="11"/>
  <c r="A37" i="11"/>
  <c r="A38" i="11"/>
  <c r="A39" i="11"/>
  <c r="A40" i="11"/>
  <c r="A41" i="11"/>
  <c r="A34" i="11"/>
  <c r="A27" i="11"/>
  <c r="A28" i="11"/>
  <c r="A29" i="11"/>
  <c r="A30" i="11"/>
  <c r="A31" i="11"/>
  <c r="A32" i="11"/>
  <c r="A33" i="11"/>
  <c r="A26" i="11"/>
  <c r="A11" i="11"/>
  <c r="A12" i="11"/>
  <c r="A13" i="11"/>
  <c r="A14" i="11"/>
  <c r="A15" i="11"/>
  <c r="A16" i="11"/>
  <c r="A17" i="11"/>
  <c r="A10" i="11"/>
  <c r="A3" i="11"/>
  <c r="A4" i="11"/>
  <c r="A5" i="11"/>
  <c r="A6" i="11"/>
  <c r="A7" i="11"/>
  <c r="A8" i="11"/>
  <c r="A9" i="11"/>
  <c r="A2" i="11"/>
  <c r="W9" i="4"/>
  <c r="X9" i="4"/>
  <c r="Y9" i="4"/>
  <c r="Z9" i="4"/>
  <c r="W10" i="4"/>
  <c r="X10" i="4"/>
  <c r="Y10" i="4"/>
  <c r="Z10" i="4"/>
  <c r="W11" i="4"/>
  <c r="X11" i="4"/>
  <c r="Y11" i="4"/>
  <c r="Z11" i="4"/>
  <c r="W12" i="4"/>
  <c r="X12" i="4"/>
  <c r="Y12" i="4"/>
  <c r="Z12" i="4"/>
  <c r="W13" i="4"/>
  <c r="X13" i="4"/>
  <c r="Y13" i="4"/>
  <c r="Z13" i="4"/>
  <c r="W14" i="4"/>
  <c r="X14" i="4"/>
  <c r="Y14" i="4"/>
  <c r="Z14" i="4"/>
  <c r="W15" i="4"/>
  <c r="X15" i="4"/>
  <c r="Y15" i="4"/>
  <c r="Z15" i="4"/>
  <c r="W21" i="4"/>
  <c r="X21" i="4"/>
  <c r="Y21" i="4"/>
  <c r="Z21" i="4"/>
  <c r="W22" i="4"/>
  <c r="X22" i="4"/>
  <c r="Y22" i="4"/>
  <c r="Z22" i="4"/>
  <c r="W23" i="4"/>
  <c r="X23" i="4"/>
  <c r="Y23" i="4"/>
  <c r="Z23" i="4"/>
  <c r="W24" i="4"/>
  <c r="X24" i="4"/>
  <c r="Y24" i="4"/>
  <c r="Z24" i="4"/>
  <c r="W25" i="4"/>
  <c r="X25" i="4"/>
  <c r="Y25" i="4"/>
  <c r="Z25" i="4"/>
  <c r="W26" i="4"/>
  <c r="X26" i="4"/>
  <c r="Y26" i="4"/>
  <c r="Z26" i="4"/>
  <c r="W27" i="4"/>
  <c r="X27" i="4"/>
  <c r="Y27" i="4"/>
  <c r="Z27" i="4"/>
  <c r="W28" i="4"/>
  <c r="X28" i="4"/>
  <c r="Y28" i="4"/>
  <c r="Z28" i="4"/>
  <c r="Z8" i="4"/>
  <c r="Y8" i="4"/>
  <c r="X8" i="4"/>
  <c r="W8" i="4"/>
  <c r="S22" i="4"/>
  <c r="T22" i="4"/>
  <c r="S23" i="4"/>
  <c r="T23" i="4"/>
  <c r="S24" i="4"/>
  <c r="T24" i="4"/>
  <c r="S25" i="4"/>
  <c r="T25" i="4"/>
  <c r="S26" i="4"/>
  <c r="T26" i="4"/>
  <c r="S27" i="4"/>
  <c r="T27" i="4"/>
  <c r="S28" i="4"/>
  <c r="T28" i="4"/>
  <c r="T21" i="4"/>
  <c r="S21" i="4"/>
  <c r="S9" i="4"/>
  <c r="T9" i="4"/>
  <c r="S10" i="4"/>
  <c r="T10" i="4"/>
  <c r="S11" i="4"/>
  <c r="T11" i="4"/>
  <c r="S12" i="4"/>
  <c r="T12" i="4"/>
  <c r="S13" i="4"/>
  <c r="T13" i="4"/>
  <c r="S14" i="4"/>
  <c r="T14" i="4"/>
  <c r="S15" i="4"/>
  <c r="T15" i="4"/>
  <c r="T8" i="4"/>
  <c r="S8" i="4"/>
  <c r="AF9" i="2" l="1"/>
  <c r="BD9" i="2"/>
  <c r="R9" i="4" l="1"/>
  <c r="R10" i="4"/>
  <c r="R11" i="4"/>
  <c r="R12" i="4"/>
  <c r="R13" i="4"/>
  <c r="R14" i="4"/>
  <c r="R15" i="4"/>
  <c r="R8" i="4"/>
  <c r="N24" i="4"/>
  <c r="O23" i="4"/>
  <c r="N23" i="4"/>
  <c r="O21" i="4"/>
  <c r="N21" i="4"/>
  <c r="A411" i="10" l="1"/>
  <c r="A412" i="10"/>
  <c r="A413" i="10"/>
  <c r="A414" i="10"/>
  <c r="A415" i="10"/>
  <c r="A416" i="10"/>
  <c r="A417" i="10"/>
  <c r="A418" i="10"/>
  <c r="A419" i="10"/>
  <c r="A420" i="10"/>
  <c r="A421" i="10"/>
  <c r="A422" i="10"/>
  <c r="A423" i="10"/>
  <c r="A424" i="10"/>
  <c r="A425" i="10"/>
  <c r="A426" i="10"/>
  <c r="A427" i="10"/>
  <c r="A428" i="10"/>
  <c r="A429" i="10"/>
  <c r="A430" i="10"/>
  <c r="A431" i="10"/>
  <c r="A432" i="10"/>
  <c r="A433" i="10"/>
  <c r="A434" i="10"/>
  <c r="A435" i="10"/>
  <c r="A436" i="10"/>
  <c r="A437" i="10"/>
  <c r="A438" i="10"/>
  <c r="A439" i="10"/>
  <c r="A440" i="10"/>
  <c r="A441" i="10"/>
  <c r="A442" i="10"/>
  <c r="A443" i="10"/>
  <c r="A444" i="10"/>
  <c r="A445" i="10"/>
  <c r="A446" i="10"/>
  <c r="A447" i="10"/>
  <c r="A448" i="10"/>
  <c r="A449" i="10"/>
  <c r="A450" i="10"/>
  <c r="A451" i="10"/>
  <c r="A452" i="10"/>
  <c r="A453" i="10"/>
  <c r="A454" i="10"/>
  <c r="A455" i="10"/>
  <c r="A456" i="10"/>
  <c r="A457" i="10"/>
  <c r="A458" i="10"/>
  <c r="A459" i="10"/>
  <c r="A462" i="10"/>
  <c r="A463" i="10"/>
  <c r="A464" i="10"/>
  <c r="A465" i="10"/>
  <c r="A466" i="10"/>
  <c r="A467" i="10"/>
  <c r="A468" i="10"/>
  <c r="A469" i="10"/>
  <c r="A470" i="10"/>
  <c r="A471" i="10"/>
  <c r="A472" i="10"/>
  <c r="A473" i="10"/>
  <c r="A474" i="10"/>
  <c r="A475" i="10"/>
  <c r="A476" i="10"/>
  <c r="A477" i="10"/>
  <c r="A478" i="10"/>
  <c r="A479" i="10"/>
  <c r="A480" i="10"/>
  <c r="A481" i="10"/>
  <c r="A482" i="10"/>
  <c r="A483" i="10"/>
  <c r="A484" i="10"/>
  <c r="A485" i="10"/>
  <c r="A486" i="10"/>
  <c r="A487" i="10"/>
  <c r="A488" i="10"/>
  <c r="A489" i="10"/>
  <c r="A490" i="10"/>
  <c r="A491" i="10"/>
  <c r="A492" i="10"/>
  <c r="A493" i="10"/>
  <c r="A494" i="10"/>
  <c r="A495" i="10"/>
  <c r="A496" i="10"/>
  <c r="A497" i="10"/>
  <c r="A498" i="10"/>
  <c r="A499" i="10"/>
  <c r="A500" i="10"/>
  <c r="A501" i="10"/>
  <c r="A502" i="10"/>
  <c r="A503" i="10"/>
  <c r="A504" i="10"/>
  <c r="A505" i="10"/>
  <c r="A506" i="10"/>
  <c r="A507" i="10"/>
  <c r="A508" i="10"/>
  <c r="A509" i="10"/>
  <c r="A510" i="10"/>
  <c r="A511" i="10"/>
  <c r="A410" i="10"/>
  <c r="A921" i="10"/>
  <c r="B921" i="10" s="1"/>
  <c r="A922" i="10"/>
  <c r="A923" i="10"/>
  <c r="B923" i="10" s="1"/>
  <c r="A924" i="10"/>
  <c r="B924" i="10" s="1"/>
  <c r="A925" i="10"/>
  <c r="B925" i="10" s="1"/>
  <c r="A926" i="10"/>
  <c r="B926" i="10" s="1"/>
  <c r="A927" i="10"/>
  <c r="A928" i="10"/>
  <c r="B928" i="10" s="1"/>
  <c r="A929" i="10"/>
  <c r="B929" i="10" s="1"/>
  <c r="A930" i="10"/>
  <c r="A931" i="10"/>
  <c r="B931" i="10" s="1"/>
  <c r="A932" i="10"/>
  <c r="B932" i="10" s="1"/>
  <c r="A933" i="10"/>
  <c r="B933" i="10" s="1"/>
  <c r="A934" i="10"/>
  <c r="A935" i="10"/>
  <c r="D935" i="10" s="1"/>
  <c r="A936" i="10"/>
  <c r="B936" i="10" s="1"/>
  <c r="A937" i="10"/>
  <c r="A938" i="10"/>
  <c r="B938" i="10" s="1"/>
  <c r="A939" i="10"/>
  <c r="B939" i="10" s="1"/>
  <c r="A940" i="10"/>
  <c r="B940" i="10" s="1"/>
  <c r="A941" i="10"/>
  <c r="B941" i="10" s="1"/>
  <c r="A942" i="10"/>
  <c r="B942" i="10" s="1"/>
  <c r="A943" i="10"/>
  <c r="G943" i="10" s="1"/>
  <c r="A944" i="10"/>
  <c r="B944" i="10" s="1"/>
  <c r="A945" i="10"/>
  <c r="B945" i="10" s="1"/>
  <c r="A946" i="10"/>
  <c r="B946" i="10" s="1"/>
  <c r="A947" i="10"/>
  <c r="D947" i="10" s="1"/>
  <c r="A948" i="10"/>
  <c r="B948" i="10" s="1"/>
  <c r="A949" i="10"/>
  <c r="B949" i="10" s="1"/>
  <c r="A950" i="10"/>
  <c r="A951" i="10"/>
  <c r="D951" i="10" s="1"/>
  <c r="A952" i="10"/>
  <c r="B952" i="10" s="1"/>
  <c r="A953" i="10"/>
  <c r="A954" i="10"/>
  <c r="B954" i="10" s="1"/>
  <c r="A955" i="10"/>
  <c r="B955" i="10" s="1"/>
  <c r="A956" i="10"/>
  <c r="B956" i="10" s="1"/>
  <c r="A957" i="10"/>
  <c r="B957" i="10" s="1"/>
  <c r="A958" i="10"/>
  <c r="B958" i="10" s="1"/>
  <c r="A959" i="10"/>
  <c r="G959" i="10" s="1"/>
  <c r="A960" i="10"/>
  <c r="B960" i="10" s="1"/>
  <c r="A961" i="10"/>
  <c r="B961" i="10" s="1"/>
  <c r="A962" i="10"/>
  <c r="B962" i="10" s="1"/>
  <c r="A963" i="10"/>
  <c r="D963" i="10" s="1"/>
  <c r="A964" i="10"/>
  <c r="B964" i="10" s="1"/>
  <c r="A965" i="10"/>
  <c r="B965" i="10" s="1"/>
  <c r="A966" i="10"/>
  <c r="A967" i="10"/>
  <c r="C967" i="10" s="1"/>
  <c r="A968" i="10"/>
  <c r="B968" i="10" s="1"/>
  <c r="A969" i="10"/>
  <c r="A972" i="10"/>
  <c r="G972" i="10" s="1"/>
  <c r="A973" i="10"/>
  <c r="B973" i="10" s="1"/>
  <c r="A974" i="10"/>
  <c r="A975" i="10"/>
  <c r="A976" i="10"/>
  <c r="A977" i="10"/>
  <c r="B977" i="10" s="1"/>
  <c r="A978" i="10"/>
  <c r="A979" i="10"/>
  <c r="B979" i="10" s="1"/>
  <c r="A980" i="10"/>
  <c r="A981" i="10"/>
  <c r="B981" i="10" s="1"/>
  <c r="A982" i="10"/>
  <c r="B982" i="10" s="1"/>
  <c r="A983" i="10"/>
  <c r="A984" i="10"/>
  <c r="B984" i="10" s="1"/>
  <c r="A985" i="10"/>
  <c r="B985" i="10" s="1"/>
  <c r="A986" i="10"/>
  <c r="B986" i="10" s="1"/>
  <c r="A987" i="10"/>
  <c r="B987" i="10" s="1"/>
  <c r="A988" i="10"/>
  <c r="A989" i="10"/>
  <c r="B989" i="10" s="1"/>
  <c r="A990" i="10"/>
  <c r="B990" i="10" s="1"/>
  <c r="A991" i="10"/>
  <c r="A992" i="10"/>
  <c r="B992" i="10" s="1"/>
  <c r="A993" i="10"/>
  <c r="B993" i="10" s="1"/>
  <c r="A994" i="10"/>
  <c r="G994" i="10" s="1"/>
  <c r="A995" i="10"/>
  <c r="B995" i="10" s="1"/>
  <c r="A996" i="10"/>
  <c r="G996" i="10" s="1"/>
  <c r="A997" i="10"/>
  <c r="B997" i="10" s="1"/>
  <c r="A998" i="10"/>
  <c r="G998" i="10" s="1"/>
  <c r="A999" i="10"/>
  <c r="B999" i="10" s="1"/>
  <c r="A1000" i="10"/>
  <c r="G1000" i="10" s="1"/>
  <c r="A1001" i="10"/>
  <c r="B1001" i="10" s="1"/>
  <c r="A1002" i="10"/>
  <c r="G1002" i="10" s="1"/>
  <c r="A1003" i="10"/>
  <c r="D1003" i="10" s="1"/>
  <c r="A1004" i="10"/>
  <c r="G1004" i="10" s="1"/>
  <c r="A1005" i="10"/>
  <c r="B1005" i="10" s="1"/>
  <c r="A1006" i="10"/>
  <c r="G1006" i="10" s="1"/>
  <c r="A1007" i="10"/>
  <c r="B1007" i="10" s="1"/>
  <c r="A1008" i="10"/>
  <c r="G1008" i="10" s="1"/>
  <c r="A1009" i="10"/>
  <c r="B1009" i="10" s="1"/>
  <c r="A1010" i="10"/>
  <c r="G1010" i="10" s="1"/>
  <c r="A1011" i="10"/>
  <c r="B1011" i="10" s="1"/>
  <c r="A1012" i="10"/>
  <c r="G1012" i="10" s="1"/>
  <c r="A1013" i="10"/>
  <c r="B1013" i="10" s="1"/>
  <c r="A1014" i="10"/>
  <c r="G1014" i="10" s="1"/>
  <c r="A1015" i="10"/>
  <c r="B1015" i="10" s="1"/>
  <c r="A1016" i="10"/>
  <c r="B1016" i="10" s="1"/>
  <c r="A1017" i="10"/>
  <c r="B1017" i="10" s="1"/>
  <c r="A1018" i="10"/>
  <c r="A1019" i="10"/>
  <c r="B1019" i="10" s="1"/>
  <c r="A1020" i="10"/>
  <c r="B1020" i="10" s="1"/>
  <c r="A1021" i="10"/>
  <c r="A920" i="10"/>
  <c r="A819" i="10"/>
  <c r="A820" i="10"/>
  <c r="A821" i="10"/>
  <c r="A822" i="10"/>
  <c r="B822" i="10" s="1"/>
  <c r="A823" i="10"/>
  <c r="B823" i="10" s="1"/>
  <c r="A824" i="10"/>
  <c r="A825" i="10"/>
  <c r="A826" i="10"/>
  <c r="A827" i="10"/>
  <c r="A828" i="10"/>
  <c r="B828" i="10" s="1"/>
  <c r="A829" i="10"/>
  <c r="B829" i="10" s="1"/>
  <c r="A830" i="10"/>
  <c r="A831" i="10"/>
  <c r="A832" i="10"/>
  <c r="A833" i="10"/>
  <c r="A834" i="10"/>
  <c r="G834" i="10" s="1"/>
  <c r="A835" i="10"/>
  <c r="A836" i="10"/>
  <c r="A837" i="10"/>
  <c r="B837" i="10" s="1"/>
  <c r="A838" i="10"/>
  <c r="B838" i="10" s="1"/>
  <c r="A839" i="10"/>
  <c r="B839" i="10" s="1"/>
  <c r="A840" i="10"/>
  <c r="B840" i="10" s="1"/>
  <c r="A841" i="10"/>
  <c r="A842" i="10"/>
  <c r="B842" i="10" s="1"/>
  <c r="A843" i="10"/>
  <c r="B843" i="10" s="1"/>
  <c r="A844" i="10"/>
  <c r="A845" i="10"/>
  <c r="B845" i="10" s="1"/>
  <c r="A846" i="10"/>
  <c r="B846" i="10" s="1"/>
  <c r="A847" i="10"/>
  <c r="B847" i="10" s="1"/>
  <c r="A848" i="10"/>
  <c r="B848" i="10" s="1"/>
  <c r="A849" i="10"/>
  <c r="A850" i="10"/>
  <c r="B850" i="10" s="1"/>
  <c r="A851" i="10"/>
  <c r="B851" i="10" s="1"/>
  <c r="A852" i="10"/>
  <c r="A853" i="10"/>
  <c r="B853" i="10" s="1"/>
  <c r="A854" i="10"/>
  <c r="B854" i="10" s="1"/>
  <c r="A855" i="10"/>
  <c r="B855" i="10" s="1"/>
  <c r="A856" i="10"/>
  <c r="G856" i="10" s="1"/>
  <c r="A857" i="10"/>
  <c r="B857" i="10" s="1"/>
  <c r="A858" i="10"/>
  <c r="G858" i="10" s="1"/>
  <c r="A859" i="10"/>
  <c r="A860" i="10"/>
  <c r="G860" i="10" s="1"/>
  <c r="A861" i="10"/>
  <c r="A862" i="10"/>
  <c r="G862" i="10" s="1"/>
  <c r="A863" i="10"/>
  <c r="B863" i="10" s="1"/>
  <c r="A864" i="10"/>
  <c r="G864" i="10" s="1"/>
  <c r="A865" i="10"/>
  <c r="B865" i="10" s="1"/>
  <c r="A866" i="10"/>
  <c r="G866" i="10" s="1"/>
  <c r="A867" i="10"/>
  <c r="G867" i="10" s="1"/>
  <c r="A870" i="10"/>
  <c r="A871" i="10"/>
  <c r="A872" i="10"/>
  <c r="A873" i="10"/>
  <c r="A874" i="10"/>
  <c r="A875" i="10"/>
  <c r="A876" i="10"/>
  <c r="A877" i="10"/>
  <c r="A878" i="10"/>
  <c r="A879" i="10"/>
  <c r="B879" i="10" s="1"/>
  <c r="A880" i="10"/>
  <c r="A881" i="10"/>
  <c r="B881" i="10" s="1"/>
  <c r="A882" i="10"/>
  <c r="A883" i="10"/>
  <c r="C883" i="10" s="1"/>
  <c r="A884" i="10"/>
  <c r="B884" i="10" s="1"/>
  <c r="A885" i="10"/>
  <c r="C885" i="10" s="1"/>
  <c r="A886" i="10"/>
  <c r="B886" i="10" s="1"/>
  <c r="A887" i="10"/>
  <c r="A888" i="10"/>
  <c r="B888" i="10" s="1"/>
  <c r="A889" i="10"/>
  <c r="A890" i="10"/>
  <c r="B890" i="10" s="1"/>
  <c r="A891" i="10"/>
  <c r="C891" i="10" s="1"/>
  <c r="A892" i="10"/>
  <c r="B892" i="10" s="1"/>
  <c r="A893" i="10"/>
  <c r="C893" i="10" s="1"/>
  <c r="A894" i="10"/>
  <c r="B894" i="10" s="1"/>
  <c r="A895" i="10"/>
  <c r="C895" i="10" s="1"/>
  <c r="A896" i="10"/>
  <c r="B896" i="10" s="1"/>
  <c r="A897" i="10"/>
  <c r="C897" i="10" s="1"/>
  <c r="A898" i="10"/>
  <c r="D898" i="10" s="1"/>
  <c r="A899" i="10"/>
  <c r="C899" i="10" s="1"/>
  <c r="A900" i="10"/>
  <c r="B900" i="10" s="1"/>
  <c r="A901" i="10"/>
  <c r="C901" i="10" s="1"/>
  <c r="A902" i="10"/>
  <c r="B902" i="10" s="1"/>
  <c r="A903" i="10"/>
  <c r="B903" i="10" s="1"/>
  <c r="A904" i="10"/>
  <c r="B904" i="10" s="1"/>
  <c r="A905" i="10"/>
  <c r="B905" i="10" s="1"/>
  <c r="A906" i="10"/>
  <c r="B906" i="10" s="1"/>
  <c r="A907" i="10"/>
  <c r="D907" i="10" s="1"/>
  <c r="A908" i="10"/>
  <c r="B908" i="10" s="1"/>
  <c r="A909" i="10"/>
  <c r="B909" i="10" s="1"/>
  <c r="A910" i="10"/>
  <c r="A911" i="10"/>
  <c r="D911" i="10" s="1"/>
  <c r="A912" i="10"/>
  <c r="B912" i="10" s="1"/>
  <c r="A913" i="10"/>
  <c r="A914" i="10"/>
  <c r="B914" i="10" s="1"/>
  <c r="A915" i="10"/>
  <c r="B915" i="10" s="1"/>
  <c r="A916" i="10"/>
  <c r="B916" i="10" s="1"/>
  <c r="A917" i="10"/>
  <c r="B917" i="10" s="1"/>
  <c r="A918" i="10"/>
  <c r="B918" i="10" s="1"/>
  <c r="A919" i="10"/>
  <c r="A818" i="10"/>
  <c r="BH107" i="12"/>
  <c r="BG107" i="12"/>
  <c r="BF107" i="12"/>
  <c r="BE107" i="12"/>
  <c r="BD107" i="12"/>
  <c r="BC107" i="12"/>
  <c r="BB107" i="12"/>
  <c r="C919" i="10" s="1"/>
  <c r="BA107" i="12"/>
  <c r="AZ107" i="12"/>
  <c r="AY107" i="12"/>
  <c r="AX107" i="12"/>
  <c r="AW107" i="12"/>
  <c r="AV107" i="12"/>
  <c r="AU107" i="12"/>
  <c r="AT107" i="12"/>
  <c r="BH106" i="12"/>
  <c r="BG106" i="12"/>
  <c r="BF106" i="12"/>
  <c r="BE106" i="12"/>
  <c r="BD106" i="12"/>
  <c r="BC106" i="12"/>
  <c r="BB106" i="12"/>
  <c r="BA106" i="12"/>
  <c r="AZ106" i="12"/>
  <c r="AY106" i="12"/>
  <c r="AX106" i="12"/>
  <c r="AW106" i="12"/>
  <c r="AV106" i="12"/>
  <c r="AU106" i="12"/>
  <c r="AT106" i="12"/>
  <c r="BH105" i="12"/>
  <c r="BG105" i="12"/>
  <c r="BF105" i="12"/>
  <c r="BE105" i="12"/>
  <c r="BD105" i="12"/>
  <c r="BC105" i="12"/>
  <c r="BB105" i="12"/>
  <c r="BA105" i="12"/>
  <c r="AZ105" i="12"/>
  <c r="AY105" i="12"/>
  <c r="AX105" i="12"/>
  <c r="AW105" i="12"/>
  <c r="AV105" i="12"/>
  <c r="AU105" i="12"/>
  <c r="AT105" i="12"/>
  <c r="BH104" i="12"/>
  <c r="BG104" i="12"/>
  <c r="BF104" i="12"/>
  <c r="BE104" i="12"/>
  <c r="BD104" i="12"/>
  <c r="BC104" i="12"/>
  <c r="BB104" i="12"/>
  <c r="BA104" i="12"/>
  <c r="AZ104" i="12"/>
  <c r="AY104" i="12"/>
  <c r="AX104" i="12"/>
  <c r="AW104" i="12"/>
  <c r="AV104" i="12"/>
  <c r="AU104" i="12"/>
  <c r="AT104" i="12"/>
  <c r="BH103" i="12"/>
  <c r="BG103" i="12"/>
  <c r="BF103" i="12"/>
  <c r="BE103" i="12"/>
  <c r="BD103" i="12"/>
  <c r="BC103" i="12"/>
  <c r="BB103" i="12"/>
  <c r="BA103" i="12"/>
  <c r="AZ103" i="12"/>
  <c r="AY103" i="12"/>
  <c r="AX103" i="12"/>
  <c r="AW103" i="12"/>
  <c r="AV103" i="12"/>
  <c r="AU103" i="12"/>
  <c r="AT103" i="12"/>
  <c r="BH102" i="12"/>
  <c r="BG102" i="12"/>
  <c r="BF102" i="12"/>
  <c r="BE102" i="12"/>
  <c r="BD102" i="12"/>
  <c r="BC102" i="12"/>
  <c r="BB102" i="12"/>
  <c r="BA102" i="12"/>
  <c r="AZ102" i="12"/>
  <c r="AY102" i="12"/>
  <c r="AX102" i="12"/>
  <c r="AW102" i="12"/>
  <c r="AV102" i="12"/>
  <c r="AU102" i="12"/>
  <c r="AT102" i="12"/>
  <c r="BH101" i="12"/>
  <c r="BG101" i="12"/>
  <c r="BF101" i="12"/>
  <c r="BE101" i="12"/>
  <c r="BD101" i="12"/>
  <c r="BC101" i="12"/>
  <c r="BB101" i="12"/>
  <c r="BA101" i="12"/>
  <c r="AZ101" i="12"/>
  <c r="AY101" i="12"/>
  <c r="AX101" i="12"/>
  <c r="AW101" i="12"/>
  <c r="AV101" i="12"/>
  <c r="AU101" i="12"/>
  <c r="AT101" i="12"/>
  <c r="BH100" i="12"/>
  <c r="BG100" i="12"/>
  <c r="BF100" i="12"/>
  <c r="BE100" i="12"/>
  <c r="BD100" i="12"/>
  <c r="BC100" i="12"/>
  <c r="BB100" i="12"/>
  <c r="BA100" i="12"/>
  <c r="AZ100" i="12"/>
  <c r="AY100" i="12"/>
  <c r="AX100" i="12"/>
  <c r="AW100" i="12"/>
  <c r="AV100" i="12"/>
  <c r="AU100" i="12"/>
  <c r="AT100" i="12"/>
  <c r="BH99" i="12"/>
  <c r="BG99" i="12"/>
  <c r="BF99" i="12"/>
  <c r="BE99" i="12"/>
  <c r="BD99" i="12"/>
  <c r="BC99" i="12"/>
  <c r="BB99" i="12"/>
  <c r="BA99" i="12"/>
  <c r="AZ99" i="12"/>
  <c r="AY99" i="12"/>
  <c r="AX99" i="12"/>
  <c r="AW99" i="12"/>
  <c r="AV99" i="12"/>
  <c r="AU99" i="12"/>
  <c r="AT99" i="12"/>
  <c r="BH98" i="12"/>
  <c r="BG98" i="12"/>
  <c r="BF98" i="12"/>
  <c r="BE98" i="12"/>
  <c r="BD98" i="12"/>
  <c r="BC98" i="12"/>
  <c r="BB98" i="12"/>
  <c r="BA98" i="12"/>
  <c r="AZ98" i="12"/>
  <c r="AY98" i="12"/>
  <c r="AX98" i="12"/>
  <c r="AW98" i="12"/>
  <c r="AV98" i="12"/>
  <c r="AU98" i="12"/>
  <c r="AT98" i="12"/>
  <c r="BH97" i="12"/>
  <c r="BG97" i="12"/>
  <c r="BF97" i="12"/>
  <c r="BE97" i="12"/>
  <c r="BD97" i="12"/>
  <c r="BC97" i="12"/>
  <c r="BB97" i="12"/>
  <c r="BA97" i="12"/>
  <c r="AZ97" i="12"/>
  <c r="AY97" i="12"/>
  <c r="AX97" i="12"/>
  <c r="AW97" i="12"/>
  <c r="AV97" i="12"/>
  <c r="AU97" i="12"/>
  <c r="AT97" i="12"/>
  <c r="BH96" i="12"/>
  <c r="BG96" i="12"/>
  <c r="BF96" i="12"/>
  <c r="BE96" i="12"/>
  <c r="BD96" i="12"/>
  <c r="BC96" i="12"/>
  <c r="BB96" i="12"/>
  <c r="BA96" i="12"/>
  <c r="AZ96" i="12"/>
  <c r="AY96" i="12"/>
  <c r="AX96" i="12"/>
  <c r="AW96" i="12"/>
  <c r="AV96" i="12"/>
  <c r="AU96" i="12"/>
  <c r="AT96" i="12"/>
  <c r="BH95" i="12"/>
  <c r="BG95" i="12"/>
  <c r="BF95" i="12"/>
  <c r="BE95" i="12"/>
  <c r="BD95" i="12"/>
  <c r="BC95" i="12"/>
  <c r="BB95" i="12"/>
  <c r="BA95" i="12"/>
  <c r="AZ95" i="12"/>
  <c r="AY95" i="12"/>
  <c r="AX95" i="12"/>
  <c r="AW95" i="12"/>
  <c r="AV95" i="12"/>
  <c r="AU95" i="12"/>
  <c r="AT95" i="12"/>
  <c r="BH94" i="12"/>
  <c r="BG94" i="12"/>
  <c r="BF94" i="12"/>
  <c r="BE94" i="12"/>
  <c r="BD94" i="12"/>
  <c r="BC94" i="12"/>
  <c r="BB94" i="12"/>
  <c r="BA94" i="12"/>
  <c r="AZ94" i="12"/>
  <c r="AY94" i="12"/>
  <c r="AX94" i="12"/>
  <c r="AW94" i="12"/>
  <c r="AV94" i="12"/>
  <c r="AU94" i="12"/>
  <c r="AT94" i="12"/>
  <c r="BH93" i="12"/>
  <c r="BG93" i="12"/>
  <c r="BF93" i="12"/>
  <c r="BE93" i="12"/>
  <c r="BD93" i="12"/>
  <c r="BC93" i="12"/>
  <c r="BB93" i="12"/>
  <c r="BA93" i="12"/>
  <c r="AZ93" i="12"/>
  <c r="AY93" i="12"/>
  <c r="AX93" i="12"/>
  <c r="AW93" i="12"/>
  <c r="AV93" i="12"/>
  <c r="AU93" i="12"/>
  <c r="AT93" i="12"/>
  <c r="BH92" i="12"/>
  <c r="BG92" i="12"/>
  <c r="BF92" i="12"/>
  <c r="BE92" i="12"/>
  <c r="BD92" i="12"/>
  <c r="BC92" i="12"/>
  <c r="BB92" i="12"/>
  <c r="BA92" i="12"/>
  <c r="AZ92" i="12"/>
  <c r="AY92" i="12"/>
  <c r="AX92" i="12"/>
  <c r="AW92" i="12"/>
  <c r="AV92" i="12"/>
  <c r="AU92" i="12"/>
  <c r="AT92" i="12"/>
  <c r="BH91" i="12"/>
  <c r="BG91" i="12"/>
  <c r="BF91" i="12"/>
  <c r="BE91" i="12"/>
  <c r="BD91" i="12"/>
  <c r="BC91" i="12"/>
  <c r="BB91" i="12"/>
  <c r="BA91" i="12"/>
  <c r="AZ91" i="12"/>
  <c r="AY91" i="12"/>
  <c r="AX91" i="12"/>
  <c r="AW91" i="12"/>
  <c r="AV91" i="12"/>
  <c r="AU91" i="12"/>
  <c r="AT91" i="12"/>
  <c r="BH90" i="12"/>
  <c r="BG90" i="12"/>
  <c r="BF90" i="12"/>
  <c r="BE90" i="12"/>
  <c r="BD90" i="12"/>
  <c r="BC90" i="12"/>
  <c r="BB90" i="12"/>
  <c r="BA90" i="12"/>
  <c r="AZ90" i="12"/>
  <c r="AY90" i="12"/>
  <c r="AX90" i="12"/>
  <c r="AW90" i="12"/>
  <c r="AV90" i="12"/>
  <c r="AU90" i="12"/>
  <c r="AT90" i="12"/>
  <c r="BH89" i="12"/>
  <c r="BG89" i="12"/>
  <c r="BF89" i="12"/>
  <c r="BE89" i="12"/>
  <c r="BD89" i="12"/>
  <c r="BC89" i="12"/>
  <c r="BB89" i="12"/>
  <c r="BA89" i="12"/>
  <c r="AZ89" i="12"/>
  <c r="AY89" i="12"/>
  <c r="AX89" i="12"/>
  <c r="AW89" i="12"/>
  <c r="AV89" i="12"/>
  <c r="AU89" i="12"/>
  <c r="AT89" i="12"/>
  <c r="BH88" i="12"/>
  <c r="BG88" i="12"/>
  <c r="BF88" i="12"/>
  <c r="BE88" i="12"/>
  <c r="BD88" i="12"/>
  <c r="BC88" i="12"/>
  <c r="BB88" i="12"/>
  <c r="BA88" i="12"/>
  <c r="AZ88" i="12"/>
  <c r="AY88" i="12"/>
  <c r="AX88" i="12"/>
  <c r="AW88" i="12"/>
  <c r="AV88" i="12"/>
  <c r="AU88" i="12"/>
  <c r="AT88" i="12"/>
  <c r="BH87" i="12"/>
  <c r="BG87" i="12"/>
  <c r="BF87" i="12"/>
  <c r="BE87" i="12"/>
  <c r="BD87" i="12"/>
  <c r="BC87" i="12"/>
  <c r="BB87" i="12"/>
  <c r="BA87" i="12"/>
  <c r="AZ87" i="12"/>
  <c r="AY87" i="12"/>
  <c r="AX87" i="12"/>
  <c r="AW87" i="12"/>
  <c r="AV87" i="12"/>
  <c r="AU87" i="12"/>
  <c r="AT87" i="12"/>
  <c r="BH86" i="12"/>
  <c r="BG86" i="12"/>
  <c r="BF86" i="12"/>
  <c r="BE86" i="12"/>
  <c r="BD86" i="12"/>
  <c r="BC86" i="12"/>
  <c r="BB86" i="12"/>
  <c r="BA86" i="12"/>
  <c r="AZ86" i="12"/>
  <c r="AY86" i="12"/>
  <c r="AX86" i="12"/>
  <c r="AW86" i="12"/>
  <c r="AV86" i="12"/>
  <c r="AU86" i="12"/>
  <c r="AT86" i="12"/>
  <c r="BH85" i="12"/>
  <c r="BG85" i="12"/>
  <c r="BF85" i="12"/>
  <c r="BE85" i="12"/>
  <c r="BD85" i="12"/>
  <c r="BC85" i="12"/>
  <c r="BB85" i="12"/>
  <c r="BA85" i="12"/>
  <c r="AZ85" i="12"/>
  <c r="AY85" i="12"/>
  <c r="AX85" i="12"/>
  <c r="AW85" i="12"/>
  <c r="AV85" i="12"/>
  <c r="AU85" i="12"/>
  <c r="AT85" i="12"/>
  <c r="BH84" i="12"/>
  <c r="BG84" i="12"/>
  <c r="BF84" i="12"/>
  <c r="BE84" i="12"/>
  <c r="BD84" i="12"/>
  <c r="BC84" i="12"/>
  <c r="BB84" i="12"/>
  <c r="BA84" i="12"/>
  <c r="AZ84" i="12"/>
  <c r="AY84" i="12"/>
  <c r="AX84" i="12"/>
  <c r="AW84" i="12"/>
  <c r="AV84" i="12"/>
  <c r="AU84" i="12"/>
  <c r="AT84" i="12"/>
  <c r="BH83" i="12"/>
  <c r="BG83" i="12"/>
  <c r="BF83" i="12"/>
  <c r="BE83" i="12"/>
  <c r="BD83" i="12"/>
  <c r="BC83" i="12"/>
  <c r="BB83" i="12"/>
  <c r="BA83" i="12"/>
  <c r="AZ83" i="12"/>
  <c r="AY83" i="12"/>
  <c r="AX83" i="12"/>
  <c r="AW83" i="12"/>
  <c r="AV83" i="12"/>
  <c r="AU83" i="12"/>
  <c r="AT83" i="12"/>
  <c r="BH82" i="12"/>
  <c r="BG82" i="12"/>
  <c r="BF82" i="12"/>
  <c r="BE82" i="12"/>
  <c r="BD82" i="12"/>
  <c r="BC82" i="12"/>
  <c r="BB82" i="12"/>
  <c r="BA82" i="12"/>
  <c r="AZ82" i="12"/>
  <c r="AY82" i="12"/>
  <c r="AX82" i="12"/>
  <c r="AW82" i="12"/>
  <c r="AV82" i="12"/>
  <c r="AU82" i="12"/>
  <c r="AT82" i="12"/>
  <c r="BH81" i="12"/>
  <c r="BG81" i="12"/>
  <c r="BF81" i="12"/>
  <c r="BE81" i="12"/>
  <c r="BD81" i="12"/>
  <c r="BC81" i="12"/>
  <c r="BB81" i="12"/>
  <c r="BA81" i="12"/>
  <c r="AZ81" i="12"/>
  <c r="AY81" i="12"/>
  <c r="AX81" i="12"/>
  <c r="AW81" i="12"/>
  <c r="AV81" i="12"/>
  <c r="AU81" i="12"/>
  <c r="AT81" i="12"/>
  <c r="BH80" i="12"/>
  <c r="BG80" i="12"/>
  <c r="BF80" i="12"/>
  <c r="BE80" i="12"/>
  <c r="BD80" i="12"/>
  <c r="BC80" i="12"/>
  <c r="BB80" i="12"/>
  <c r="BA80" i="12"/>
  <c r="AZ80" i="12"/>
  <c r="AY80" i="12"/>
  <c r="AX80" i="12"/>
  <c r="AW80" i="12"/>
  <c r="AV80" i="12"/>
  <c r="AU80" i="12"/>
  <c r="AT80" i="12"/>
  <c r="BH79" i="12"/>
  <c r="BG79" i="12"/>
  <c r="BF79" i="12"/>
  <c r="BE79" i="12"/>
  <c r="BD79" i="12"/>
  <c r="BC79" i="12"/>
  <c r="BB79" i="12"/>
  <c r="BA79" i="12"/>
  <c r="AZ79" i="12"/>
  <c r="AY79" i="12"/>
  <c r="AX79" i="12"/>
  <c r="AW79" i="12"/>
  <c r="AV79" i="12"/>
  <c r="AU79" i="12"/>
  <c r="AT79" i="12"/>
  <c r="BH78" i="12"/>
  <c r="BG78" i="12"/>
  <c r="BF78" i="12"/>
  <c r="BE78" i="12"/>
  <c r="BD78" i="12"/>
  <c r="BC78" i="12"/>
  <c r="BB78" i="12"/>
  <c r="BA78" i="12"/>
  <c r="AZ78" i="12"/>
  <c r="AY78" i="12"/>
  <c r="AX78" i="12"/>
  <c r="AW78" i="12"/>
  <c r="AV78" i="12"/>
  <c r="AU78" i="12"/>
  <c r="AT78" i="12"/>
  <c r="BH77" i="12"/>
  <c r="BG77" i="12"/>
  <c r="BF77" i="12"/>
  <c r="BE77" i="12"/>
  <c r="BD77" i="12"/>
  <c r="BC77" i="12"/>
  <c r="BB77" i="12"/>
  <c r="BA77" i="12"/>
  <c r="AZ77" i="12"/>
  <c r="AY77" i="12"/>
  <c r="AX77" i="12"/>
  <c r="AW77" i="12"/>
  <c r="AV77" i="12"/>
  <c r="AU77" i="12"/>
  <c r="AT77" i="12"/>
  <c r="BH76" i="12"/>
  <c r="BG76" i="12"/>
  <c r="BF76" i="12"/>
  <c r="BE76" i="12"/>
  <c r="BD76" i="12"/>
  <c r="BC76" i="12"/>
  <c r="BB76" i="12"/>
  <c r="BA76" i="12"/>
  <c r="AZ76" i="12"/>
  <c r="AY76" i="12"/>
  <c r="AX76" i="12"/>
  <c r="AW76" i="12"/>
  <c r="AV76" i="12"/>
  <c r="AU76" i="12"/>
  <c r="AT76" i="12"/>
  <c r="BH75" i="12"/>
  <c r="BG75" i="12"/>
  <c r="BF75" i="12"/>
  <c r="BE75" i="12"/>
  <c r="BD75" i="12"/>
  <c r="BC75" i="12"/>
  <c r="BB75" i="12"/>
  <c r="BA75" i="12"/>
  <c r="AZ75" i="12"/>
  <c r="AY75" i="12"/>
  <c r="AX75" i="12"/>
  <c r="AW75" i="12"/>
  <c r="AV75" i="12"/>
  <c r="AU75" i="12"/>
  <c r="AT75" i="12"/>
  <c r="BH74" i="12"/>
  <c r="BG74" i="12"/>
  <c r="BF74" i="12"/>
  <c r="BE74" i="12"/>
  <c r="BD74" i="12"/>
  <c r="BC74" i="12"/>
  <c r="BB74" i="12"/>
  <c r="BA74" i="12"/>
  <c r="AZ74" i="12"/>
  <c r="AY74" i="12"/>
  <c r="AX74" i="12"/>
  <c r="AW74" i="12"/>
  <c r="AV74" i="12"/>
  <c r="AU74" i="12"/>
  <c r="AT74" i="12"/>
  <c r="BH73" i="12"/>
  <c r="BG73" i="12"/>
  <c r="BF73" i="12"/>
  <c r="BE73" i="12"/>
  <c r="BD73" i="12"/>
  <c r="BC73" i="12"/>
  <c r="BB73" i="12"/>
  <c r="BA73" i="12"/>
  <c r="AZ73" i="12"/>
  <c r="AY73" i="12"/>
  <c r="AX73" i="12"/>
  <c r="AW73" i="12"/>
  <c r="AV73" i="12"/>
  <c r="AU73" i="12"/>
  <c r="AT73" i="12"/>
  <c r="BH72" i="12"/>
  <c r="BG72" i="12"/>
  <c r="BF72" i="12"/>
  <c r="BE72" i="12"/>
  <c r="BD72" i="12"/>
  <c r="BC72" i="12"/>
  <c r="BB72" i="12"/>
  <c r="BA72" i="12"/>
  <c r="AZ72" i="12"/>
  <c r="AY72" i="12"/>
  <c r="AX72" i="12"/>
  <c r="AW72" i="12"/>
  <c r="AV72" i="12"/>
  <c r="AU72" i="12"/>
  <c r="AT72" i="12"/>
  <c r="BH71" i="12"/>
  <c r="BG71" i="12"/>
  <c r="BF71" i="12"/>
  <c r="BE71" i="12"/>
  <c r="BD71" i="12"/>
  <c r="BC71" i="12"/>
  <c r="BB71" i="12"/>
  <c r="BA71" i="12"/>
  <c r="AZ71" i="12"/>
  <c r="AY71" i="12"/>
  <c r="AX71" i="12"/>
  <c r="AW71" i="12"/>
  <c r="AV71" i="12"/>
  <c r="AU71" i="12"/>
  <c r="AT71" i="12"/>
  <c r="BH70" i="12"/>
  <c r="BG70" i="12"/>
  <c r="BF70" i="12"/>
  <c r="BE70" i="12"/>
  <c r="BD70" i="12"/>
  <c r="BC70" i="12"/>
  <c r="BB70" i="12"/>
  <c r="BA70" i="12"/>
  <c r="AZ70" i="12"/>
  <c r="AY70" i="12"/>
  <c r="AX70" i="12"/>
  <c r="AW70" i="12"/>
  <c r="AV70" i="12"/>
  <c r="AU70" i="12"/>
  <c r="AT70" i="12"/>
  <c r="BH69" i="12"/>
  <c r="BG69" i="12"/>
  <c r="BF69" i="12"/>
  <c r="BE69" i="12"/>
  <c r="BD69" i="12"/>
  <c r="BC69" i="12"/>
  <c r="BB69" i="12"/>
  <c r="BA69" i="12"/>
  <c r="AZ69" i="12"/>
  <c r="AY69" i="12"/>
  <c r="AX69" i="12"/>
  <c r="AW69" i="12"/>
  <c r="AV69" i="12"/>
  <c r="AU69" i="12"/>
  <c r="AT69" i="12"/>
  <c r="BH68" i="12"/>
  <c r="BG68" i="12"/>
  <c r="G880" i="10" s="1"/>
  <c r="BF68" i="12"/>
  <c r="BE68" i="12"/>
  <c r="BD68" i="12"/>
  <c r="BC68" i="12"/>
  <c r="BB68" i="12"/>
  <c r="C880" i="10" s="1"/>
  <c r="BA68" i="12"/>
  <c r="AZ68" i="12"/>
  <c r="AY68" i="12"/>
  <c r="AX68" i="12"/>
  <c r="AW68" i="12"/>
  <c r="AV68" i="12"/>
  <c r="AU68" i="12"/>
  <c r="AT68" i="12"/>
  <c r="BH67" i="12"/>
  <c r="BG67" i="12"/>
  <c r="BF67" i="12"/>
  <c r="BE67" i="12"/>
  <c r="BD67" i="12"/>
  <c r="BC67" i="12"/>
  <c r="BB67" i="12"/>
  <c r="BA67" i="12"/>
  <c r="AZ67" i="12"/>
  <c r="AY67" i="12"/>
  <c r="AX67" i="12"/>
  <c r="AW67" i="12"/>
  <c r="AV67" i="12"/>
  <c r="AU67" i="12"/>
  <c r="AT67" i="12"/>
  <c r="BH66" i="12"/>
  <c r="BG66" i="12"/>
  <c r="BF66" i="12"/>
  <c r="BE66" i="12"/>
  <c r="BD66" i="12"/>
  <c r="BC66" i="12"/>
  <c r="BB66" i="12"/>
  <c r="BA66" i="12"/>
  <c r="AZ66" i="12"/>
  <c r="AY66" i="12"/>
  <c r="AX66" i="12"/>
  <c r="AW66" i="12"/>
  <c r="AV66" i="12"/>
  <c r="AU66" i="12"/>
  <c r="AT66" i="12"/>
  <c r="BH65" i="12"/>
  <c r="BG65" i="12"/>
  <c r="BF65" i="12"/>
  <c r="BE65" i="12"/>
  <c r="BD65" i="12"/>
  <c r="BC65" i="12"/>
  <c r="BB65" i="12"/>
  <c r="BA65" i="12"/>
  <c r="AZ65" i="12"/>
  <c r="AY65" i="12"/>
  <c r="AX65" i="12"/>
  <c r="AW65" i="12"/>
  <c r="AV65" i="12"/>
  <c r="AU65" i="12"/>
  <c r="AT65" i="12"/>
  <c r="BH64" i="12"/>
  <c r="BG64" i="12"/>
  <c r="BF64" i="12"/>
  <c r="BE64" i="12"/>
  <c r="BD64" i="12"/>
  <c r="BC64" i="12"/>
  <c r="BB64" i="12"/>
  <c r="C876" i="10" s="1"/>
  <c r="BA64" i="12"/>
  <c r="AZ64" i="12"/>
  <c r="AY64" i="12"/>
  <c r="AX64" i="12"/>
  <c r="AW64" i="12"/>
  <c r="AV64" i="12"/>
  <c r="AU64" i="12"/>
  <c r="AT64" i="12"/>
  <c r="BH63" i="12"/>
  <c r="BG63" i="12"/>
  <c r="BF63" i="12"/>
  <c r="BE63" i="12"/>
  <c r="BD63" i="12"/>
  <c r="BC63" i="12"/>
  <c r="BB63" i="12"/>
  <c r="BA63" i="12"/>
  <c r="AZ63" i="12"/>
  <c r="AY63" i="12"/>
  <c r="AX63" i="12"/>
  <c r="AW63" i="12"/>
  <c r="AV63" i="12"/>
  <c r="AU63" i="12"/>
  <c r="AT63" i="12"/>
  <c r="BH62" i="12"/>
  <c r="BG62" i="12"/>
  <c r="BF62" i="12"/>
  <c r="BE62" i="12"/>
  <c r="BD62" i="12"/>
  <c r="BC62" i="12"/>
  <c r="BB62" i="12"/>
  <c r="BA62" i="12"/>
  <c r="AZ62" i="12"/>
  <c r="AY62" i="12"/>
  <c r="AX62" i="12"/>
  <c r="AW62" i="12"/>
  <c r="AV62" i="12"/>
  <c r="AU62" i="12"/>
  <c r="AT62" i="12"/>
  <c r="BH61" i="12"/>
  <c r="G975" i="10" s="1"/>
  <c r="BG61" i="12"/>
  <c r="BF61" i="12"/>
  <c r="BE61" i="12"/>
  <c r="BD61" i="12"/>
  <c r="BC61" i="12"/>
  <c r="BB61" i="12"/>
  <c r="BA61" i="12"/>
  <c r="AZ61" i="12"/>
  <c r="AY61" i="12"/>
  <c r="AX61" i="12"/>
  <c r="AW61" i="12"/>
  <c r="AV61" i="12"/>
  <c r="AU61" i="12"/>
  <c r="AT61" i="12"/>
  <c r="BH60" i="12"/>
  <c r="BG60" i="12"/>
  <c r="G872" i="10" s="1"/>
  <c r="BF60" i="12"/>
  <c r="BE60" i="12"/>
  <c r="BD60" i="12"/>
  <c r="BC60" i="12"/>
  <c r="BB60" i="12"/>
  <c r="C872" i="10" s="1"/>
  <c r="BA60" i="12"/>
  <c r="AZ60" i="12"/>
  <c r="AY60" i="12"/>
  <c r="AX60" i="12"/>
  <c r="AW60" i="12"/>
  <c r="B872" i="10" s="1"/>
  <c r="AV60" i="12"/>
  <c r="AU60" i="12"/>
  <c r="AT60" i="12"/>
  <c r="BH59" i="12"/>
  <c r="BG59" i="12"/>
  <c r="BF59" i="12"/>
  <c r="BE59" i="12"/>
  <c r="BD59" i="12"/>
  <c r="BC59" i="12"/>
  <c r="BB59" i="12"/>
  <c r="BA59" i="12"/>
  <c r="AZ59" i="12"/>
  <c r="AY59" i="12"/>
  <c r="AX59" i="12"/>
  <c r="AW59" i="12"/>
  <c r="AV59" i="12"/>
  <c r="AU59" i="12"/>
  <c r="AT59" i="12"/>
  <c r="BH58" i="12"/>
  <c r="BG58" i="12"/>
  <c r="BF58" i="12"/>
  <c r="BE58" i="12"/>
  <c r="BD58" i="12"/>
  <c r="BC58" i="12"/>
  <c r="BB58" i="12"/>
  <c r="BA58" i="12"/>
  <c r="AZ58" i="12"/>
  <c r="AY58" i="12"/>
  <c r="AX58" i="12"/>
  <c r="AW58" i="12"/>
  <c r="B870" i="10" s="1"/>
  <c r="AV58" i="12"/>
  <c r="AU58" i="12"/>
  <c r="AT58" i="12"/>
  <c r="AU56" i="12"/>
  <c r="AT56" i="12"/>
  <c r="BH55" i="12"/>
  <c r="BG55" i="12"/>
  <c r="BF55" i="12"/>
  <c r="BE55" i="12"/>
  <c r="BD55" i="12"/>
  <c r="BC55" i="12"/>
  <c r="BB55" i="12"/>
  <c r="BA55" i="12"/>
  <c r="AZ55" i="12"/>
  <c r="AY55" i="12"/>
  <c r="AX55" i="12"/>
  <c r="AW55" i="12"/>
  <c r="AV55" i="12"/>
  <c r="AU55" i="12"/>
  <c r="AT55" i="12"/>
  <c r="BH54" i="12"/>
  <c r="BG54" i="12"/>
  <c r="BF54" i="12"/>
  <c r="BE54" i="12"/>
  <c r="BD54" i="12"/>
  <c r="BC54" i="12"/>
  <c r="BB54" i="12"/>
  <c r="BA54" i="12"/>
  <c r="AZ54" i="12"/>
  <c r="AY54" i="12"/>
  <c r="AX54" i="12"/>
  <c r="AW54" i="12"/>
  <c r="AV54" i="12"/>
  <c r="AU54" i="12"/>
  <c r="AT54" i="12"/>
  <c r="BH53" i="12"/>
  <c r="BG53" i="12"/>
  <c r="BF53" i="12"/>
  <c r="BE53" i="12"/>
  <c r="BD53" i="12"/>
  <c r="BC53" i="12"/>
  <c r="BB53" i="12"/>
  <c r="BA53" i="12"/>
  <c r="AZ53" i="12"/>
  <c r="AY53" i="12"/>
  <c r="AX53" i="12"/>
  <c r="AW53" i="12"/>
  <c r="AV53" i="12"/>
  <c r="AU53" i="12"/>
  <c r="AT53" i="12"/>
  <c r="BH52" i="12"/>
  <c r="BG52" i="12"/>
  <c r="BF52" i="12"/>
  <c r="BE52" i="12"/>
  <c r="BD52" i="12"/>
  <c r="BC52" i="12"/>
  <c r="BB52" i="12"/>
  <c r="BA52" i="12"/>
  <c r="AZ52" i="12"/>
  <c r="AY52" i="12"/>
  <c r="AX52" i="12"/>
  <c r="AW52" i="12"/>
  <c r="AV52" i="12"/>
  <c r="AU52" i="12"/>
  <c r="AT52" i="12"/>
  <c r="BH51" i="12"/>
  <c r="BG51" i="12"/>
  <c r="BF51" i="12"/>
  <c r="BE51" i="12"/>
  <c r="BD51" i="12"/>
  <c r="BC51" i="12"/>
  <c r="BB51" i="12"/>
  <c r="BA51" i="12"/>
  <c r="AZ51" i="12"/>
  <c r="AY51" i="12"/>
  <c r="AX51" i="12"/>
  <c r="AW51" i="12"/>
  <c r="AV51" i="12"/>
  <c r="AU51" i="12"/>
  <c r="AT51" i="12"/>
  <c r="BH50" i="12"/>
  <c r="BG50" i="12"/>
  <c r="BF50" i="12"/>
  <c r="BE50" i="12"/>
  <c r="BD50" i="12"/>
  <c r="BC50" i="12"/>
  <c r="BB50" i="12"/>
  <c r="BA50" i="12"/>
  <c r="AZ50" i="12"/>
  <c r="AY50" i="12"/>
  <c r="AX50" i="12"/>
  <c r="AW50" i="12"/>
  <c r="AV50" i="12"/>
  <c r="AU50" i="12"/>
  <c r="AT50" i="12"/>
  <c r="BH49" i="12"/>
  <c r="BG49" i="12"/>
  <c r="BF49" i="12"/>
  <c r="BE49" i="12"/>
  <c r="BD49" i="12"/>
  <c r="BC49" i="12"/>
  <c r="BB49" i="12"/>
  <c r="BA49" i="12"/>
  <c r="AZ49" i="12"/>
  <c r="AY49" i="12"/>
  <c r="AX49" i="12"/>
  <c r="AW49" i="12"/>
  <c r="AV49" i="12"/>
  <c r="AU49" i="12"/>
  <c r="AT49" i="12"/>
  <c r="BH48" i="12"/>
  <c r="BG48" i="12"/>
  <c r="BF48" i="12"/>
  <c r="BE48" i="12"/>
  <c r="BD48" i="12"/>
  <c r="BC48" i="12"/>
  <c r="BB48" i="12"/>
  <c r="BA48" i="12"/>
  <c r="AZ48" i="12"/>
  <c r="AY48" i="12"/>
  <c r="AX48" i="12"/>
  <c r="AW48" i="12"/>
  <c r="AV48" i="12"/>
  <c r="AU48" i="12"/>
  <c r="AT48" i="12"/>
  <c r="BH47" i="12"/>
  <c r="BG47" i="12"/>
  <c r="BF47" i="12"/>
  <c r="BE47" i="12"/>
  <c r="BD47" i="12"/>
  <c r="BC47" i="12"/>
  <c r="BB47" i="12"/>
  <c r="BA47" i="12"/>
  <c r="AZ47" i="12"/>
  <c r="AY47" i="12"/>
  <c r="AX47" i="12"/>
  <c r="AW47" i="12"/>
  <c r="AV47" i="12"/>
  <c r="AU47" i="12"/>
  <c r="AT47" i="12"/>
  <c r="BH46" i="12"/>
  <c r="BG46" i="12"/>
  <c r="BF46" i="12"/>
  <c r="BE46" i="12"/>
  <c r="BD46" i="12"/>
  <c r="BC46" i="12"/>
  <c r="BB46" i="12"/>
  <c r="BA46" i="12"/>
  <c r="AZ46" i="12"/>
  <c r="AY46" i="12"/>
  <c r="AX46" i="12"/>
  <c r="AW46" i="12"/>
  <c r="AV46" i="12"/>
  <c r="AU46" i="12"/>
  <c r="AT46" i="12"/>
  <c r="BH45" i="12"/>
  <c r="BG45" i="12"/>
  <c r="BF45" i="12"/>
  <c r="BE45" i="12"/>
  <c r="BD45" i="12"/>
  <c r="BC45" i="12"/>
  <c r="BB45" i="12"/>
  <c r="BA45" i="12"/>
  <c r="AZ45" i="12"/>
  <c r="AY45" i="12"/>
  <c r="AX45" i="12"/>
  <c r="AW45" i="12"/>
  <c r="AV45" i="12"/>
  <c r="AU45" i="12"/>
  <c r="AT45" i="12"/>
  <c r="BH44" i="12"/>
  <c r="BG44" i="12"/>
  <c r="BF44" i="12"/>
  <c r="BE44" i="12"/>
  <c r="BD44" i="12"/>
  <c r="BC44" i="12"/>
  <c r="BB44" i="12"/>
  <c r="BA44" i="12"/>
  <c r="AZ44" i="12"/>
  <c r="AY44" i="12"/>
  <c r="AX44" i="12"/>
  <c r="AW44" i="12"/>
  <c r="AV44" i="12"/>
  <c r="AU44" i="12"/>
  <c r="AT44" i="12"/>
  <c r="BH43" i="12"/>
  <c r="BG43" i="12"/>
  <c r="BF43" i="12"/>
  <c r="BE43" i="12"/>
  <c r="BD43" i="12"/>
  <c r="BC43" i="12"/>
  <c r="BB43" i="12"/>
  <c r="BA43" i="12"/>
  <c r="AZ43" i="12"/>
  <c r="AY43" i="12"/>
  <c r="AX43" i="12"/>
  <c r="AW43" i="12"/>
  <c r="AV43" i="12"/>
  <c r="AU43" i="12"/>
  <c r="AT43" i="12"/>
  <c r="BH42" i="12"/>
  <c r="BG42" i="12"/>
  <c r="BF42" i="12"/>
  <c r="BE42" i="12"/>
  <c r="BD42" i="12"/>
  <c r="BC42" i="12"/>
  <c r="BB42" i="12"/>
  <c r="BA42" i="12"/>
  <c r="AZ42" i="12"/>
  <c r="AY42" i="12"/>
  <c r="AX42" i="12"/>
  <c r="AW42" i="12"/>
  <c r="AV42" i="12"/>
  <c r="AU42" i="12"/>
  <c r="AT42" i="12"/>
  <c r="BH41" i="12"/>
  <c r="BG41" i="12"/>
  <c r="BF41" i="12"/>
  <c r="BE41" i="12"/>
  <c r="BD41" i="12"/>
  <c r="BC41" i="12"/>
  <c r="BB41" i="12"/>
  <c r="BA41" i="12"/>
  <c r="AZ41" i="12"/>
  <c r="AY41" i="12"/>
  <c r="AX41" i="12"/>
  <c r="AW41" i="12"/>
  <c r="AV41" i="12"/>
  <c r="AU41" i="12"/>
  <c r="AT41" i="12"/>
  <c r="BH40" i="12"/>
  <c r="BG40" i="12"/>
  <c r="BF40" i="12"/>
  <c r="BE40" i="12"/>
  <c r="BD40" i="12"/>
  <c r="BC40" i="12"/>
  <c r="BB40" i="12"/>
  <c r="BA40" i="12"/>
  <c r="AZ40" i="12"/>
  <c r="AY40" i="12"/>
  <c r="AX40" i="12"/>
  <c r="AW40" i="12"/>
  <c r="AV40" i="12"/>
  <c r="AU40" i="12"/>
  <c r="AT40" i="12"/>
  <c r="BH39" i="12"/>
  <c r="BG39" i="12"/>
  <c r="BF39" i="12"/>
  <c r="BE39" i="12"/>
  <c r="BD39" i="12"/>
  <c r="BC39" i="12"/>
  <c r="BB39" i="12"/>
  <c r="BA39" i="12"/>
  <c r="AZ39" i="12"/>
  <c r="AY39" i="12"/>
  <c r="AX39" i="12"/>
  <c r="AW39" i="12"/>
  <c r="AV39" i="12"/>
  <c r="AU39" i="12"/>
  <c r="AT39" i="12"/>
  <c r="BH38" i="12"/>
  <c r="BG38" i="12"/>
  <c r="BF38" i="12"/>
  <c r="BE38" i="12"/>
  <c r="BD38" i="12"/>
  <c r="BC38" i="12"/>
  <c r="BB38" i="12"/>
  <c r="BA38" i="12"/>
  <c r="AZ38" i="12"/>
  <c r="AY38" i="12"/>
  <c r="AX38" i="12"/>
  <c r="AW38" i="12"/>
  <c r="AV38" i="12"/>
  <c r="AU38" i="12"/>
  <c r="AT38" i="12"/>
  <c r="BH37" i="12"/>
  <c r="BG37" i="12"/>
  <c r="BF37" i="12"/>
  <c r="BE37" i="12"/>
  <c r="BD37" i="12"/>
  <c r="BC37" i="12"/>
  <c r="BB37" i="12"/>
  <c r="BA37" i="12"/>
  <c r="AZ37" i="12"/>
  <c r="AY37" i="12"/>
  <c r="AX37" i="12"/>
  <c r="AW37" i="12"/>
  <c r="AV37" i="12"/>
  <c r="AU37" i="12"/>
  <c r="AT37" i="12"/>
  <c r="BH36" i="12"/>
  <c r="BG36" i="12"/>
  <c r="BF36" i="12"/>
  <c r="BE36" i="12"/>
  <c r="BD36" i="12"/>
  <c r="BC36" i="12"/>
  <c r="BB36" i="12"/>
  <c r="BA36" i="12"/>
  <c r="AZ36" i="12"/>
  <c r="AY36" i="12"/>
  <c r="AX36" i="12"/>
  <c r="AW36" i="12"/>
  <c r="AV36" i="12"/>
  <c r="AU36" i="12"/>
  <c r="AT36" i="12"/>
  <c r="BH35" i="12"/>
  <c r="BG35" i="12"/>
  <c r="BF35" i="12"/>
  <c r="BE35" i="12"/>
  <c r="BD35" i="12"/>
  <c r="BC35" i="12"/>
  <c r="BB35" i="12"/>
  <c r="BA35" i="12"/>
  <c r="AZ35" i="12"/>
  <c r="AY35" i="12"/>
  <c r="AX35" i="12"/>
  <c r="AW35" i="12"/>
  <c r="AV35" i="12"/>
  <c r="AU35" i="12"/>
  <c r="AT35" i="12"/>
  <c r="BH34" i="12"/>
  <c r="BG34" i="12"/>
  <c r="BF34" i="12"/>
  <c r="BE34" i="12"/>
  <c r="BD34" i="12"/>
  <c r="BC34" i="12"/>
  <c r="BB34" i="12"/>
  <c r="BA34" i="12"/>
  <c r="AZ34" i="12"/>
  <c r="AY34" i="12"/>
  <c r="AX34" i="12"/>
  <c r="AW34" i="12"/>
  <c r="AV34" i="12"/>
  <c r="AU34" i="12"/>
  <c r="AT34" i="12"/>
  <c r="BH33" i="12"/>
  <c r="BG33" i="12"/>
  <c r="BF33" i="12"/>
  <c r="BE33" i="12"/>
  <c r="BD33" i="12"/>
  <c r="BC33" i="12"/>
  <c r="BB33" i="12"/>
  <c r="BA33" i="12"/>
  <c r="AZ33" i="12"/>
  <c r="AY33" i="12"/>
  <c r="AX33" i="12"/>
  <c r="AW33" i="12"/>
  <c r="AV33" i="12"/>
  <c r="AU33" i="12"/>
  <c r="AT33" i="12"/>
  <c r="BH32" i="12"/>
  <c r="BG32" i="12"/>
  <c r="BF32" i="12"/>
  <c r="BE32" i="12"/>
  <c r="BD32" i="12"/>
  <c r="BC32" i="12"/>
  <c r="BB32" i="12"/>
  <c r="BA32" i="12"/>
  <c r="AZ32" i="12"/>
  <c r="AY32" i="12"/>
  <c r="AX32" i="12"/>
  <c r="AW32" i="12"/>
  <c r="AV32" i="12"/>
  <c r="AU32" i="12"/>
  <c r="AT32" i="12"/>
  <c r="BH31" i="12"/>
  <c r="BG31" i="12"/>
  <c r="BF31" i="12"/>
  <c r="BE31" i="12"/>
  <c r="BD31" i="12"/>
  <c r="BC31" i="12"/>
  <c r="BB31" i="12"/>
  <c r="BA31" i="12"/>
  <c r="AZ31" i="12"/>
  <c r="AY31" i="12"/>
  <c r="AX31" i="12"/>
  <c r="AW31" i="12"/>
  <c r="AV31" i="12"/>
  <c r="AU31" i="12"/>
  <c r="AT31" i="12"/>
  <c r="BH30" i="12"/>
  <c r="BG30" i="12"/>
  <c r="BF30" i="12"/>
  <c r="BE30" i="12"/>
  <c r="BD30" i="12"/>
  <c r="BC30" i="12"/>
  <c r="BB30" i="12"/>
  <c r="BA30" i="12"/>
  <c r="AZ30" i="12"/>
  <c r="AY30" i="12"/>
  <c r="AX30" i="12"/>
  <c r="AW30" i="12"/>
  <c r="AV30" i="12"/>
  <c r="AU30" i="12"/>
  <c r="AT30" i="12"/>
  <c r="BH29" i="12"/>
  <c r="BG29" i="12"/>
  <c r="BF29" i="12"/>
  <c r="BE29" i="12"/>
  <c r="BD29" i="12"/>
  <c r="BC29" i="12"/>
  <c r="BB29" i="12"/>
  <c r="BA29" i="12"/>
  <c r="AZ29" i="12"/>
  <c r="AY29" i="12"/>
  <c r="AX29" i="12"/>
  <c r="AW29" i="12"/>
  <c r="AV29" i="12"/>
  <c r="AU29" i="12"/>
  <c r="AT29" i="12"/>
  <c r="BH28" i="12"/>
  <c r="BG28" i="12"/>
  <c r="BF28" i="12"/>
  <c r="BE28" i="12"/>
  <c r="BD28" i="12"/>
  <c r="BC28" i="12"/>
  <c r="BB28" i="12"/>
  <c r="BA28" i="12"/>
  <c r="AZ28" i="12"/>
  <c r="AY28" i="12"/>
  <c r="AX28" i="12"/>
  <c r="AW28" i="12"/>
  <c r="AV28" i="12"/>
  <c r="AU28" i="12"/>
  <c r="AT28" i="12"/>
  <c r="BH27" i="12"/>
  <c r="BG27" i="12"/>
  <c r="BF27" i="12"/>
  <c r="BE27" i="12"/>
  <c r="BD27" i="12"/>
  <c r="BC27" i="12"/>
  <c r="BB27" i="12"/>
  <c r="BA27" i="12"/>
  <c r="AZ27" i="12"/>
  <c r="AY27" i="12"/>
  <c r="AX27" i="12"/>
  <c r="AW27" i="12"/>
  <c r="AV27" i="12"/>
  <c r="AU27" i="12"/>
  <c r="AT27" i="12"/>
  <c r="BH26" i="12"/>
  <c r="BG26" i="12"/>
  <c r="BF26" i="12"/>
  <c r="BE26" i="12"/>
  <c r="BD26" i="12"/>
  <c r="BC26" i="12"/>
  <c r="BB26" i="12"/>
  <c r="BA26" i="12"/>
  <c r="AZ26" i="12"/>
  <c r="AY26" i="12"/>
  <c r="AX26" i="12"/>
  <c r="AW26" i="12"/>
  <c r="AV26" i="12"/>
  <c r="AU26" i="12"/>
  <c r="AT26" i="12"/>
  <c r="BH25" i="12"/>
  <c r="BG25" i="12"/>
  <c r="BF25" i="12"/>
  <c r="BE25" i="12"/>
  <c r="BD25" i="12"/>
  <c r="BC25" i="12"/>
  <c r="BB25" i="12"/>
  <c r="BA25" i="12"/>
  <c r="AZ25" i="12"/>
  <c r="AY25" i="12"/>
  <c r="AX25" i="12"/>
  <c r="AW25" i="12"/>
  <c r="AV25" i="12"/>
  <c r="AU25" i="12"/>
  <c r="AT25" i="12"/>
  <c r="BH24" i="12"/>
  <c r="BG24" i="12"/>
  <c r="BF24" i="12"/>
  <c r="BE24" i="12"/>
  <c r="BD24" i="12"/>
  <c r="BC24" i="12"/>
  <c r="BB24" i="12"/>
  <c r="BA24" i="12"/>
  <c r="AZ24" i="12"/>
  <c r="AY24" i="12"/>
  <c r="AX24" i="12"/>
  <c r="AW24" i="12"/>
  <c r="AV24" i="12"/>
  <c r="AU24" i="12"/>
  <c r="AT24" i="12"/>
  <c r="BH23" i="12"/>
  <c r="BG23" i="12"/>
  <c r="BF23" i="12"/>
  <c r="BE23" i="12"/>
  <c r="BD23" i="12"/>
  <c r="BC23" i="12"/>
  <c r="BB23" i="12"/>
  <c r="BA23" i="12"/>
  <c r="AZ23" i="12"/>
  <c r="AY23" i="12"/>
  <c r="AX23" i="12"/>
  <c r="AW23" i="12"/>
  <c r="AV23" i="12"/>
  <c r="AU23" i="12"/>
  <c r="AT23" i="12"/>
  <c r="BH22" i="12"/>
  <c r="BG22" i="12"/>
  <c r="BF22" i="12"/>
  <c r="BE22" i="12"/>
  <c r="BD22" i="12"/>
  <c r="BC22" i="12"/>
  <c r="BB22" i="12"/>
  <c r="BA22" i="12"/>
  <c r="AZ22" i="12"/>
  <c r="AY22" i="12"/>
  <c r="AX22" i="12"/>
  <c r="AW22" i="12"/>
  <c r="AV22" i="12"/>
  <c r="AU22" i="12"/>
  <c r="AT22" i="12"/>
  <c r="BH21" i="12"/>
  <c r="BG21" i="12"/>
  <c r="G833" i="10" s="1"/>
  <c r="BF21" i="12"/>
  <c r="BE21" i="12"/>
  <c r="BD21" i="12"/>
  <c r="BC21" i="12"/>
  <c r="BB21" i="12"/>
  <c r="BA21" i="12"/>
  <c r="AZ21" i="12"/>
  <c r="AY21" i="12"/>
  <c r="AX21" i="12"/>
  <c r="AW21" i="12"/>
  <c r="AV21" i="12"/>
  <c r="AU21" i="12"/>
  <c r="AT21" i="12"/>
  <c r="BH20" i="12"/>
  <c r="BG20" i="12"/>
  <c r="G832" i="10" s="1"/>
  <c r="BF20" i="12"/>
  <c r="BE20" i="12"/>
  <c r="BD20" i="12"/>
  <c r="BC20" i="12"/>
  <c r="BB20" i="12"/>
  <c r="BA20" i="12"/>
  <c r="AZ20" i="12"/>
  <c r="AY20" i="12"/>
  <c r="AX20" i="12"/>
  <c r="AW20" i="12"/>
  <c r="AV20" i="12"/>
  <c r="AU20" i="12"/>
  <c r="AT20" i="12"/>
  <c r="BH19" i="12"/>
  <c r="BG19" i="12"/>
  <c r="G831" i="10" s="1"/>
  <c r="BF19" i="12"/>
  <c r="BE19" i="12"/>
  <c r="BD19" i="12"/>
  <c r="BC19" i="12"/>
  <c r="BB19" i="12"/>
  <c r="BA19" i="12"/>
  <c r="AZ19" i="12"/>
  <c r="AY19" i="12"/>
  <c r="AX19" i="12"/>
  <c r="AW19" i="12"/>
  <c r="AV19" i="12"/>
  <c r="AU19" i="12"/>
  <c r="AT19" i="12"/>
  <c r="BH18" i="12"/>
  <c r="BG18" i="12"/>
  <c r="BF18" i="12"/>
  <c r="BE18" i="12"/>
  <c r="BD18" i="12"/>
  <c r="BC18" i="12"/>
  <c r="BB18" i="12"/>
  <c r="BA18" i="12"/>
  <c r="AZ18" i="12"/>
  <c r="AY18" i="12"/>
  <c r="AX18" i="12"/>
  <c r="AW18" i="12"/>
  <c r="AV18" i="12"/>
  <c r="AU18" i="12"/>
  <c r="AT18" i="12"/>
  <c r="BH17" i="12"/>
  <c r="BG17" i="12"/>
  <c r="BF17" i="12"/>
  <c r="BE17" i="12"/>
  <c r="BD17" i="12"/>
  <c r="BC17" i="12"/>
  <c r="BB17" i="12"/>
  <c r="BA17" i="12"/>
  <c r="AZ17" i="12"/>
  <c r="AY17" i="12"/>
  <c r="AX17" i="12"/>
  <c r="AW17" i="12"/>
  <c r="AV17" i="12"/>
  <c r="AU17" i="12"/>
  <c r="AT17" i="12"/>
  <c r="BH16" i="12"/>
  <c r="BG16" i="12"/>
  <c r="BF16" i="12"/>
  <c r="BE16" i="12"/>
  <c r="BD16" i="12"/>
  <c r="BC16" i="12"/>
  <c r="BB16" i="12"/>
  <c r="BA16" i="12"/>
  <c r="AZ16" i="12"/>
  <c r="AY16" i="12"/>
  <c r="AX16" i="12"/>
  <c r="AW16" i="12"/>
  <c r="AV16" i="12"/>
  <c r="AU16" i="12"/>
  <c r="AT16" i="12"/>
  <c r="BH15" i="12"/>
  <c r="BG15" i="12"/>
  <c r="BF15" i="12"/>
  <c r="BE15" i="12"/>
  <c r="BD15" i="12"/>
  <c r="BC15" i="12"/>
  <c r="BB15" i="12"/>
  <c r="BA15" i="12"/>
  <c r="AZ15" i="12"/>
  <c r="AY15" i="12"/>
  <c r="AX15" i="12"/>
  <c r="AW15" i="12"/>
  <c r="AV15" i="12"/>
  <c r="AU15" i="12"/>
  <c r="AT15" i="12"/>
  <c r="BH14" i="12"/>
  <c r="BG14" i="12"/>
  <c r="BF14" i="12"/>
  <c r="BE14" i="12"/>
  <c r="BD14" i="12"/>
  <c r="BC14" i="12"/>
  <c r="BB14" i="12"/>
  <c r="BA14" i="12"/>
  <c r="AZ14" i="12"/>
  <c r="AY14" i="12"/>
  <c r="AX14" i="12"/>
  <c r="AW14" i="12"/>
  <c r="AV14" i="12"/>
  <c r="AU14" i="12"/>
  <c r="AT14" i="12"/>
  <c r="BH13" i="12"/>
  <c r="BG13" i="12"/>
  <c r="G825" i="10" s="1"/>
  <c r="BF13" i="12"/>
  <c r="BE13" i="12"/>
  <c r="BD13" i="12"/>
  <c r="BC13" i="12"/>
  <c r="BB13" i="12"/>
  <c r="C825" i="10" s="1"/>
  <c r="BA13" i="12"/>
  <c r="AZ13" i="12"/>
  <c r="AY13" i="12"/>
  <c r="AX13" i="12"/>
  <c r="AW13" i="12"/>
  <c r="AV13" i="12"/>
  <c r="AU13" i="12"/>
  <c r="AT13" i="12"/>
  <c r="BH12" i="12"/>
  <c r="BG12" i="12"/>
  <c r="BF12" i="12"/>
  <c r="BE12" i="12"/>
  <c r="BD12" i="12"/>
  <c r="BC12" i="12"/>
  <c r="BB12" i="12"/>
  <c r="BA12" i="12"/>
  <c r="AZ12" i="12"/>
  <c r="AY12" i="12"/>
  <c r="AX12" i="12"/>
  <c r="AW12" i="12"/>
  <c r="AV12" i="12"/>
  <c r="AU12" i="12"/>
  <c r="AT12" i="12"/>
  <c r="BH11" i="12"/>
  <c r="BG11" i="12"/>
  <c r="BF11" i="12"/>
  <c r="BE11" i="12"/>
  <c r="BD11" i="12"/>
  <c r="BC11" i="12"/>
  <c r="BB11" i="12"/>
  <c r="BA11" i="12"/>
  <c r="AZ11" i="12"/>
  <c r="AY11" i="12"/>
  <c r="AX11" i="12"/>
  <c r="AW11" i="12"/>
  <c r="AV11" i="12"/>
  <c r="AU11" i="12"/>
  <c r="AT11" i="12"/>
  <c r="BH10" i="12"/>
  <c r="BG10" i="12"/>
  <c r="BF10" i="12"/>
  <c r="BE10" i="12"/>
  <c r="BD10" i="12"/>
  <c r="BC10" i="12"/>
  <c r="BB10" i="12"/>
  <c r="BA10" i="12"/>
  <c r="AZ10" i="12"/>
  <c r="AY10" i="12"/>
  <c r="AX10" i="12"/>
  <c r="AW10" i="12"/>
  <c r="AV10" i="12"/>
  <c r="AU10" i="12"/>
  <c r="AT10" i="12"/>
  <c r="BH9" i="12"/>
  <c r="BG9" i="12"/>
  <c r="G821" i="10" s="1"/>
  <c r="BF9" i="12"/>
  <c r="BE9" i="12"/>
  <c r="BD9" i="12"/>
  <c r="BC9" i="12"/>
  <c r="BB9" i="12"/>
  <c r="C821" i="10" s="1"/>
  <c r="BA9" i="12"/>
  <c r="AZ9" i="12"/>
  <c r="AY9" i="12"/>
  <c r="AX9" i="12"/>
  <c r="AW9" i="12"/>
  <c r="AV9" i="12"/>
  <c r="AU9" i="12"/>
  <c r="AT9" i="12"/>
  <c r="BH8" i="12"/>
  <c r="BG8" i="12"/>
  <c r="BF8" i="12"/>
  <c r="BE8" i="12"/>
  <c r="BD8" i="12"/>
  <c r="BC8" i="12"/>
  <c r="BB8" i="12"/>
  <c r="C820" i="10" s="1"/>
  <c r="BA8" i="12"/>
  <c r="AZ8" i="12"/>
  <c r="AY8" i="12"/>
  <c r="AX8" i="12"/>
  <c r="B922" i="10" s="1"/>
  <c r="AW8" i="12"/>
  <c r="AV8" i="12"/>
  <c r="AU8" i="12"/>
  <c r="AT8" i="12"/>
  <c r="BH7" i="12"/>
  <c r="BG7" i="12"/>
  <c r="BF7" i="12"/>
  <c r="BE7" i="12"/>
  <c r="BD7" i="12"/>
  <c r="BC7" i="12"/>
  <c r="BB7" i="12"/>
  <c r="BA7" i="12"/>
  <c r="AZ7" i="12"/>
  <c r="AY7" i="12"/>
  <c r="AX7" i="12"/>
  <c r="AW7" i="12"/>
  <c r="AV7" i="12"/>
  <c r="AU7" i="12"/>
  <c r="AT7" i="12"/>
  <c r="BH6" i="12"/>
  <c r="BG6" i="12"/>
  <c r="BF6" i="12"/>
  <c r="BE6" i="12"/>
  <c r="BD6" i="12"/>
  <c r="BC6" i="12"/>
  <c r="BB6" i="12"/>
  <c r="BA6" i="12"/>
  <c r="AZ6" i="12"/>
  <c r="AY6" i="12"/>
  <c r="AX6" i="12"/>
  <c r="AW6" i="12"/>
  <c r="AV6" i="12"/>
  <c r="AU6" i="12"/>
  <c r="AT6" i="12"/>
  <c r="AD107" i="12"/>
  <c r="AC107" i="12"/>
  <c r="AB107" i="12"/>
  <c r="AA107" i="12"/>
  <c r="Z107" i="12"/>
  <c r="X107" i="12"/>
  <c r="W107" i="12"/>
  <c r="V107" i="12"/>
  <c r="U107" i="12"/>
  <c r="T107" i="12"/>
  <c r="AD106" i="12"/>
  <c r="AC106" i="12"/>
  <c r="AB106" i="12"/>
  <c r="AA106" i="12"/>
  <c r="Z106" i="12"/>
  <c r="X106" i="12"/>
  <c r="W106" i="12"/>
  <c r="V106" i="12"/>
  <c r="U106" i="12"/>
  <c r="T106" i="12"/>
  <c r="AD105" i="12"/>
  <c r="AC105" i="12"/>
  <c r="AB105" i="12"/>
  <c r="AA105" i="12"/>
  <c r="Z105" i="12"/>
  <c r="X105" i="12"/>
  <c r="W105" i="12"/>
  <c r="V105" i="12"/>
  <c r="U105" i="12"/>
  <c r="T105" i="12"/>
  <c r="AD104" i="12"/>
  <c r="AC104" i="12"/>
  <c r="AB104" i="12"/>
  <c r="AA104" i="12"/>
  <c r="Z104" i="12"/>
  <c r="X104" i="12"/>
  <c r="W104" i="12"/>
  <c r="V104" i="12"/>
  <c r="U104" i="12"/>
  <c r="T104" i="12"/>
  <c r="AD103" i="12"/>
  <c r="AC103" i="12"/>
  <c r="AB103" i="12"/>
  <c r="AA103" i="12"/>
  <c r="Z103" i="12"/>
  <c r="X103" i="12"/>
  <c r="W103" i="12"/>
  <c r="V103" i="12"/>
  <c r="U103" i="12"/>
  <c r="T103" i="12"/>
  <c r="AD102" i="12"/>
  <c r="AC102" i="12"/>
  <c r="AB102" i="12"/>
  <c r="AA102" i="12"/>
  <c r="Z102" i="12"/>
  <c r="X102" i="12"/>
  <c r="W102" i="12"/>
  <c r="V102" i="12"/>
  <c r="U102" i="12"/>
  <c r="T102" i="12"/>
  <c r="AD101" i="12"/>
  <c r="AC101" i="12"/>
  <c r="AB101" i="12"/>
  <c r="AA101" i="12"/>
  <c r="Z101" i="12"/>
  <c r="X101" i="12"/>
  <c r="W101" i="12"/>
  <c r="V101" i="12"/>
  <c r="U101" i="12"/>
  <c r="T101" i="12"/>
  <c r="AD100" i="12"/>
  <c r="AC100" i="12"/>
  <c r="AB100" i="12"/>
  <c r="AA100" i="12"/>
  <c r="Z100" i="12"/>
  <c r="X100" i="12"/>
  <c r="W100" i="12"/>
  <c r="V100" i="12"/>
  <c r="U100" i="12"/>
  <c r="T100" i="12"/>
  <c r="AD99" i="12"/>
  <c r="AC99" i="12"/>
  <c r="AB99" i="12"/>
  <c r="AA99" i="12"/>
  <c r="Z99" i="12"/>
  <c r="X99" i="12"/>
  <c r="W99" i="12"/>
  <c r="V99" i="12"/>
  <c r="U99" i="12"/>
  <c r="T99" i="12"/>
  <c r="AD98" i="12"/>
  <c r="AC98" i="12"/>
  <c r="AB98" i="12"/>
  <c r="AA98" i="12"/>
  <c r="Z98" i="12"/>
  <c r="X98" i="12"/>
  <c r="W98" i="12"/>
  <c r="V98" i="12"/>
  <c r="U98" i="12"/>
  <c r="T98" i="12"/>
  <c r="AD97" i="12"/>
  <c r="AC97" i="12"/>
  <c r="AB97" i="12"/>
  <c r="AA97" i="12"/>
  <c r="Z97" i="12"/>
  <c r="X97" i="12"/>
  <c r="W97" i="12"/>
  <c r="V97" i="12"/>
  <c r="U97" i="12"/>
  <c r="T97" i="12"/>
  <c r="AD96" i="12"/>
  <c r="AC96" i="12"/>
  <c r="AB96" i="12"/>
  <c r="AA96" i="12"/>
  <c r="Z96" i="12"/>
  <c r="X96" i="12"/>
  <c r="W96" i="12"/>
  <c r="V96" i="12"/>
  <c r="U96" i="12"/>
  <c r="T96" i="12"/>
  <c r="AD95" i="12"/>
  <c r="AC95" i="12"/>
  <c r="AB95" i="12"/>
  <c r="AA95" i="12"/>
  <c r="Z95" i="12"/>
  <c r="X95" i="12"/>
  <c r="W95" i="12"/>
  <c r="V95" i="12"/>
  <c r="U95" i="12"/>
  <c r="T95" i="12"/>
  <c r="AD94" i="12"/>
  <c r="AC94" i="12"/>
  <c r="AB94" i="12"/>
  <c r="AA94" i="12"/>
  <c r="Z94" i="12"/>
  <c r="X94" i="12"/>
  <c r="W94" i="12"/>
  <c r="V94" i="12"/>
  <c r="U94" i="12"/>
  <c r="T94" i="12"/>
  <c r="AD93" i="12"/>
  <c r="AC93" i="12"/>
  <c r="AB93" i="12"/>
  <c r="AA93" i="12"/>
  <c r="Z93" i="12"/>
  <c r="X93" i="12"/>
  <c r="W93" i="12"/>
  <c r="V93" i="12"/>
  <c r="U93" i="12"/>
  <c r="T93" i="12"/>
  <c r="AD92" i="12"/>
  <c r="AC92" i="12"/>
  <c r="AB92" i="12"/>
  <c r="AA92" i="12"/>
  <c r="Z92" i="12"/>
  <c r="X92" i="12"/>
  <c r="W92" i="12"/>
  <c r="V92" i="12"/>
  <c r="U92" i="12"/>
  <c r="T92" i="12"/>
  <c r="AD91" i="12"/>
  <c r="AC91" i="12"/>
  <c r="AB91" i="12"/>
  <c r="AA91" i="12"/>
  <c r="Z91" i="12"/>
  <c r="X91" i="12"/>
  <c r="W91" i="12"/>
  <c r="V91" i="12"/>
  <c r="U91" i="12"/>
  <c r="T91" i="12"/>
  <c r="AD90" i="12"/>
  <c r="AC90" i="12"/>
  <c r="AB90" i="12"/>
  <c r="AA90" i="12"/>
  <c r="Z90" i="12"/>
  <c r="X90" i="12"/>
  <c r="W90" i="12"/>
  <c r="V90" i="12"/>
  <c r="U90" i="12"/>
  <c r="T90" i="12"/>
  <c r="AD89" i="12"/>
  <c r="AC89" i="12"/>
  <c r="AB89" i="12"/>
  <c r="AA89" i="12"/>
  <c r="Z89" i="12"/>
  <c r="X89" i="12"/>
  <c r="W89" i="12"/>
  <c r="V89" i="12"/>
  <c r="U89" i="12"/>
  <c r="T89" i="12"/>
  <c r="AD88" i="12"/>
  <c r="AC88" i="12"/>
  <c r="AB88" i="12"/>
  <c r="AA88" i="12"/>
  <c r="Z88" i="12"/>
  <c r="X88" i="12"/>
  <c r="W88" i="12"/>
  <c r="V88" i="12"/>
  <c r="U88" i="12"/>
  <c r="T88" i="12"/>
  <c r="AD87" i="12"/>
  <c r="AC87" i="12"/>
  <c r="AB87" i="12"/>
  <c r="AA87" i="12"/>
  <c r="Z87" i="12"/>
  <c r="X87" i="12"/>
  <c r="W87" i="12"/>
  <c r="V87" i="12"/>
  <c r="U87" i="12"/>
  <c r="T87" i="12"/>
  <c r="AD86" i="12"/>
  <c r="AC86" i="12"/>
  <c r="AB86" i="12"/>
  <c r="AA86" i="12"/>
  <c r="Z86" i="12"/>
  <c r="X86" i="12"/>
  <c r="W86" i="12"/>
  <c r="V86" i="12"/>
  <c r="U86" i="12"/>
  <c r="T86" i="12"/>
  <c r="AD85" i="12"/>
  <c r="AC85" i="12"/>
  <c r="AB85" i="12"/>
  <c r="AA85" i="12"/>
  <c r="Z85" i="12"/>
  <c r="X85" i="12"/>
  <c r="W85" i="12"/>
  <c r="V85" i="12"/>
  <c r="U85" i="12"/>
  <c r="T85" i="12"/>
  <c r="AD84" i="12"/>
  <c r="AC84" i="12"/>
  <c r="AB84" i="12"/>
  <c r="AA84" i="12"/>
  <c r="Z84" i="12"/>
  <c r="X84" i="12"/>
  <c r="W84" i="12"/>
  <c r="V84" i="12"/>
  <c r="U84" i="12"/>
  <c r="T84" i="12"/>
  <c r="AD83" i="12"/>
  <c r="AC83" i="12"/>
  <c r="AB83" i="12"/>
  <c r="AA83" i="12"/>
  <c r="Z83" i="12"/>
  <c r="X83" i="12"/>
  <c r="W83" i="12"/>
  <c r="V83" i="12"/>
  <c r="U83" i="12"/>
  <c r="T83" i="12"/>
  <c r="AD82" i="12"/>
  <c r="AC82" i="12"/>
  <c r="AB82" i="12"/>
  <c r="AA82" i="12"/>
  <c r="Z82" i="12"/>
  <c r="X82" i="12"/>
  <c r="W82" i="12"/>
  <c r="V82" i="12"/>
  <c r="U82" i="12"/>
  <c r="T82" i="12"/>
  <c r="AD81" i="12"/>
  <c r="AC81" i="12"/>
  <c r="AB81" i="12"/>
  <c r="AA81" i="12"/>
  <c r="Z81" i="12"/>
  <c r="X81" i="12"/>
  <c r="W81" i="12"/>
  <c r="V81" i="12"/>
  <c r="U81" i="12"/>
  <c r="T81" i="12"/>
  <c r="AD80" i="12"/>
  <c r="AC80" i="12"/>
  <c r="AB80" i="12"/>
  <c r="AA80" i="12"/>
  <c r="Z80" i="12"/>
  <c r="X80" i="12"/>
  <c r="W80" i="12"/>
  <c r="V80" i="12"/>
  <c r="U80" i="12"/>
  <c r="T80" i="12"/>
  <c r="AD79" i="12"/>
  <c r="AC79" i="12"/>
  <c r="AB79" i="12"/>
  <c r="AA79" i="12"/>
  <c r="Z79" i="12"/>
  <c r="X79" i="12"/>
  <c r="W79" i="12"/>
  <c r="V79" i="12"/>
  <c r="U79" i="12"/>
  <c r="T79" i="12"/>
  <c r="AD78" i="12"/>
  <c r="AC78" i="12"/>
  <c r="AB78" i="12"/>
  <c r="AA78" i="12"/>
  <c r="Z78" i="12"/>
  <c r="X78" i="12"/>
  <c r="W78" i="12"/>
  <c r="V78" i="12"/>
  <c r="U78" i="12"/>
  <c r="T78" i="12"/>
  <c r="AD77" i="12"/>
  <c r="AC77" i="12"/>
  <c r="AB77" i="12"/>
  <c r="AA77" i="12"/>
  <c r="Z77" i="12"/>
  <c r="X77" i="12"/>
  <c r="W77" i="12"/>
  <c r="V77" i="12"/>
  <c r="U77" i="12"/>
  <c r="T77" i="12"/>
  <c r="AD76" i="12"/>
  <c r="AC76" i="12"/>
  <c r="AB76" i="12"/>
  <c r="AA76" i="12"/>
  <c r="Z76" i="12"/>
  <c r="X76" i="12"/>
  <c r="W76" i="12"/>
  <c r="V76" i="12"/>
  <c r="U76" i="12"/>
  <c r="T76" i="12"/>
  <c r="AD75" i="12"/>
  <c r="AC75" i="12"/>
  <c r="AB75" i="12"/>
  <c r="AA75" i="12"/>
  <c r="Z75" i="12"/>
  <c r="X75" i="12"/>
  <c r="W75" i="12"/>
  <c r="V75" i="12"/>
  <c r="U75" i="12"/>
  <c r="T75" i="12"/>
  <c r="AD74" i="12"/>
  <c r="AC74" i="12"/>
  <c r="AB74" i="12"/>
  <c r="AA74" i="12"/>
  <c r="Z74" i="12"/>
  <c r="X74" i="12"/>
  <c r="W74" i="12"/>
  <c r="V74" i="12"/>
  <c r="U74" i="12"/>
  <c r="T74" i="12"/>
  <c r="AD73" i="12"/>
  <c r="AC73" i="12"/>
  <c r="AB73" i="12"/>
  <c r="AA73" i="12"/>
  <c r="Z73" i="12"/>
  <c r="X73" i="12"/>
  <c r="W73" i="12"/>
  <c r="V73" i="12"/>
  <c r="U73" i="12"/>
  <c r="T73" i="12"/>
  <c r="AD72" i="12"/>
  <c r="AC72" i="12"/>
  <c r="AB72" i="12"/>
  <c r="AA72" i="12"/>
  <c r="Z72" i="12"/>
  <c r="X72" i="12"/>
  <c r="W72" i="12"/>
  <c r="V72" i="12"/>
  <c r="U72" i="12"/>
  <c r="T72" i="12"/>
  <c r="AD71" i="12"/>
  <c r="AC71" i="12"/>
  <c r="AB71" i="12"/>
  <c r="AA71" i="12"/>
  <c r="Z71" i="12"/>
  <c r="X71" i="12"/>
  <c r="W71" i="12"/>
  <c r="V71" i="12"/>
  <c r="U71" i="12"/>
  <c r="T71" i="12"/>
  <c r="AD70" i="12"/>
  <c r="AC70" i="12"/>
  <c r="AB70" i="12"/>
  <c r="AA70" i="12"/>
  <c r="Z70" i="12"/>
  <c r="X70" i="12"/>
  <c r="W70" i="12"/>
  <c r="V70" i="12"/>
  <c r="U70" i="12"/>
  <c r="T70" i="12"/>
  <c r="AD69" i="12"/>
  <c r="AC69" i="12"/>
  <c r="AB69" i="12"/>
  <c r="AA69" i="12"/>
  <c r="Z69" i="12"/>
  <c r="X69" i="12"/>
  <c r="W69" i="12"/>
  <c r="V69" i="12"/>
  <c r="U69" i="12"/>
  <c r="T69" i="12"/>
  <c r="AD68" i="12"/>
  <c r="AC68" i="12"/>
  <c r="AB68" i="12"/>
  <c r="AA68" i="12"/>
  <c r="Z68" i="12"/>
  <c r="X68" i="12"/>
  <c r="W68" i="12"/>
  <c r="V68" i="12"/>
  <c r="U68" i="12"/>
  <c r="T68" i="12"/>
  <c r="AD67" i="12"/>
  <c r="AC67" i="12"/>
  <c r="AB67" i="12"/>
  <c r="AA67" i="12"/>
  <c r="Z67" i="12"/>
  <c r="X67" i="12"/>
  <c r="W67" i="12"/>
  <c r="V67" i="12"/>
  <c r="U67" i="12"/>
  <c r="T67" i="12"/>
  <c r="AD66" i="12"/>
  <c r="AC66" i="12"/>
  <c r="AB66" i="12"/>
  <c r="AA66" i="12"/>
  <c r="Z66" i="12"/>
  <c r="X66" i="12"/>
  <c r="W66" i="12"/>
  <c r="V66" i="12"/>
  <c r="U66" i="12"/>
  <c r="T66" i="12"/>
  <c r="AD65" i="12"/>
  <c r="AC65" i="12"/>
  <c r="AB65" i="12"/>
  <c r="AA65" i="12"/>
  <c r="Z65" i="12"/>
  <c r="X65" i="12"/>
  <c r="W65" i="12"/>
  <c r="V65" i="12"/>
  <c r="U65" i="12"/>
  <c r="T65" i="12"/>
  <c r="AD64" i="12"/>
  <c r="AC64" i="12"/>
  <c r="AB64" i="12"/>
  <c r="AA64" i="12"/>
  <c r="Z64" i="12"/>
  <c r="X64" i="12"/>
  <c r="W64" i="12"/>
  <c r="V64" i="12"/>
  <c r="U64" i="12"/>
  <c r="T64" i="12"/>
  <c r="AD63" i="12"/>
  <c r="AC63" i="12"/>
  <c r="AB63" i="12"/>
  <c r="AA63" i="12"/>
  <c r="Z63" i="12"/>
  <c r="X63" i="12"/>
  <c r="W63" i="12"/>
  <c r="V63" i="12"/>
  <c r="U63" i="12"/>
  <c r="T63" i="12"/>
  <c r="AD62" i="12"/>
  <c r="AC62" i="12"/>
  <c r="AB62" i="12"/>
  <c r="AA62" i="12"/>
  <c r="Z62" i="12"/>
  <c r="X62" i="12"/>
  <c r="W62" i="12"/>
  <c r="V62" i="12"/>
  <c r="U62" i="12"/>
  <c r="T62" i="12"/>
  <c r="AD61" i="12"/>
  <c r="AC61" i="12"/>
  <c r="AB61" i="12"/>
  <c r="AA61" i="12"/>
  <c r="Z61" i="12"/>
  <c r="X61" i="12"/>
  <c r="W61" i="12"/>
  <c r="V61" i="12"/>
  <c r="U61" i="12"/>
  <c r="T61" i="12"/>
  <c r="AD60" i="12"/>
  <c r="AC60" i="12"/>
  <c r="AB60" i="12"/>
  <c r="AA60" i="12"/>
  <c r="Z60" i="12"/>
  <c r="X60" i="12"/>
  <c r="W60" i="12"/>
  <c r="V60" i="12"/>
  <c r="U60" i="12"/>
  <c r="T60" i="12"/>
  <c r="AD59" i="12"/>
  <c r="AC59" i="12"/>
  <c r="AB59" i="12"/>
  <c r="AA59" i="12"/>
  <c r="Z59" i="12"/>
  <c r="X59" i="12"/>
  <c r="W59" i="12"/>
  <c r="V59" i="12"/>
  <c r="U59" i="12"/>
  <c r="T59" i="12"/>
  <c r="AD58" i="12"/>
  <c r="AC58" i="12"/>
  <c r="AB58" i="12"/>
  <c r="AA58" i="12"/>
  <c r="Z58" i="12"/>
  <c r="X58" i="12"/>
  <c r="W58" i="12"/>
  <c r="V58" i="12"/>
  <c r="U58" i="12"/>
  <c r="T58" i="12"/>
  <c r="AD55" i="12"/>
  <c r="AC55" i="12"/>
  <c r="AB55" i="12"/>
  <c r="AA55" i="12"/>
  <c r="Z55" i="12"/>
  <c r="X55" i="12"/>
  <c r="W55" i="12"/>
  <c r="V55" i="12"/>
  <c r="U55" i="12"/>
  <c r="T55" i="12"/>
  <c r="AD54" i="12"/>
  <c r="AC54" i="12"/>
  <c r="AB54" i="12"/>
  <c r="AA54" i="12"/>
  <c r="Z54" i="12"/>
  <c r="X54" i="12"/>
  <c r="W54" i="12"/>
  <c r="V54" i="12"/>
  <c r="U54" i="12"/>
  <c r="T54" i="12"/>
  <c r="AD53" i="12"/>
  <c r="AC53" i="12"/>
  <c r="AB53" i="12"/>
  <c r="AA53" i="12"/>
  <c r="Z53" i="12"/>
  <c r="X53" i="12"/>
  <c r="W53" i="12"/>
  <c r="V53" i="12"/>
  <c r="U53" i="12"/>
  <c r="T53" i="12"/>
  <c r="AD52" i="12"/>
  <c r="AC52" i="12"/>
  <c r="AB52" i="12"/>
  <c r="AA52" i="12"/>
  <c r="Z52" i="12"/>
  <c r="X52" i="12"/>
  <c r="W52" i="12"/>
  <c r="V52" i="12"/>
  <c r="U52" i="12"/>
  <c r="T52" i="12"/>
  <c r="AD51" i="12"/>
  <c r="AC51" i="12"/>
  <c r="AB51" i="12"/>
  <c r="AA51" i="12"/>
  <c r="Z51" i="12"/>
  <c r="X51" i="12"/>
  <c r="W51" i="12"/>
  <c r="V51" i="12"/>
  <c r="U51" i="12"/>
  <c r="T51" i="12"/>
  <c r="AD50" i="12"/>
  <c r="AC50" i="12"/>
  <c r="AB50" i="12"/>
  <c r="AA50" i="12"/>
  <c r="Z50" i="12"/>
  <c r="X50" i="12"/>
  <c r="W50" i="12"/>
  <c r="V50" i="12"/>
  <c r="U50" i="12"/>
  <c r="T50" i="12"/>
  <c r="AD49" i="12"/>
  <c r="AC49" i="12"/>
  <c r="AB49" i="12"/>
  <c r="AA49" i="12"/>
  <c r="Z49" i="12"/>
  <c r="X49" i="12"/>
  <c r="W49" i="12"/>
  <c r="V49" i="12"/>
  <c r="U49" i="12"/>
  <c r="T49" i="12"/>
  <c r="AD48" i="12"/>
  <c r="AC48" i="12"/>
  <c r="AB48" i="12"/>
  <c r="AA48" i="12"/>
  <c r="Z48" i="12"/>
  <c r="X48" i="12"/>
  <c r="W48" i="12"/>
  <c r="V48" i="12"/>
  <c r="U48" i="12"/>
  <c r="T48" i="12"/>
  <c r="AD47" i="12"/>
  <c r="AC47" i="12"/>
  <c r="AB47" i="12"/>
  <c r="AA47" i="12"/>
  <c r="Z47" i="12"/>
  <c r="X47" i="12"/>
  <c r="W47" i="12"/>
  <c r="V47" i="12"/>
  <c r="U47" i="12"/>
  <c r="T47" i="12"/>
  <c r="AD46" i="12"/>
  <c r="AC46" i="12"/>
  <c r="AB46" i="12"/>
  <c r="AA46" i="12"/>
  <c r="Z46" i="12"/>
  <c r="X46" i="12"/>
  <c r="W46" i="12"/>
  <c r="V46" i="12"/>
  <c r="U46" i="12"/>
  <c r="T46" i="12"/>
  <c r="AD45" i="12"/>
  <c r="AC45" i="12"/>
  <c r="AB45" i="12"/>
  <c r="AA45" i="12"/>
  <c r="Z45" i="12"/>
  <c r="X45" i="12"/>
  <c r="W45" i="12"/>
  <c r="V45" i="12"/>
  <c r="U45" i="12"/>
  <c r="T45" i="12"/>
  <c r="AD44" i="12"/>
  <c r="AC44" i="12"/>
  <c r="AB44" i="12"/>
  <c r="AA44" i="12"/>
  <c r="Z44" i="12"/>
  <c r="X44" i="12"/>
  <c r="W44" i="12"/>
  <c r="V44" i="12"/>
  <c r="U44" i="12"/>
  <c r="T44" i="12"/>
  <c r="AD43" i="12"/>
  <c r="AC43" i="12"/>
  <c r="AB43" i="12"/>
  <c r="AA43" i="12"/>
  <c r="Z43" i="12"/>
  <c r="X43" i="12"/>
  <c r="W43" i="12"/>
  <c r="V43" i="12"/>
  <c r="U43" i="12"/>
  <c r="T43" i="12"/>
  <c r="AD42" i="12"/>
  <c r="AC42" i="12"/>
  <c r="AB42" i="12"/>
  <c r="AA42" i="12"/>
  <c r="Z42" i="12"/>
  <c r="X42" i="12"/>
  <c r="W42" i="12"/>
  <c r="V42" i="12"/>
  <c r="U42" i="12"/>
  <c r="T42" i="12"/>
  <c r="AD41" i="12"/>
  <c r="AC41" i="12"/>
  <c r="AB41" i="12"/>
  <c r="AA41" i="12"/>
  <c r="Z41" i="12"/>
  <c r="X41" i="12"/>
  <c r="W41" i="12"/>
  <c r="V41" i="12"/>
  <c r="U41" i="12"/>
  <c r="T41" i="12"/>
  <c r="AD40" i="12"/>
  <c r="AC40" i="12"/>
  <c r="AB40" i="12"/>
  <c r="AA40" i="12"/>
  <c r="Z40" i="12"/>
  <c r="X40" i="12"/>
  <c r="W40" i="12"/>
  <c r="V40" i="12"/>
  <c r="U40" i="12"/>
  <c r="T40" i="12"/>
  <c r="AD39" i="12"/>
  <c r="AC39" i="12"/>
  <c r="AB39" i="12"/>
  <c r="AA39" i="12"/>
  <c r="Z39" i="12"/>
  <c r="X39" i="12"/>
  <c r="W39" i="12"/>
  <c r="V39" i="12"/>
  <c r="U39" i="12"/>
  <c r="T39" i="12"/>
  <c r="AD38" i="12"/>
  <c r="AC38" i="12"/>
  <c r="AB38" i="12"/>
  <c r="AA38" i="12"/>
  <c r="Z38" i="12"/>
  <c r="X38" i="12"/>
  <c r="W38" i="12"/>
  <c r="V38" i="12"/>
  <c r="U38" i="12"/>
  <c r="T38" i="12"/>
  <c r="AD37" i="12"/>
  <c r="AC37" i="12"/>
  <c r="AB37" i="12"/>
  <c r="AA37" i="12"/>
  <c r="Z37" i="12"/>
  <c r="X37" i="12"/>
  <c r="W37" i="12"/>
  <c r="V37" i="12"/>
  <c r="U37" i="12"/>
  <c r="T37" i="12"/>
  <c r="AD36" i="12"/>
  <c r="AC36" i="12"/>
  <c r="AB36" i="12"/>
  <c r="AA36" i="12"/>
  <c r="Z36" i="12"/>
  <c r="X36" i="12"/>
  <c r="W36" i="12"/>
  <c r="V36" i="12"/>
  <c r="U36" i="12"/>
  <c r="T36" i="12"/>
  <c r="AD35" i="12"/>
  <c r="AC35" i="12"/>
  <c r="AB35" i="12"/>
  <c r="AA35" i="12"/>
  <c r="Z35" i="12"/>
  <c r="X35" i="12"/>
  <c r="W35" i="12"/>
  <c r="V35" i="12"/>
  <c r="U35" i="12"/>
  <c r="T35" i="12"/>
  <c r="AD34" i="12"/>
  <c r="AC34" i="12"/>
  <c r="AB34" i="12"/>
  <c r="AA34" i="12"/>
  <c r="Z34" i="12"/>
  <c r="X34" i="12"/>
  <c r="W34" i="12"/>
  <c r="V34" i="12"/>
  <c r="U34" i="12"/>
  <c r="T34" i="12"/>
  <c r="AD33" i="12"/>
  <c r="AC33" i="12"/>
  <c r="AB33" i="12"/>
  <c r="AA33" i="12"/>
  <c r="Z33" i="12"/>
  <c r="X33" i="12"/>
  <c r="W33" i="12"/>
  <c r="V33" i="12"/>
  <c r="U33" i="12"/>
  <c r="T33" i="12"/>
  <c r="AD32" i="12"/>
  <c r="AC32" i="12"/>
  <c r="AB32" i="12"/>
  <c r="AA32" i="12"/>
  <c r="Z32" i="12"/>
  <c r="X32" i="12"/>
  <c r="W32" i="12"/>
  <c r="V32" i="12"/>
  <c r="U32" i="12"/>
  <c r="T32" i="12"/>
  <c r="AD31" i="12"/>
  <c r="AC31" i="12"/>
  <c r="AB31" i="12"/>
  <c r="AA31" i="12"/>
  <c r="Z31" i="12"/>
  <c r="X31" i="12"/>
  <c r="W31" i="12"/>
  <c r="V31" i="12"/>
  <c r="U31" i="12"/>
  <c r="T31" i="12"/>
  <c r="AD30" i="12"/>
  <c r="AC30" i="12"/>
  <c r="AB30" i="12"/>
  <c r="AA30" i="12"/>
  <c r="Z30" i="12"/>
  <c r="X30" i="12"/>
  <c r="W30" i="12"/>
  <c r="V30" i="12"/>
  <c r="U30" i="12"/>
  <c r="T30" i="12"/>
  <c r="AD29" i="12"/>
  <c r="AC29" i="12"/>
  <c r="AB29" i="12"/>
  <c r="AA29" i="12"/>
  <c r="Z29" i="12"/>
  <c r="X29" i="12"/>
  <c r="W29" i="12"/>
  <c r="V29" i="12"/>
  <c r="U29" i="12"/>
  <c r="T29" i="12"/>
  <c r="AD28" i="12"/>
  <c r="AC28" i="12"/>
  <c r="AB28" i="12"/>
  <c r="AA28" i="12"/>
  <c r="Z28" i="12"/>
  <c r="X28" i="12"/>
  <c r="W28" i="12"/>
  <c r="V28" i="12"/>
  <c r="U28" i="12"/>
  <c r="T28" i="12"/>
  <c r="AD27" i="12"/>
  <c r="AC27" i="12"/>
  <c r="AB27" i="12"/>
  <c r="AA27" i="12"/>
  <c r="Z27" i="12"/>
  <c r="X27" i="12"/>
  <c r="W27" i="12"/>
  <c r="V27" i="12"/>
  <c r="U27" i="12"/>
  <c r="T27" i="12"/>
  <c r="AD26" i="12"/>
  <c r="AC26" i="12"/>
  <c r="AB26" i="12"/>
  <c r="AA26" i="12"/>
  <c r="Z26" i="12"/>
  <c r="X26" i="12"/>
  <c r="W26" i="12"/>
  <c r="V26" i="12"/>
  <c r="U26" i="12"/>
  <c r="T26" i="12"/>
  <c r="AD25" i="12"/>
  <c r="AC25" i="12"/>
  <c r="AB25" i="12"/>
  <c r="AA25" i="12"/>
  <c r="Z25" i="12"/>
  <c r="X25" i="12"/>
  <c r="W25" i="12"/>
  <c r="V25" i="12"/>
  <c r="U25" i="12"/>
  <c r="T25" i="12"/>
  <c r="AD24" i="12"/>
  <c r="AC24" i="12"/>
  <c r="AB24" i="12"/>
  <c r="AA24" i="12"/>
  <c r="Z24" i="12"/>
  <c r="X24" i="12"/>
  <c r="W24" i="12"/>
  <c r="V24" i="12"/>
  <c r="U24" i="12"/>
  <c r="T24" i="12"/>
  <c r="AD23" i="12"/>
  <c r="AC23" i="12"/>
  <c r="AB23" i="12"/>
  <c r="AA23" i="12"/>
  <c r="Z23" i="12"/>
  <c r="X23" i="12"/>
  <c r="W23" i="12"/>
  <c r="V23" i="12"/>
  <c r="U23" i="12"/>
  <c r="T23" i="12"/>
  <c r="AD22" i="12"/>
  <c r="AC22" i="12"/>
  <c r="AB22" i="12"/>
  <c r="AA22" i="12"/>
  <c r="Z22" i="12"/>
  <c r="X22" i="12"/>
  <c r="W22" i="12"/>
  <c r="V22" i="12"/>
  <c r="U22" i="12"/>
  <c r="T22" i="12"/>
  <c r="AD21" i="12"/>
  <c r="AC21" i="12"/>
  <c r="AB21" i="12"/>
  <c r="AA21" i="12"/>
  <c r="Z21" i="12"/>
  <c r="X21" i="12"/>
  <c r="W21" i="12"/>
  <c r="V21" i="12"/>
  <c r="U21" i="12"/>
  <c r="T21" i="12"/>
  <c r="AD20" i="12"/>
  <c r="AC20" i="12"/>
  <c r="AB20" i="12"/>
  <c r="AA20" i="12"/>
  <c r="Z20" i="12"/>
  <c r="X20" i="12"/>
  <c r="W20" i="12"/>
  <c r="V20" i="12"/>
  <c r="U20" i="12"/>
  <c r="T20" i="12"/>
  <c r="AD19" i="12"/>
  <c r="AC19" i="12"/>
  <c r="AB19" i="12"/>
  <c r="AA19" i="12"/>
  <c r="Z19" i="12"/>
  <c r="X19" i="12"/>
  <c r="W19" i="12"/>
  <c r="V19" i="12"/>
  <c r="U19" i="12"/>
  <c r="T19" i="12"/>
  <c r="AD18" i="12"/>
  <c r="AC18" i="12"/>
  <c r="AB18" i="12"/>
  <c r="AA18" i="12"/>
  <c r="Z18" i="12"/>
  <c r="X18" i="12"/>
  <c r="W18" i="12"/>
  <c r="V18" i="12"/>
  <c r="U18" i="12"/>
  <c r="T18" i="12"/>
  <c r="AD17" i="12"/>
  <c r="AC17" i="12"/>
  <c r="AB17" i="12"/>
  <c r="AA17" i="12"/>
  <c r="Z17" i="12"/>
  <c r="X17" i="12"/>
  <c r="W17" i="12"/>
  <c r="V17" i="12"/>
  <c r="U17" i="12"/>
  <c r="T17" i="12"/>
  <c r="AD16" i="12"/>
  <c r="AC16" i="12"/>
  <c r="AB16" i="12"/>
  <c r="AA16" i="12"/>
  <c r="Z16" i="12"/>
  <c r="X16" i="12"/>
  <c r="W16" i="12"/>
  <c r="V16" i="12"/>
  <c r="U16" i="12"/>
  <c r="T16" i="12"/>
  <c r="AD15" i="12"/>
  <c r="AC15" i="12"/>
  <c r="AB15" i="12"/>
  <c r="AA15" i="12"/>
  <c r="Z15" i="12"/>
  <c r="X15" i="12"/>
  <c r="W15" i="12"/>
  <c r="V15" i="12"/>
  <c r="U15" i="12"/>
  <c r="T15" i="12"/>
  <c r="AD14" i="12"/>
  <c r="AC14" i="12"/>
  <c r="AB14" i="12"/>
  <c r="AA14" i="12"/>
  <c r="Z14" i="12"/>
  <c r="X14" i="12"/>
  <c r="W14" i="12"/>
  <c r="V14" i="12"/>
  <c r="U14" i="12"/>
  <c r="T14" i="12"/>
  <c r="AD13" i="12"/>
  <c r="AC13" i="12"/>
  <c r="AB13" i="12"/>
  <c r="AA13" i="12"/>
  <c r="Z13" i="12"/>
  <c r="X13" i="12"/>
  <c r="W13" i="12"/>
  <c r="V13" i="12"/>
  <c r="U13" i="12"/>
  <c r="T13" i="12"/>
  <c r="AD12" i="12"/>
  <c r="AC12" i="12"/>
  <c r="AB12" i="12"/>
  <c r="AA12" i="12"/>
  <c r="Z12" i="12"/>
  <c r="X12" i="12"/>
  <c r="W12" i="12"/>
  <c r="V12" i="12"/>
  <c r="U12" i="12"/>
  <c r="T12" i="12"/>
  <c r="AD11" i="12"/>
  <c r="AC11" i="12"/>
  <c r="AB11" i="12"/>
  <c r="AA11" i="12"/>
  <c r="Z11" i="12"/>
  <c r="X11" i="12"/>
  <c r="W11" i="12"/>
  <c r="V11" i="12"/>
  <c r="U11" i="12"/>
  <c r="T11" i="12"/>
  <c r="AD10" i="12"/>
  <c r="AC10" i="12"/>
  <c r="AB10" i="12"/>
  <c r="AA10" i="12"/>
  <c r="Z10" i="12"/>
  <c r="X10" i="12"/>
  <c r="W10" i="12"/>
  <c r="V10" i="12"/>
  <c r="U10" i="12"/>
  <c r="T10" i="12"/>
  <c r="AD9" i="12"/>
  <c r="AC9" i="12"/>
  <c r="AB9" i="12"/>
  <c r="AA9" i="12"/>
  <c r="Z9" i="12"/>
  <c r="X9" i="12"/>
  <c r="W9" i="12"/>
  <c r="V9" i="12"/>
  <c r="U9" i="12"/>
  <c r="T9" i="12"/>
  <c r="AD8" i="12"/>
  <c r="AC8" i="12"/>
  <c r="AB8" i="12"/>
  <c r="AA8" i="12"/>
  <c r="Z8" i="12"/>
  <c r="X8" i="12"/>
  <c r="W8" i="12"/>
  <c r="V8" i="12"/>
  <c r="U8" i="12"/>
  <c r="T8" i="12"/>
  <c r="AD7" i="12"/>
  <c r="AC7" i="12"/>
  <c r="AB7" i="12"/>
  <c r="AA7" i="12"/>
  <c r="Z7" i="12"/>
  <c r="X7" i="12"/>
  <c r="W7" i="12"/>
  <c r="V7" i="12"/>
  <c r="U7" i="12"/>
  <c r="T7" i="12"/>
  <c r="AD6" i="12"/>
  <c r="AC6" i="12"/>
  <c r="AB6" i="12"/>
  <c r="AA6" i="12"/>
  <c r="Z6" i="12"/>
  <c r="X6" i="12"/>
  <c r="W6" i="12"/>
  <c r="V6" i="12"/>
  <c r="U6" i="12"/>
  <c r="T6" i="12"/>
  <c r="A308" i="10"/>
  <c r="A360" i="10"/>
  <c r="G360" i="10" s="1"/>
  <c r="A362" i="10"/>
  <c r="B362" i="10" s="1"/>
  <c r="A363" i="10"/>
  <c r="G363" i="10" s="1"/>
  <c r="A364" i="10"/>
  <c r="B364" i="10" s="1"/>
  <c r="A365" i="10"/>
  <c r="G365" i="10" s="1"/>
  <c r="A366" i="10"/>
  <c r="B366" i="10" s="1"/>
  <c r="A367" i="10"/>
  <c r="B367" i="10" s="1"/>
  <c r="A368" i="10"/>
  <c r="B368" i="10" s="1"/>
  <c r="A369" i="10"/>
  <c r="C369" i="10" s="1"/>
  <c r="A370" i="10"/>
  <c r="B370" i="10" s="1"/>
  <c r="A371" i="10"/>
  <c r="B371" i="10" s="1"/>
  <c r="A372" i="10"/>
  <c r="B372" i="10" s="1"/>
  <c r="A373" i="10"/>
  <c r="B373" i="10" s="1"/>
  <c r="A374" i="10"/>
  <c r="B374" i="10" s="1"/>
  <c r="A375" i="10"/>
  <c r="C375" i="10" s="1"/>
  <c r="A376" i="10"/>
  <c r="B376" i="10" s="1"/>
  <c r="A377" i="10"/>
  <c r="B377" i="10" s="1"/>
  <c r="A378" i="10"/>
  <c r="A379" i="10"/>
  <c r="D379" i="10" s="1"/>
  <c r="A380" i="10"/>
  <c r="B380" i="10" s="1"/>
  <c r="A381" i="10"/>
  <c r="G381" i="10" s="1"/>
  <c r="A382" i="10"/>
  <c r="B382" i="10" s="1"/>
  <c r="A383" i="10"/>
  <c r="B383" i="10" s="1"/>
  <c r="A384" i="10"/>
  <c r="B384" i="10" s="1"/>
  <c r="A385" i="10"/>
  <c r="C385" i="10" s="1"/>
  <c r="A386" i="10"/>
  <c r="B386" i="10" s="1"/>
  <c r="A387" i="10"/>
  <c r="B387" i="10" s="1"/>
  <c r="A388" i="10"/>
  <c r="B388" i="10" s="1"/>
  <c r="A389" i="10"/>
  <c r="B389" i="10" s="1"/>
  <c r="A390" i="10"/>
  <c r="B390" i="10" s="1"/>
  <c r="A391" i="10"/>
  <c r="C391" i="10" s="1"/>
  <c r="A392" i="10"/>
  <c r="B392" i="10" s="1"/>
  <c r="A393" i="10"/>
  <c r="B393" i="10" s="1"/>
  <c r="A394" i="10"/>
  <c r="A395" i="10"/>
  <c r="D395" i="10" s="1"/>
  <c r="A396" i="10"/>
  <c r="B396" i="10" s="1"/>
  <c r="A397" i="10"/>
  <c r="G397" i="10" s="1"/>
  <c r="A398" i="10"/>
  <c r="B398" i="10" s="1"/>
  <c r="A399" i="10"/>
  <c r="C399" i="10" s="1"/>
  <c r="A400" i="10"/>
  <c r="B400" i="10" s="1"/>
  <c r="A401" i="10"/>
  <c r="C401" i="10" s="1"/>
  <c r="A402" i="10"/>
  <c r="B402" i="10" s="1"/>
  <c r="A403" i="10"/>
  <c r="B403" i="10" s="1"/>
  <c r="A404" i="10"/>
  <c r="B404" i="10" s="1"/>
  <c r="A405" i="10"/>
  <c r="B405" i="10" s="1"/>
  <c r="A406" i="10"/>
  <c r="B406" i="10" s="1"/>
  <c r="A407" i="10"/>
  <c r="C407" i="10" s="1"/>
  <c r="A408" i="10"/>
  <c r="B408" i="10" s="1"/>
  <c r="A409" i="10"/>
  <c r="A309" i="10"/>
  <c r="G309" i="10" s="1"/>
  <c r="A310" i="10"/>
  <c r="A311" i="10"/>
  <c r="A312" i="10"/>
  <c r="B312" i="10" s="1"/>
  <c r="A313" i="10"/>
  <c r="A314" i="10"/>
  <c r="C314" i="10" s="1"/>
  <c r="A315" i="10"/>
  <c r="G315" i="10" s="1"/>
  <c r="A316" i="10"/>
  <c r="D316" i="10" s="1"/>
  <c r="A317" i="10"/>
  <c r="A318" i="10"/>
  <c r="C318" i="10" s="1"/>
  <c r="A319" i="10"/>
  <c r="G319" i="10" s="1"/>
  <c r="A320" i="10"/>
  <c r="G320" i="10" s="1"/>
  <c r="A321" i="10"/>
  <c r="A322" i="10"/>
  <c r="A323" i="10"/>
  <c r="G323" i="10" s="1"/>
  <c r="A324" i="10"/>
  <c r="C324" i="10" s="1"/>
  <c r="A325" i="10"/>
  <c r="A326" i="10"/>
  <c r="A327" i="10"/>
  <c r="G327" i="10" s="1"/>
  <c r="A328" i="10"/>
  <c r="C328" i="10" s="1"/>
  <c r="A329" i="10"/>
  <c r="A330" i="10"/>
  <c r="A331" i="10"/>
  <c r="G331" i="10" s="1"/>
  <c r="A332" i="10"/>
  <c r="B332" i="10" s="1"/>
  <c r="A333" i="10"/>
  <c r="A334" i="10"/>
  <c r="G334" i="10" s="1"/>
  <c r="A335" i="10"/>
  <c r="G335" i="10" s="1"/>
  <c r="A336" i="10"/>
  <c r="B336" i="10" s="1"/>
  <c r="A337" i="10"/>
  <c r="A338" i="10"/>
  <c r="C338" i="10" s="1"/>
  <c r="A339" i="10"/>
  <c r="G339" i="10" s="1"/>
  <c r="A340" i="10"/>
  <c r="B340" i="10" s="1"/>
  <c r="A341" i="10"/>
  <c r="A342" i="10"/>
  <c r="A343" i="10"/>
  <c r="G343" i="10" s="1"/>
  <c r="A344" i="10"/>
  <c r="D344" i="10" s="1"/>
  <c r="A345" i="10"/>
  <c r="A346" i="10"/>
  <c r="A347" i="10"/>
  <c r="G347" i="10" s="1"/>
  <c r="A348" i="10"/>
  <c r="B348" i="10" s="1"/>
  <c r="A349" i="10"/>
  <c r="A350" i="10"/>
  <c r="A351" i="10"/>
  <c r="G351" i="10" s="1"/>
  <c r="A352" i="10"/>
  <c r="B352" i="10" s="1"/>
  <c r="A353" i="10"/>
  <c r="A354" i="10"/>
  <c r="B354" i="10" s="1"/>
  <c r="A355" i="10"/>
  <c r="C355" i="10" s="1"/>
  <c r="A356" i="10"/>
  <c r="B356" i="10" s="1"/>
  <c r="A357" i="10"/>
  <c r="A358" i="10"/>
  <c r="B358" i="10" s="1"/>
  <c r="A361" i="10"/>
  <c r="C361" i="10" s="1"/>
  <c r="BI7" i="2"/>
  <c r="BJ7" i="2"/>
  <c r="BI8" i="2"/>
  <c r="BJ8" i="2"/>
  <c r="BI9" i="2"/>
  <c r="BJ9" i="2"/>
  <c r="G413" i="10" s="1"/>
  <c r="BI10" i="2"/>
  <c r="BJ10" i="2"/>
  <c r="BI11" i="2"/>
  <c r="BJ11" i="2"/>
  <c r="BI12" i="2"/>
  <c r="BJ12" i="2"/>
  <c r="BI13" i="2"/>
  <c r="BJ13" i="2"/>
  <c r="BI14" i="2"/>
  <c r="BJ14" i="2"/>
  <c r="BI15" i="2"/>
  <c r="BJ15" i="2"/>
  <c r="BI16" i="2"/>
  <c r="BJ16" i="2"/>
  <c r="BI17" i="2"/>
  <c r="BJ17" i="2"/>
  <c r="BI18" i="2"/>
  <c r="BJ18" i="2"/>
  <c r="BI19" i="2"/>
  <c r="BJ19" i="2"/>
  <c r="BI20" i="2"/>
  <c r="BJ20" i="2"/>
  <c r="BI21" i="2"/>
  <c r="BJ21" i="2"/>
  <c r="BI22" i="2"/>
  <c r="BJ22" i="2"/>
  <c r="BI23" i="2"/>
  <c r="BJ23" i="2"/>
  <c r="BI24" i="2"/>
  <c r="BJ24" i="2"/>
  <c r="BI25" i="2"/>
  <c r="BJ25" i="2"/>
  <c r="BI26" i="2"/>
  <c r="BJ26" i="2"/>
  <c r="BI27" i="2"/>
  <c r="BJ27" i="2"/>
  <c r="BI28" i="2"/>
  <c r="BJ28" i="2"/>
  <c r="BI29" i="2"/>
  <c r="BJ29" i="2"/>
  <c r="BI30" i="2"/>
  <c r="BJ30" i="2"/>
  <c r="BI31" i="2"/>
  <c r="BJ31" i="2"/>
  <c r="BI32" i="2"/>
  <c r="BJ32" i="2"/>
  <c r="BI33" i="2"/>
  <c r="BJ33" i="2"/>
  <c r="BI34" i="2"/>
  <c r="BJ34" i="2"/>
  <c r="BI35" i="2"/>
  <c r="BJ35" i="2"/>
  <c r="BI36" i="2"/>
  <c r="BJ36" i="2"/>
  <c r="BI37" i="2"/>
  <c r="BJ37" i="2"/>
  <c r="BI38" i="2"/>
  <c r="BJ38" i="2"/>
  <c r="BI39" i="2"/>
  <c r="BJ39" i="2"/>
  <c r="BI40" i="2"/>
  <c r="BJ40" i="2"/>
  <c r="BI41" i="2"/>
  <c r="BJ41" i="2"/>
  <c r="BI42" i="2"/>
  <c r="BJ42" i="2"/>
  <c r="BI43" i="2"/>
  <c r="BJ43" i="2"/>
  <c r="BI44" i="2"/>
  <c r="BJ44" i="2"/>
  <c r="BI45" i="2"/>
  <c r="BJ45" i="2"/>
  <c r="BI46" i="2"/>
  <c r="BJ46" i="2"/>
  <c r="BI47" i="2"/>
  <c r="BJ47" i="2"/>
  <c r="BI48" i="2"/>
  <c r="BJ48" i="2"/>
  <c r="BI49" i="2"/>
  <c r="BJ49" i="2"/>
  <c r="BI50" i="2"/>
  <c r="BJ50" i="2"/>
  <c r="BI51" i="2"/>
  <c r="BJ51" i="2"/>
  <c r="BI52" i="2"/>
  <c r="BJ52" i="2"/>
  <c r="BI53" i="2"/>
  <c r="BJ53" i="2"/>
  <c r="BI54" i="2"/>
  <c r="BJ54" i="2"/>
  <c r="BI55" i="2"/>
  <c r="BJ55" i="2"/>
  <c r="BI58" i="2"/>
  <c r="BJ58" i="2"/>
  <c r="BI59" i="2"/>
  <c r="BJ59" i="2"/>
  <c r="BI60" i="2"/>
  <c r="BJ60" i="2"/>
  <c r="BI61" i="2"/>
  <c r="BJ61" i="2"/>
  <c r="BI62" i="2"/>
  <c r="BJ62" i="2"/>
  <c r="BI63" i="2"/>
  <c r="BJ63" i="2"/>
  <c r="BI64" i="2"/>
  <c r="BJ64" i="2"/>
  <c r="BI65" i="2"/>
  <c r="BJ65" i="2"/>
  <c r="BI66" i="2"/>
  <c r="BJ66" i="2"/>
  <c r="BI67" i="2"/>
  <c r="BJ67" i="2"/>
  <c r="BI68" i="2"/>
  <c r="BJ68" i="2"/>
  <c r="BI69" i="2"/>
  <c r="BJ69" i="2"/>
  <c r="BI70" i="2"/>
  <c r="BJ70" i="2"/>
  <c r="BI71" i="2"/>
  <c r="BJ71" i="2"/>
  <c r="BI72" i="2"/>
  <c r="BJ72" i="2"/>
  <c r="BI73" i="2"/>
  <c r="BJ73" i="2"/>
  <c r="BI74" i="2"/>
  <c r="BJ74" i="2"/>
  <c r="BI75" i="2"/>
  <c r="BJ75" i="2"/>
  <c r="BI76" i="2"/>
  <c r="BJ76" i="2"/>
  <c r="BI77" i="2"/>
  <c r="BJ77" i="2"/>
  <c r="BI78" i="2"/>
  <c r="BJ78" i="2"/>
  <c r="BI79" i="2"/>
  <c r="BJ79" i="2"/>
  <c r="BI80" i="2"/>
  <c r="BJ80" i="2"/>
  <c r="BI81" i="2"/>
  <c r="BJ81" i="2"/>
  <c r="BI82" i="2"/>
  <c r="BJ82" i="2"/>
  <c r="BI83" i="2"/>
  <c r="BJ83" i="2"/>
  <c r="BI84" i="2"/>
  <c r="BJ84" i="2"/>
  <c r="BI85" i="2"/>
  <c r="BJ85" i="2"/>
  <c r="BI86" i="2"/>
  <c r="BJ86" i="2"/>
  <c r="BI87" i="2"/>
  <c r="BJ87" i="2"/>
  <c r="BI88" i="2"/>
  <c r="BJ88" i="2"/>
  <c r="BI89" i="2"/>
  <c r="BJ89" i="2"/>
  <c r="BI90" i="2"/>
  <c r="BJ90" i="2"/>
  <c r="BI91" i="2"/>
  <c r="BJ91" i="2"/>
  <c r="BI92" i="2"/>
  <c r="BJ92" i="2"/>
  <c r="BI93" i="2"/>
  <c r="BJ93" i="2"/>
  <c r="BI94" i="2"/>
  <c r="BJ94" i="2"/>
  <c r="BI95" i="2"/>
  <c r="BJ95" i="2"/>
  <c r="BI96" i="2"/>
  <c r="BJ96" i="2"/>
  <c r="BI97" i="2"/>
  <c r="BJ97" i="2"/>
  <c r="BI98" i="2"/>
  <c r="BJ98" i="2"/>
  <c r="BI99" i="2"/>
  <c r="BJ99" i="2"/>
  <c r="BI100" i="2"/>
  <c r="BJ100" i="2"/>
  <c r="BI101" i="2"/>
  <c r="BJ101" i="2"/>
  <c r="BI102" i="2"/>
  <c r="BJ102" i="2"/>
  <c r="BI103" i="2"/>
  <c r="BJ103" i="2"/>
  <c r="BI104" i="2"/>
  <c r="BJ104" i="2"/>
  <c r="BI105" i="2"/>
  <c r="BJ105" i="2"/>
  <c r="BI106" i="2"/>
  <c r="BJ106" i="2"/>
  <c r="BI107" i="2"/>
  <c r="BJ107" i="2"/>
  <c r="BJ6" i="2"/>
  <c r="BI6" i="2"/>
  <c r="BD7" i="2"/>
  <c r="BE7" i="2"/>
  <c r="BD8" i="2"/>
  <c r="BE8" i="2"/>
  <c r="BE9" i="2"/>
  <c r="BD10" i="2"/>
  <c r="BE10" i="2"/>
  <c r="BD11" i="2"/>
  <c r="BE11" i="2"/>
  <c r="BD12" i="2"/>
  <c r="BE12" i="2"/>
  <c r="BD13" i="2"/>
  <c r="BE13" i="2"/>
  <c r="BD14" i="2"/>
  <c r="BE14" i="2"/>
  <c r="BD15" i="2"/>
  <c r="BE15" i="2"/>
  <c r="BD16" i="2"/>
  <c r="BE16" i="2"/>
  <c r="BD17" i="2"/>
  <c r="BE17" i="2"/>
  <c r="BD18" i="2"/>
  <c r="BE18" i="2"/>
  <c r="BD19" i="2"/>
  <c r="BE19" i="2"/>
  <c r="BD20" i="2"/>
  <c r="BE20" i="2"/>
  <c r="BD21" i="2"/>
  <c r="BE21" i="2"/>
  <c r="BD22" i="2"/>
  <c r="BE22" i="2"/>
  <c r="BD23" i="2"/>
  <c r="BE23" i="2"/>
  <c r="BD24" i="2"/>
  <c r="BE24" i="2"/>
  <c r="BD25" i="2"/>
  <c r="BE25" i="2"/>
  <c r="BD26" i="2"/>
  <c r="BE26" i="2"/>
  <c r="BD27" i="2"/>
  <c r="BE27" i="2"/>
  <c r="BD28" i="2"/>
  <c r="BE28" i="2"/>
  <c r="BD29" i="2"/>
  <c r="BE29" i="2"/>
  <c r="BD30" i="2"/>
  <c r="BE30" i="2"/>
  <c r="BD31" i="2"/>
  <c r="BE31" i="2"/>
  <c r="BD32" i="2"/>
  <c r="BE32" i="2"/>
  <c r="BD33" i="2"/>
  <c r="BE33" i="2"/>
  <c r="BD34" i="2"/>
  <c r="BE34" i="2"/>
  <c r="BD35" i="2"/>
  <c r="BE35" i="2"/>
  <c r="BD36" i="2"/>
  <c r="BE36" i="2"/>
  <c r="BD37" i="2"/>
  <c r="BE37" i="2"/>
  <c r="BD38" i="2"/>
  <c r="BE38" i="2"/>
  <c r="BD39" i="2"/>
  <c r="BE39" i="2"/>
  <c r="BD40" i="2"/>
  <c r="BE40" i="2"/>
  <c r="BD41" i="2"/>
  <c r="BE41" i="2"/>
  <c r="BD42" i="2"/>
  <c r="BE42" i="2"/>
  <c r="BD43" i="2"/>
  <c r="BE43" i="2"/>
  <c r="BD44" i="2"/>
  <c r="BE44" i="2"/>
  <c r="BD45" i="2"/>
  <c r="BE45" i="2"/>
  <c r="BD46" i="2"/>
  <c r="BE46" i="2"/>
  <c r="BD47" i="2"/>
  <c r="BE47" i="2"/>
  <c r="BD48" i="2"/>
  <c r="BE48" i="2"/>
  <c r="BD49" i="2"/>
  <c r="BE49" i="2"/>
  <c r="BD50" i="2"/>
  <c r="BE50" i="2"/>
  <c r="BD51" i="2"/>
  <c r="BE51" i="2"/>
  <c r="BD52" i="2"/>
  <c r="BE52" i="2"/>
  <c r="BD53" i="2"/>
  <c r="BE53" i="2"/>
  <c r="BD54" i="2"/>
  <c r="BE54" i="2"/>
  <c r="BD55" i="2"/>
  <c r="BE55" i="2"/>
  <c r="BD58" i="2"/>
  <c r="BE58" i="2"/>
  <c r="BD59" i="2"/>
  <c r="BE59" i="2"/>
  <c r="BD60" i="2"/>
  <c r="BE60" i="2"/>
  <c r="BD61" i="2"/>
  <c r="BE61" i="2"/>
  <c r="BD62" i="2"/>
  <c r="BE62" i="2"/>
  <c r="BD63" i="2"/>
  <c r="BE63" i="2"/>
  <c r="BD64" i="2"/>
  <c r="BE64" i="2"/>
  <c r="BD65" i="2"/>
  <c r="BE65" i="2"/>
  <c r="BD66" i="2"/>
  <c r="BE66" i="2"/>
  <c r="BD67" i="2"/>
  <c r="BE67" i="2"/>
  <c r="BD68" i="2"/>
  <c r="BE68" i="2"/>
  <c r="BD69" i="2"/>
  <c r="BE69" i="2"/>
  <c r="BD70" i="2"/>
  <c r="BE70" i="2"/>
  <c r="BD71" i="2"/>
  <c r="BE71" i="2"/>
  <c r="BD72" i="2"/>
  <c r="BE72" i="2"/>
  <c r="BD73" i="2"/>
  <c r="BE73" i="2"/>
  <c r="BD74" i="2"/>
  <c r="BE74" i="2"/>
  <c r="BD75" i="2"/>
  <c r="BE75" i="2"/>
  <c r="BD76" i="2"/>
  <c r="BE76" i="2"/>
  <c r="BD77" i="2"/>
  <c r="BE77" i="2"/>
  <c r="BD78" i="2"/>
  <c r="BE78" i="2"/>
  <c r="BD79" i="2"/>
  <c r="BE79" i="2"/>
  <c r="BD80" i="2"/>
  <c r="BE80" i="2"/>
  <c r="BD81" i="2"/>
  <c r="BE81" i="2"/>
  <c r="BD82" i="2"/>
  <c r="BE82" i="2"/>
  <c r="BD83" i="2"/>
  <c r="BE83" i="2"/>
  <c r="BD84" i="2"/>
  <c r="BE84" i="2"/>
  <c r="BD85" i="2"/>
  <c r="BE85" i="2"/>
  <c r="BD86" i="2"/>
  <c r="BE86" i="2"/>
  <c r="BD87" i="2"/>
  <c r="BE87" i="2"/>
  <c r="BD88" i="2"/>
  <c r="BE88" i="2"/>
  <c r="BD89" i="2"/>
  <c r="BE89" i="2"/>
  <c r="BD90" i="2"/>
  <c r="BE90" i="2"/>
  <c r="BD91" i="2"/>
  <c r="BE91" i="2"/>
  <c r="BD92" i="2"/>
  <c r="BE92" i="2"/>
  <c r="BD93" i="2"/>
  <c r="BE93" i="2"/>
  <c r="BD94" i="2"/>
  <c r="BE94" i="2"/>
  <c r="BD95" i="2"/>
  <c r="BE95" i="2"/>
  <c r="BD96" i="2"/>
  <c r="BE96" i="2"/>
  <c r="BD97" i="2"/>
  <c r="BE97" i="2"/>
  <c r="BD98" i="2"/>
  <c r="BE98" i="2"/>
  <c r="BD99" i="2"/>
  <c r="BE99" i="2"/>
  <c r="BD100" i="2"/>
  <c r="BE100" i="2"/>
  <c r="BD101" i="2"/>
  <c r="BE101" i="2"/>
  <c r="BD102" i="2"/>
  <c r="BE102" i="2"/>
  <c r="BD103" i="2"/>
  <c r="BE103" i="2"/>
  <c r="BD104" i="2"/>
  <c r="BE104" i="2"/>
  <c r="BD105" i="2"/>
  <c r="BE105" i="2"/>
  <c r="BD106" i="2"/>
  <c r="BE106" i="2"/>
  <c r="BD107" i="2"/>
  <c r="BE107" i="2"/>
  <c r="BD6" i="2"/>
  <c r="AY58" i="2"/>
  <c r="AZ58" i="2"/>
  <c r="AY59" i="2"/>
  <c r="AZ59" i="2"/>
  <c r="AY60" i="2"/>
  <c r="AZ60" i="2"/>
  <c r="AY61" i="2"/>
  <c r="AZ61" i="2"/>
  <c r="AY62" i="2"/>
  <c r="AZ62" i="2"/>
  <c r="AY63" i="2"/>
  <c r="AZ63" i="2"/>
  <c r="AY64" i="2"/>
  <c r="AZ64" i="2"/>
  <c r="AY65" i="2"/>
  <c r="AZ65" i="2"/>
  <c r="AY66" i="2"/>
  <c r="AZ66" i="2"/>
  <c r="AY67" i="2"/>
  <c r="AZ67" i="2"/>
  <c r="AY68" i="2"/>
  <c r="AZ68" i="2"/>
  <c r="AY69" i="2"/>
  <c r="AZ69" i="2"/>
  <c r="AY70" i="2"/>
  <c r="AZ70" i="2"/>
  <c r="AY71" i="2"/>
  <c r="AZ71" i="2"/>
  <c r="AY72" i="2"/>
  <c r="AZ72" i="2"/>
  <c r="AY73" i="2"/>
  <c r="AZ73" i="2"/>
  <c r="AY74" i="2"/>
  <c r="AZ74" i="2"/>
  <c r="AY75" i="2"/>
  <c r="AZ75" i="2"/>
  <c r="AY76" i="2"/>
  <c r="AZ76" i="2"/>
  <c r="AY77" i="2"/>
  <c r="AZ77" i="2"/>
  <c r="AY78" i="2"/>
  <c r="AZ78" i="2"/>
  <c r="AY79" i="2"/>
  <c r="AZ79" i="2"/>
  <c r="AY80" i="2"/>
  <c r="AZ80" i="2"/>
  <c r="AY81" i="2"/>
  <c r="AZ81" i="2"/>
  <c r="AY82" i="2"/>
  <c r="AZ82" i="2"/>
  <c r="AY83" i="2"/>
  <c r="AZ83" i="2"/>
  <c r="AY84" i="2"/>
  <c r="AZ84" i="2"/>
  <c r="AY85" i="2"/>
  <c r="AZ85" i="2"/>
  <c r="AY86" i="2"/>
  <c r="AZ86" i="2"/>
  <c r="AY87" i="2"/>
  <c r="AZ87" i="2"/>
  <c r="AY88" i="2"/>
  <c r="AZ88" i="2"/>
  <c r="AY89" i="2"/>
  <c r="AZ89" i="2"/>
  <c r="AY90" i="2"/>
  <c r="AZ90" i="2"/>
  <c r="AY91" i="2"/>
  <c r="AZ91" i="2"/>
  <c r="AY92" i="2"/>
  <c r="AZ92" i="2"/>
  <c r="AY93" i="2"/>
  <c r="AZ93" i="2"/>
  <c r="AY94" i="2"/>
  <c r="AZ94" i="2"/>
  <c r="AY95" i="2"/>
  <c r="AZ95" i="2"/>
  <c r="AY96" i="2"/>
  <c r="AZ96" i="2"/>
  <c r="AY97" i="2"/>
  <c r="AZ97" i="2"/>
  <c r="AY98" i="2"/>
  <c r="AZ98" i="2"/>
  <c r="AY99" i="2"/>
  <c r="AZ99" i="2"/>
  <c r="AY100" i="2"/>
  <c r="AZ100" i="2"/>
  <c r="AY101" i="2"/>
  <c r="AZ101" i="2"/>
  <c r="AY102" i="2"/>
  <c r="AZ102" i="2"/>
  <c r="AY103" i="2"/>
  <c r="AZ103" i="2"/>
  <c r="AY104" i="2"/>
  <c r="AZ104" i="2"/>
  <c r="AY105" i="2"/>
  <c r="AZ105" i="2"/>
  <c r="AY106" i="2"/>
  <c r="AZ106" i="2"/>
  <c r="AY107" i="2"/>
  <c r="B409" i="10" s="1"/>
  <c r="AZ107" i="2"/>
  <c r="AY7" i="2"/>
  <c r="AZ7" i="2"/>
  <c r="AY8" i="2"/>
  <c r="AZ8" i="2"/>
  <c r="AY9" i="2"/>
  <c r="AZ9" i="2"/>
  <c r="AY10" i="2"/>
  <c r="AZ10" i="2"/>
  <c r="AY11" i="2"/>
  <c r="AZ11" i="2"/>
  <c r="AY12" i="2"/>
  <c r="AZ12" i="2"/>
  <c r="AY13" i="2"/>
  <c r="AZ13" i="2"/>
  <c r="AY14" i="2"/>
  <c r="AZ14" i="2"/>
  <c r="AY15" i="2"/>
  <c r="AZ15" i="2"/>
  <c r="AY16" i="2"/>
  <c r="AZ16" i="2"/>
  <c r="AY17" i="2"/>
  <c r="AZ17" i="2"/>
  <c r="AY18" i="2"/>
  <c r="AZ18" i="2"/>
  <c r="AY19" i="2"/>
  <c r="AZ19" i="2"/>
  <c r="AY20" i="2"/>
  <c r="AZ20" i="2"/>
  <c r="AY21" i="2"/>
  <c r="AZ21" i="2"/>
  <c r="AY22" i="2"/>
  <c r="AZ22" i="2"/>
  <c r="AY23" i="2"/>
  <c r="AZ23" i="2"/>
  <c r="AY24" i="2"/>
  <c r="AZ24" i="2"/>
  <c r="AY25" i="2"/>
  <c r="AZ25" i="2"/>
  <c r="AY26" i="2"/>
  <c r="AZ26" i="2"/>
  <c r="AY27" i="2"/>
  <c r="AZ27" i="2"/>
  <c r="AY28" i="2"/>
  <c r="AZ28" i="2"/>
  <c r="AY29" i="2"/>
  <c r="AZ29" i="2"/>
  <c r="AY30" i="2"/>
  <c r="AZ30" i="2"/>
  <c r="AY31" i="2"/>
  <c r="AZ31" i="2"/>
  <c r="AY32" i="2"/>
  <c r="AZ32" i="2"/>
  <c r="AY33" i="2"/>
  <c r="AZ33" i="2"/>
  <c r="AY34" i="2"/>
  <c r="AZ34" i="2"/>
  <c r="AY35" i="2"/>
  <c r="AZ35" i="2"/>
  <c r="AY36" i="2"/>
  <c r="AZ36" i="2"/>
  <c r="AY37" i="2"/>
  <c r="AZ37" i="2"/>
  <c r="AY38" i="2"/>
  <c r="AZ38" i="2"/>
  <c r="AY39" i="2"/>
  <c r="AZ39" i="2"/>
  <c r="AY40" i="2"/>
  <c r="AZ40" i="2"/>
  <c r="AY41" i="2"/>
  <c r="AZ41" i="2"/>
  <c r="AY42" i="2"/>
  <c r="AZ42" i="2"/>
  <c r="AY43" i="2"/>
  <c r="AZ43" i="2"/>
  <c r="AY44" i="2"/>
  <c r="AZ44" i="2"/>
  <c r="AY45" i="2"/>
  <c r="AZ45" i="2"/>
  <c r="AY46" i="2"/>
  <c r="AZ46" i="2"/>
  <c r="AY47" i="2"/>
  <c r="AZ47" i="2"/>
  <c r="AY48" i="2"/>
  <c r="AZ48" i="2"/>
  <c r="AY49" i="2"/>
  <c r="AZ49" i="2"/>
  <c r="AY50" i="2"/>
  <c r="AZ50" i="2"/>
  <c r="AY51" i="2"/>
  <c r="AZ51" i="2"/>
  <c r="AY52" i="2"/>
  <c r="AZ52" i="2"/>
  <c r="AY53" i="2"/>
  <c r="AZ53" i="2"/>
  <c r="AY54" i="2"/>
  <c r="AZ54" i="2"/>
  <c r="AY55" i="2"/>
  <c r="AZ55" i="2"/>
  <c r="AZ6" i="2"/>
  <c r="AY6" i="2"/>
  <c r="AB7" i="2"/>
  <c r="AC7" i="2"/>
  <c r="AD7" i="2"/>
  <c r="AE7" i="2"/>
  <c r="AF7" i="2"/>
  <c r="AB8" i="2"/>
  <c r="AC8" i="2"/>
  <c r="AD8" i="2"/>
  <c r="AE8" i="2"/>
  <c r="AF8" i="2"/>
  <c r="AB9" i="2"/>
  <c r="AC9" i="2"/>
  <c r="AD9" i="2"/>
  <c r="AE9" i="2"/>
  <c r="AB10" i="2"/>
  <c r="AC10" i="2"/>
  <c r="AD10" i="2"/>
  <c r="AE10" i="2"/>
  <c r="AF10" i="2"/>
  <c r="AB11" i="2"/>
  <c r="AC11" i="2"/>
  <c r="AD11" i="2"/>
  <c r="AE11" i="2"/>
  <c r="AF11" i="2"/>
  <c r="AB12" i="2"/>
  <c r="AC12" i="2"/>
  <c r="AD12" i="2"/>
  <c r="AE12" i="2"/>
  <c r="AF12" i="2"/>
  <c r="AB13" i="2"/>
  <c r="AC13" i="2"/>
  <c r="AD13" i="2"/>
  <c r="AE13" i="2"/>
  <c r="AF13" i="2"/>
  <c r="AB14" i="2"/>
  <c r="AC14" i="2"/>
  <c r="AD14" i="2"/>
  <c r="AE14" i="2"/>
  <c r="AF14" i="2"/>
  <c r="AB15" i="2"/>
  <c r="AC15" i="2"/>
  <c r="AD15" i="2"/>
  <c r="AE15" i="2"/>
  <c r="AF15" i="2"/>
  <c r="AB16" i="2"/>
  <c r="AC16" i="2"/>
  <c r="AD16" i="2"/>
  <c r="AE16" i="2"/>
  <c r="AF16" i="2"/>
  <c r="AB17" i="2"/>
  <c r="AC17" i="2"/>
  <c r="AD17" i="2"/>
  <c r="AE17" i="2"/>
  <c r="AF17" i="2"/>
  <c r="AB18" i="2"/>
  <c r="AC18" i="2"/>
  <c r="AD18" i="2"/>
  <c r="AE18" i="2"/>
  <c r="AF18" i="2"/>
  <c r="AB19" i="2"/>
  <c r="AC19" i="2"/>
  <c r="AD19" i="2"/>
  <c r="AE19" i="2"/>
  <c r="AF19" i="2"/>
  <c r="AB20" i="2"/>
  <c r="AC20" i="2"/>
  <c r="AD20" i="2"/>
  <c r="AE20" i="2"/>
  <c r="AF20" i="2"/>
  <c r="AB21" i="2"/>
  <c r="AC21" i="2"/>
  <c r="AD21" i="2"/>
  <c r="AE21" i="2"/>
  <c r="AF21" i="2"/>
  <c r="AB22" i="2"/>
  <c r="AC22" i="2"/>
  <c r="AD22" i="2"/>
  <c r="AE22" i="2"/>
  <c r="AF22" i="2"/>
  <c r="AB23" i="2"/>
  <c r="AC23" i="2"/>
  <c r="AD23" i="2"/>
  <c r="AE23" i="2"/>
  <c r="AF23" i="2"/>
  <c r="AB24" i="2"/>
  <c r="AC24" i="2"/>
  <c r="AD24" i="2"/>
  <c r="AE24" i="2"/>
  <c r="AF24" i="2"/>
  <c r="AB25" i="2"/>
  <c r="AC25" i="2"/>
  <c r="AD25" i="2"/>
  <c r="AE25" i="2"/>
  <c r="AF25" i="2"/>
  <c r="AB26" i="2"/>
  <c r="AC26" i="2"/>
  <c r="AD26" i="2"/>
  <c r="AE26" i="2"/>
  <c r="AF26" i="2"/>
  <c r="AB27" i="2"/>
  <c r="AC27" i="2"/>
  <c r="AD27" i="2"/>
  <c r="AE27" i="2"/>
  <c r="AF27" i="2"/>
  <c r="AB28" i="2"/>
  <c r="AC28" i="2"/>
  <c r="AD28" i="2"/>
  <c r="AE28" i="2"/>
  <c r="AF28" i="2"/>
  <c r="AB29" i="2"/>
  <c r="AC29" i="2"/>
  <c r="AD29" i="2"/>
  <c r="AE29" i="2"/>
  <c r="AF29" i="2"/>
  <c r="AB30" i="2"/>
  <c r="AC30" i="2"/>
  <c r="AD30" i="2"/>
  <c r="AE30" i="2"/>
  <c r="AF30" i="2"/>
  <c r="AB31" i="2"/>
  <c r="AC31" i="2"/>
  <c r="AD31" i="2"/>
  <c r="AE31" i="2"/>
  <c r="AF31" i="2"/>
  <c r="AB32" i="2"/>
  <c r="AC32" i="2"/>
  <c r="AD32" i="2"/>
  <c r="AE32" i="2"/>
  <c r="AF32" i="2"/>
  <c r="AB33" i="2"/>
  <c r="AC33" i="2"/>
  <c r="AD33" i="2"/>
  <c r="AE33" i="2"/>
  <c r="AF33" i="2"/>
  <c r="AB34" i="2"/>
  <c r="AC34" i="2"/>
  <c r="AD34" i="2"/>
  <c r="AE34" i="2"/>
  <c r="AF34" i="2"/>
  <c r="AB35" i="2"/>
  <c r="AC35" i="2"/>
  <c r="AD35" i="2"/>
  <c r="AE35" i="2"/>
  <c r="AF35" i="2"/>
  <c r="AB36" i="2"/>
  <c r="AC36" i="2"/>
  <c r="AD36" i="2"/>
  <c r="AE36" i="2"/>
  <c r="AF36" i="2"/>
  <c r="AB37" i="2"/>
  <c r="AC37" i="2"/>
  <c r="AD37" i="2"/>
  <c r="AE37" i="2"/>
  <c r="AF37" i="2"/>
  <c r="AB38" i="2"/>
  <c r="AC38" i="2"/>
  <c r="AD38" i="2"/>
  <c r="AE38" i="2"/>
  <c r="AF38" i="2"/>
  <c r="AB39" i="2"/>
  <c r="AC39" i="2"/>
  <c r="AD39" i="2"/>
  <c r="AE39" i="2"/>
  <c r="AF39" i="2"/>
  <c r="AB40" i="2"/>
  <c r="AC40" i="2"/>
  <c r="AD40" i="2"/>
  <c r="AE40" i="2"/>
  <c r="AF40" i="2"/>
  <c r="AB41" i="2"/>
  <c r="AC41" i="2"/>
  <c r="AD41" i="2"/>
  <c r="AE41" i="2"/>
  <c r="AF41" i="2"/>
  <c r="AB42" i="2"/>
  <c r="AC42" i="2"/>
  <c r="AD42" i="2"/>
  <c r="AE42" i="2"/>
  <c r="AF42" i="2"/>
  <c r="AB43" i="2"/>
  <c r="AC43" i="2"/>
  <c r="AD43" i="2"/>
  <c r="AE43" i="2"/>
  <c r="AF43" i="2"/>
  <c r="AB44" i="2"/>
  <c r="AC44" i="2"/>
  <c r="AD44" i="2"/>
  <c r="AE44" i="2"/>
  <c r="AF44" i="2"/>
  <c r="AB45" i="2"/>
  <c r="AC45" i="2"/>
  <c r="AD45" i="2"/>
  <c r="AE45" i="2"/>
  <c r="AF45" i="2"/>
  <c r="AB46" i="2"/>
  <c r="AC46" i="2"/>
  <c r="AD46" i="2"/>
  <c r="AE46" i="2"/>
  <c r="AF46" i="2"/>
  <c r="AB47" i="2"/>
  <c r="AC47" i="2"/>
  <c r="AD47" i="2"/>
  <c r="AE47" i="2"/>
  <c r="AF47" i="2"/>
  <c r="AB48" i="2"/>
  <c r="AC48" i="2"/>
  <c r="AD48" i="2"/>
  <c r="AE48" i="2"/>
  <c r="AF48" i="2"/>
  <c r="AB49" i="2"/>
  <c r="AC49" i="2"/>
  <c r="AD49" i="2"/>
  <c r="AE49" i="2"/>
  <c r="AF49" i="2"/>
  <c r="AB50" i="2"/>
  <c r="AC50" i="2"/>
  <c r="AD50" i="2"/>
  <c r="AE50" i="2"/>
  <c r="AF50" i="2"/>
  <c r="AB51" i="2"/>
  <c r="AC51" i="2"/>
  <c r="AD51" i="2"/>
  <c r="AE51" i="2"/>
  <c r="AF51" i="2"/>
  <c r="AB52" i="2"/>
  <c r="AC52" i="2"/>
  <c r="AD52" i="2"/>
  <c r="AE52" i="2"/>
  <c r="AF52" i="2"/>
  <c r="AB53" i="2"/>
  <c r="AC53" i="2"/>
  <c r="AD53" i="2"/>
  <c r="AE53" i="2"/>
  <c r="AF53" i="2"/>
  <c r="AB54" i="2"/>
  <c r="AC54" i="2"/>
  <c r="AD54" i="2"/>
  <c r="AE54" i="2"/>
  <c r="AF54" i="2"/>
  <c r="AB55" i="2"/>
  <c r="AC55" i="2"/>
  <c r="AD55" i="2"/>
  <c r="AE55" i="2"/>
  <c r="AF55" i="2"/>
  <c r="AB58" i="2"/>
  <c r="AC58" i="2"/>
  <c r="AD58" i="2"/>
  <c r="AE58" i="2"/>
  <c r="AF58" i="2"/>
  <c r="AB59" i="2"/>
  <c r="AC59" i="2"/>
  <c r="AD59" i="2"/>
  <c r="AE59" i="2"/>
  <c r="AF59" i="2"/>
  <c r="AB60" i="2"/>
  <c r="AC60" i="2"/>
  <c r="AD60" i="2"/>
  <c r="AE60" i="2"/>
  <c r="AF60" i="2"/>
  <c r="AB61" i="2"/>
  <c r="AC61" i="2"/>
  <c r="AD61" i="2"/>
  <c r="AE61" i="2"/>
  <c r="AF61" i="2"/>
  <c r="AB62" i="2"/>
  <c r="AC62" i="2"/>
  <c r="AD62" i="2"/>
  <c r="AE62" i="2"/>
  <c r="AF62" i="2"/>
  <c r="AB63" i="2"/>
  <c r="AC63" i="2"/>
  <c r="AD63" i="2"/>
  <c r="AE63" i="2"/>
  <c r="AF63" i="2"/>
  <c r="AB64" i="2"/>
  <c r="AC64" i="2"/>
  <c r="AD64" i="2"/>
  <c r="AE64" i="2"/>
  <c r="AF64" i="2"/>
  <c r="AB65" i="2"/>
  <c r="AC65" i="2"/>
  <c r="AD65" i="2"/>
  <c r="AE65" i="2"/>
  <c r="AF65" i="2"/>
  <c r="AB66" i="2"/>
  <c r="AC66" i="2"/>
  <c r="AD66" i="2"/>
  <c r="AE66" i="2"/>
  <c r="AF66" i="2"/>
  <c r="AB67" i="2"/>
  <c r="AC67" i="2"/>
  <c r="AD67" i="2"/>
  <c r="AE67" i="2"/>
  <c r="AF67" i="2"/>
  <c r="AB68" i="2"/>
  <c r="AC68" i="2"/>
  <c r="AD68" i="2"/>
  <c r="AE68" i="2"/>
  <c r="AF68" i="2"/>
  <c r="AB69" i="2"/>
  <c r="AC69" i="2"/>
  <c r="AD69" i="2"/>
  <c r="AE69" i="2"/>
  <c r="AF69" i="2"/>
  <c r="AB70" i="2"/>
  <c r="AC70" i="2"/>
  <c r="AD70" i="2"/>
  <c r="AE70" i="2"/>
  <c r="AF70" i="2"/>
  <c r="AB71" i="2"/>
  <c r="AC71" i="2"/>
  <c r="AD71" i="2"/>
  <c r="AE71" i="2"/>
  <c r="AF71" i="2"/>
  <c r="AB72" i="2"/>
  <c r="AC72" i="2"/>
  <c r="AD72" i="2"/>
  <c r="AE72" i="2"/>
  <c r="AF72" i="2"/>
  <c r="AB73" i="2"/>
  <c r="AC73" i="2"/>
  <c r="AD73" i="2"/>
  <c r="AE73" i="2"/>
  <c r="AF73" i="2"/>
  <c r="AB74" i="2"/>
  <c r="AC74" i="2"/>
  <c r="AD74" i="2"/>
  <c r="AE74" i="2"/>
  <c r="AF74" i="2"/>
  <c r="AB75" i="2"/>
  <c r="AC75" i="2"/>
  <c r="AD75" i="2"/>
  <c r="AE75" i="2"/>
  <c r="AF75" i="2"/>
  <c r="AB76" i="2"/>
  <c r="AC76" i="2"/>
  <c r="AD76" i="2"/>
  <c r="AE76" i="2"/>
  <c r="AF76" i="2"/>
  <c r="AB77" i="2"/>
  <c r="AC77" i="2"/>
  <c r="AD77" i="2"/>
  <c r="AE77" i="2"/>
  <c r="AF77" i="2"/>
  <c r="AB78" i="2"/>
  <c r="AC78" i="2"/>
  <c r="AD78" i="2"/>
  <c r="AE78" i="2"/>
  <c r="AF78" i="2"/>
  <c r="AB79" i="2"/>
  <c r="AC79" i="2"/>
  <c r="AD79" i="2"/>
  <c r="AE79" i="2"/>
  <c r="AF79" i="2"/>
  <c r="AB80" i="2"/>
  <c r="AC80" i="2"/>
  <c r="AD80" i="2"/>
  <c r="AE80" i="2"/>
  <c r="AF80" i="2"/>
  <c r="AB81" i="2"/>
  <c r="AC81" i="2"/>
  <c r="AD81" i="2"/>
  <c r="AE81" i="2"/>
  <c r="AF81" i="2"/>
  <c r="AB82" i="2"/>
  <c r="AC82" i="2"/>
  <c r="AD82" i="2"/>
  <c r="AE82" i="2"/>
  <c r="AF82" i="2"/>
  <c r="AB83" i="2"/>
  <c r="AC83" i="2"/>
  <c r="AD83" i="2"/>
  <c r="AE83" i="2"/>
  <c r="AF83" i="2"/>
  <c r="AB84" i="2"/>
  <c r="AC84" i="2"/>
  <c r="AD84" i="2"/>
  <c r="AE84" i="2"/>
  <c r="AF84" i="2"/>
  <c r="AB85" i="2"/>
  <c r="AC85" i="2"/>
  <c r="AD85" i="2"/>
  <c r="AE85" i="2"/>
  <c r="AF85" i="2"/>
  <c r="AB86" i="2"/>
  <c r="AC86" i="2"/>
  <c r="AD86" i="2"/>
  <c r="AE86" i="2"/>
  <c r="AF86" i="2"/>
  <c r="AB87" i="2"/>
  <c r="AC87" i="2"/>
  <c r="AD87" i="2"/>
  <c r="AE87" i="2"/>
  <c r="AF87" i="2"/>
  <c r="AB88" i="2"/>
  <c r="AC88" i="2"/>
  <c r="AD88" i="2"/>
  <c r="AE88" i="2"/>
  <c r="AF88" i="2"/>
  <c r="AB89" i="2"/>
  <c r="AC89" i="2"/>
  <c r="AD89" i="2"/>
  <c r="AE89" i="2"/>
  <c r="AF89" i="2"/>
  <c r="AB90" i="2"/>
  <c r="AC90" i="2"/>
  <c r="AD90" i="2"/>
  <c r="AE90" i="2"/>
  <c r="AF90" i="2"/>
  <c r="AB91" i="2"/>
  <c r="AC91" i="2"/>
  <c r="AD91" i="2"/>
  <c r="AE91" i="2"/>
  <c r="AF91" i="2"/>
  <c r="AB92" i="2"/>
  <c r="AC92" i="2"/>
  <c r="AD92" i="2"/>
  <c r="AE92" i="2"/>
  <c r="AF92" i="2"/>
  <c r="AB93" i="2"/>
  <c r="AC93" i="2"/>
  <c r="AD93" i="2"/>
  <c r="AE93" i="2"/>
  <c r="AF93" i="2"/>
  <c r="AB94" i="2"/>
  <c r="AC94" i="2"/>
  <c r="AD94" i="2"/>
  <c r="AE94" i="2"/>
  <c r="AF94" i="2"/>
  <c r="AB95" i="2"/>
  <c r="AC95" i="2"/>
  <c r="AD95" i="2"/>
  <c r="AE95" i="2"/>
  <c r="AF95" i="2"/>
  <c r="AB96" i="2"/>
  <c r="AC96" i="2"/>
  <c r="AD96" i="2"/>
  <c r="AE96" i="2"/>
  <c r="AF96" i="2"/>
  <c r="AB97" i="2"/>
  <c r="AC97" i="2"/>
  <c r="AD97" i="2"/>
  <c r="AE97" i="2"/>
  <c r="AF97" i="2"/>
  <c r="AB98" i="2"/>
  <c r="AC98" i="2"/>
  <c r="AD98" i="2"/>
  <c r="AE98" i="2"/>
  <c r="AF98" i="2"/>
  <c r="AB99" i="2"/>
  <c r="AC99" i="2"/>
  <c r="AD99" i="2"/>
  <c r="AE99" i="2"/>
  <c r="AF99" i="2"/>
  <c r="AB100" i="2"/>
  <c r="AC100" i="2"/>
  <c r="AD100" i="2"/>
  <c r="AE100" i="2"/>
  <c r="AF100" i="2"/>
  <c r="AB101" i="2"/>
  <c r="AC101" i="2"/>
  <c r="AD101" i="2"/>
  <c r="AE101" i="2"/>
  <c r="AF101" i="2"/>
  <c r="AB102" i="2"/>
  <c r="AC102" i="2"/>
  <c r="AD102" i="2"/>
  <c r="AE102" i="2"/>
  <c r="AF102" i="2"/>
  <c r="AB103" i="2"/>
  <c r="AC103" i="2"/>
  <c r="AD103" i="2"/>
  <c r="AE103" i="2"/>
  <c r="AF103" i="2"/>
  <c r="AB104" i="2"/>
  <c r="AC104" i="2"/>
  <c r="AD104" i="2"/>
  <c r="AE104" i="2"/>
  <c r="AF104" i="2"/>
  <c r="AB105" i="2"/>
  <c r="AC105" i="2"/>
  <c r="AD105" i="2"/>
  <c r="AE105" i="2"/>
  <c r="AF105" i="2"/>
  <c r="AB106" i="2"/>
  <c r="AC106" i="2"/>
  <c r="AD106" i="2"/>
  <c r="AE106" i="2"/>
  <c r="AF106" i="2"/>
  <c r="AB107" i="2"/>
  <c r="AC107" i="2"/>
  <c r="AD107" i="2"/>
  <c r="AE107" i="2"/>
  <c r="AF107" i="2"/>
  <c r="AD6" i="2"/>
  <c r="AF6" i="2"/>
  <c r="AE6" i="2"/>
  <c r="AC6" i="2"/>
  <c r="AB6" i="2"/>
  <c r="Y59" i="2"/>
  <c r="Z59" i="2"/>
  <c r="Y60" i="2"/>
  <c r="Z60" i="2"/>
  <c r="Y61" i="2"/>
  <c r="Z61" i="2"/>
  <c r="Y62" i="2"/>
  <c r="Z62" i="2"/>
  <c r="Y63" i="2"/>
  <c r="Z63" i="2"/>
  <c r="Y64" i="2"/>
  <c r="Z64" i="2"/>
  <c r="Y65" i="2"/>
  <c r="Z65" i="2"/>
  <c r="Y66" i="2"/>
  <c r="Z66" i="2"/>
  <c r="Y67" i="2"/>
  <c r="Z67" i="2"/>
  <c r="Y68" i="2"/>
  <c r="Z68" i="2"/>
  <c r="Y69" i="2"/>
  <c r="Z69" i="2"/>
  <c r="Y70" i="2"/>
  <c r="Z70" i="2"/>
  <c r="Y71" i="2"/>
  <c r="Z71" i="2"/>
  <c r="Y72" i="2"/>
  <c r="Z72" i="2"/>
  <c r="Y73" i="2"/>
  <c r="Z73" i="2"/>
  <c r="Y74" i="2"/>
  <c r="Z74" i="2"/>
  <c r="Y75" i="2"/>
  <c r="Z75" i="2"/>
  <c r="Y76" i="2"/>
  <c r="Z76" i="2"/>
  <c r="Y77" i="2"/>
  <c r="Z77" i="2"/>
  <c r="Y78" i="2"/>
  <c r="Z78" i="2"/>
  <c r="Y79" i="2"/>
  <c r="Z79" i="2"/>
  <c r="Y80" i="2"/>
  <c r="Z80" i="2"/>
  <c r="Y81" i="2"/>
  <c r="Z81" i="2"/>
  <c r="Y82" i="2"/>
  <c r="Z82" i="2"/>
  <c r="Y83" i="2"/>
  <c r="Z83" i="2"/>
  <c r="Y84" i="2"/>
  <c r="Z84" i="2"/>
  <c r="Y85" i="2"/>
  <c r="Z85" i="2"/>
  <c r="Y86" i="2"/>
  <c r="Z86" i="2"/>
  <c r="Y87" i="2"/>
  <c r="Z87" i="2"/>
  <c r="Y88" i="2"/>
  <c r="Z88" i="2"/>
  <c r="Y89" i="2"/>
  <c r="Z89" i="2"/>
  <c r="Y90" i="2"/>
  <c r="Z90" i="2"/>
  <c r="Y91" i="2"/>
  <c r="Z91" i="2"/>
  <c r="Y92" i="2"/>
  <c r="Z92" i="2"/>
  <c r="Y93" i="2"/>
  <c r="Z93" i="2"/>
  <c r="Y94" i="2"/>
  <c r="Z94" i="2"/>
  <c r="Y95" i="2"/>
  <c r="Z95" i="2"/>
  <c r="Y96" i="2"/>
  <c r="Z96" i="2"/>
  <c r="Y97" i="2"/>
  <c r="Z97" i="2"/>
  <c r="Y98" i="2"/>
  <c r="Z98" i="2"/>
  <c r="Y99" i="2"/>
  <c r="Z99" i="2"/>
  <c r="Y100" i="2"/>
  <c r="Z100" i="2"/>
  <c r="Y101" i="2"/>
  <c r="Z101" i="2"/>
  <c r="Y102" i="2"/>
  <c r="Z102" i="2"/>
  <c r="Y103" i="2"/>
  <c r="Z103" i="2"/>
  <c r="Y104" i="2"/>
  <c r="Z104" i="2"/>
  <c r="Y105" i="2"/>
  <c r="Z105" i="2"/>
  <c r="Y106" i="2"/>
  <c r="Z106" i="2"/>
  <c r="Y107" i="2"/>
  <c r="Z107" i="2"/>
  <c r="Z58" i="2"/>
  <c r="Y58" i="2"/>
  <c r="Y7" i="2"/>
  <c r="Z7" i="2"/>
  <c r="Y8" i="2"/>
  <c r="Z8" i="2"/>
  <c r="Y9" i="2"/>
  <c r="Z9" i="2"/>
  <c r="Y10" i="2"/>
  <c r="Z10" i="2"/>
  <c r="Y11" i="2"/>
  <c r="Z11" i="2"/>
  <c r="Y12" i="2"/>
  <c r="Z12" i="2"/>
  <c r="Y13" i="2"/>
  <c r="Z13" i="2"/>
  <c r="Y14" i="2"/>
  <c r="Z14" i="2"/>
  <c r="Y15" i="2"/>
  <c r="Z15" i="2"/>
  <c r="Y16" i="2"/>
  <c r="Z16" i="2"/>
  <c r="Y17" i="2"/>
  <c r="Z17" i="2"/>
  <c r="Y18" i="2"/>
  <c r="Z18" i="2"/>
  <c r="Y19" i="2"/>
  <c r="Z19" i="2"/>
  <c r="Y20" i="2"/>
  <c r="Z20" i="2"/>
  <c r="Y21" i="2"/>
  <c r="Z21" i="2"/>
  <c r="Y22" i="2"/>
  <c r="Z22" i="2"/>
  <c r="Y23" i="2"/>
  <c r="Z23" i="2"/>
  <c r="Y24" i="2"/>
  <c r="Z24" i="2"/>
  <c r="Y25" i="2"/>
  <c r="Z25" i="2"/>
  <c r="Y26" i="2"/>
  <c r="Z26" i="2"/>
  <c r="Y27" i="2"/>
  <c r="Z27" i="2"/>
  <c r="Y28" i="2"/>
  <c r="Z28" i="2"/>
  <c r="Y29" i="2"/>
  <c r="Z29" i="2"/>
  <c r="Y30" i="2"/>
  <c r="Z30" i="2"/>
  <c r="Y31" i="2"/>
  <c r="Z31" i="2"/>
  <c r="Y32" i="2"/>
  <c r="Z32" i="2"/>
  <c r="Y33" i="2"/>
  <c r="Z33" i="2"/>
  <c r="Y34" i="2"/>
  <c r="Z34" i="2"/>
  <c r="Y35" i="2"/>
  <c r="Z35" i="2"/>
  <c r="Y36" i="2"/>
  <c r="Z36" i="2"/>
  <c r="Y37" i="2"/>
  <c r="Z37" i="2"/>
  <c r="Y38" i="2"/>
  <c r="Z38" i="2"/>
  <c r="Y39" i="2"/>
  <c r="Z39" i="2"/>
  <c r="Y40" i="2"/>
  <c r="Z40" i="2"/>
  <c r="Y41" i="2"/>
  <c r="Z41" i="2"/>
  <c r="Y42" i="2"/>
  <c r="Z42" i="2"/>
  <c r="Y43" i="2"/>
  <c r="Z43" i="2"/>
  <c r="Y44" i="2"/>
  <c r="Z44" i="2"/>
  <c r="Y45" i="2"/>
  <c r="Z45" i="2"/>
  <c r="Y46" i="2"/>
  <c r="Z46" i="2"/>
  <c r="Y47" i="2"/>
  <c r="Z47" i="2"/>
  <c r="Y48" i="2"/>
  <c r="Z48" i="2"/>
  <c r="Y49" i="2"/>
  <c r="Z49" i="2"/>
  <c r="Y50" i="2"/>
  <c r="Z50" i="2"/>
  <c r="Y51" i="2"/>
  <c r="Z51" i="2"/>
  <c r="Y52" i="2"/>
  <c r="Z52" i="2"/>
  <c r="Y53" i="2"/>
  <c r="Z53" i="2"/>
  <c r="Y54" i="2"/>
  <c r="Z54" i="2"/>
  <c r="Y55" i="2"/>
  <c r="Z55" i="2"/>
  <c r="Z6" i="2"/>
  <c r="Y6" i="2"/>
  <c r="C310" i="10" l="1"/>
  <c r="B310" i="10"/>
  <c r="B920" i="10"/>
  <c r="B876" i="10"/>
  <c r="G876" i="10"/>
  <c r="G398" i="10"/>
  <c r="G367" i="10"/>
  <c r="G356" i="10"/>
  <c r="G865" i="10"/>
  <c r="D356" i="10"/>
  <c r="G1005" i="10"/>
  <c r="B907" i="10"/>
  <c r="C935" i="10"/>
  <c r="C829" i="10"/>
  <c r="G987" i="10"/>
  <c r="D890" i="10"/>
  <c r="G967" i="10"/>
  <c r="G925" i="10"/>
  <c r="G881" i="10"/>
  <c r="G850" i="10"/>
  <c r="C1013" i="10"/>
  <c r="G977" i="10"/>
  <c r="B967" i="10"/>
  <c r="C951" i="10"/>
  <c r="G1019" i="10"/>
  <c r="G935" i="10"/>
  <c r="G914" i="10"/>
  <c r="G911" i="10"/>
  <c r="G909" i="10"/>
  <c r="C892" i="10"/>
  <c r="C890" i="10"/>
  <c r="D967" i="10"/>
  <c r="D955" i="10"/>
  <c r="G923" i="10"/>
  <c r="C911" i="10"/>
  <c r="C894" i="10"/>
  <c r="D1011" i="10"/>
  <c r="G961" i="10"/>
  <c r="G951" i="10"/>
  <c r="B935" i="10"/>
  <c r="G928" i="10"/>
  <c r="C992" i="10"/>
  <c r="G989" i="10"/>
  <c r="G979" i="10"/>
  <c r="G973" i="10"/>
  <c r="C884" i="10"/>
  <c r="G992" i="10"/>
  <c r="G843" i="10"/>
  <c r="C925" i="10"/>
  <c r="C923" i="10"/>
  <c r="G942" i="10"/>
  <c r="C316" i="10"/>
  <c r="G406" i="10"/>
  <c r="C356" i="10"/>
  <c r="D367" i="10"/>
  <c r="G344" i="10"/>
  <c r="D336" i="10"/>
  <c r="G379" i="10"/>
  <c r="G377" i="10"/>
  <c r="G352" i="10"/>
  <c r="C379" i="10"/>
  <c r="B316" i="10"/>
  <c r="C367" i="10"/>
  <c r="G336" i="10"/>
  <c r="G375" i="10"/>
  <c r="G383" i="10"/>
  <c r="D383" i="10"/>
  <c r="C383" i="10"/>
  <c r="B379" i="10"/>
  <c r="C377" i="10"/>
  <c r="C371" i="10"/>
  <c r="D352" i="10"/>
  <c r="C344" i="10"/>
  <c r="C336" i="10"/>
  <c r="C352" i="10"/>
  <c r="B344" i="10"/>
  <c r="G318" i="10"/>
  <c r="G314" i="10"/>
  <c r="C393" i="10"/>
  <c r="B391" i="10"/>
  <c r="C389" i="10"/>
  <c r="G830" i="10"/>
  <c r="C905" i="10"/>
  <c r="G902" i="10"/>
  <c r="G888" i="10"/>
  <c r="G853" i="10"/>
  <c r="G842" i="10"/>
  <c r="C1020" i="10"/>
  <c r="B1003" i="10"/>
  <c r="G954" i="10"/>
  <c r="C827" i="10"/>
  <c r="B969" i="10"/>
  <c r="G947" i="10"/>
  <c r="C945" i="10"/>
  <c r="G409" i="10"/>
  <c r="G399" i="10"/>
  <c r="C409" i="10"/>
  <c r="G348" i="10"/>
  <c r="G316" i="10"/>
  <c r="C312" i="10"/>
  <c r="G407" i="10"/>
  <c r="B399" i="10"/>
  <c r="G393" i="10"/>
  <c r="D391" i="10"/>
  <c r="G389" i="10"/>
  <c r="G387" i="10"/>
  <c r="C818" i="10"/>
  <c r="G827" i="10"/>
  <c r="G918" i="10"/>
  <c r="C915" i="10"/>
  <c r="B911" i="10"/>
  <c r="G896" i="10"/>
  <c r="C886" i="10"/>
  <c r="C857" i="10"/>
  <c r="G851" i="10"/>
  <c r="G845" i="10"/>
  <c r="C1015" i="10"/>
  <c r="C963" i="10"/>
  <c r="C957" i="10"/>
  <c r="B947" i="10"/>
  <c r="G311" i="10"/>
  <c r="C360" i="10"/>
  <c r="D403" i="10"/>
  <c r="D399" i="10"/>
  <c r="C403" i="10"/>
  <c r="G390" i="10"/>
  <c r="G386" i="10"/>
  <c r="G374" i="10"/>
  <c r="D371" i="10"/>
  <c r="G366" i="10"/>
  <c r="C348" i="10"/>
  <c r="G312" i="10"/>
  <c r="C870" i="10"/>
  <c r="C874" i="10"/>
  <c r="C972" i="10"/>
  <c r="G874" i="10"/>
  <c r="G1021" i="10"/>
  <c r="G915" i="10"/>
  <c r="G898" i="10"/>
  <c r="G1020" i="10"/>
  <c r="G999" i="10"/>
  <c r="G997" i="10"/>
  <c r="G995" i="10"/>
  <c r="G986" i="10"/>
  <c r="G984" i="10"/>
  <c r="G978" i="10"/>
  <c r="C917" i="10"/>
  <c r="D915" i="10"/>
  <c r="G907" i="10"/>
  <c r="G905" i="10"/>
  <c r="G900" i="10"/>
  <c r="B898" i="10"/>
  <c r="G890" i="10"/>
  <c r="G886" i="10"/>
  <c r="G884" i="10"/>
  <c r="D1020" i="10"/>
  <c r="G1015" i="10"/>
  <c r="G1013" i="10"/>
  <c r="G1011" i="10"/>
  <c r="G1003" i="10"/>
  <c r="G1001" i="10"/>
  <c r="C999" i="10"/>
  <c r="C997" i="10"/>
  <c r="D995" i="10"/>
  <c r="C986" i="10"/>
  <c r="C984" i="10"/>
  <c r="G981" i="10"/>
  <c r="G837" i="10"/>
  <c r="C920" i="10"/>
  <c r="B820" i="10"/>
  <c r="G826" i="10"/>
  <c r="C833" i="10"/>
  <c r="G863" i="10"/>
  <c r="C855" i="10"/>
  <c r="C853" i="10"/>
  <c r="G848" i="10"/>
  <c r="C839" i="10"/>
  <c r="C837" i="10"/>
  <c r="G823" i="10"/>
  <c r="B963" i="10"/>
  <c r="C961" i="10"/>
  <c r="G958" i="10"/>
  <c r="B951" i="10"/>
  <c r="G938" i="10"/>
  <c r="G941" i="10"/>
  <c r="G939" i="10"/>
  <c r="Y25" i="12"/>
  <c r="Y27" i="12"/>
  <c r="Y29" i="12"/>
  <c r="Y31" i="12"/>
  <c r="Y33" i="12"/>
  <c r="Y35" i="12"/>
  <c r="Y37" i="12"/>
  <c r="Y39" i="12"/>
  <c r="Y41" i="12"/>
  <c r="Y43" i="12"/>
  <c r="Y45" i="12"/>
  <c r="Y47" i="12"/>
  <c r="Y49" i="12"/>
  <c r="Y51" i="12"/>
  <c r="Y53" i="12"/>
  <c r="Y55" i="12"/>
  <c r="B818" i="10"/>
  <c r="C922" i="10"/>
  <c r="G820" i="10"/>
  <c r="C831" i="10"/>
  <c r="C867" i="10"/>
  <c r="C847" i="10"/>
  <c r="C845" i="10"/>
  <c r="G840" i="10"/>
  <c r="G822" i="10"/>
  <c r="G963" i="10"/>
  <c r="G957" i="10"/>
  <c r="G955" i="10"/>
  <c r="C947" i="10"/>
  <c r="G945" i="10"/>
  <c r="C941" i="10"/>
  <c r="D939" i="10"/>
  <c r="G926" i="10"/>
  <c r="B913" i="10"/>
  <c r="G913" i="10"/>
  <c r="C913" i="10"/>
  <c r="C882" i="10"/>
  <c r="D882" i="10"/>
  <c r="B882" i="10"/>
  <c r="B841" i="10"/>
  <c r="G841" i="10"/>
  <c r="C841" i="10"/>
  <c r="D358" i="10"/>
  <c r="D354" i="10"/>
  <c r="D332" i="10"/>
  <c r="B328" i="10"/>
  <c r="G328" i="10"/>
  <c r="G324" i="10"/>
  <c r="D407" i="10"/>
  <c r="B401" i="10"/>
  <c r="G401" i="10"/>
  <c r="G395" i="10"/>
  <c r="B394" i="10"/>
  <c r="G394" i="10"/>
  <c r="D387" i="10"/>
  <c r="B381" i="10"/>
  <c r="C381" i="10"/>
  <c r="D375" i="10"/>
  <c r="B369" i="10"/>
  <c r="G369" i="10"/>
  <c r="B859" i="10"/>
  <c r="G859" i="10"/>
  <c r="C859" i="10"/>
  <c r="B852" i="10"/>
  <c r="G852" i="10"/>
  <c r="B836" i="10"/>
  <c r="G836" i="10"/>
  <c r="B991" i="10"/>
  <c r="G991" i="10"/>
  <c r="B988" i="10"/>
  <c r="G988" i="10"/>
  <c r="C988" i="10"/>
  <c r="B976" i="10"/>
  <c r="G976" i="10"/>
  <c r="C976" i="10"/>
  <c r="B360" i="10"/>
  <c r="C363" i="10"/>
  <c r="C358" i="10"/>
  <c r="C354" i="10"/>
  <c r="G340" i="10"/>
  <c r="G338" i="10"/>
  <c r="C332" i="10"/>
  <c r="D324" i="10"/>
  <c r="B320" i="10"/>
  <c r="C320" i="10"/>
  <c r="B407" i="10"/>
  <c r="G405" i="10"/>
  <c r="G403" i="10"/>
  <c r="G402" i="10"/>
  <c r="C395" i="10"/>
  <c r="G391" i="10"/>
  <c r="C387" i="10"/>
  <c r="G382" i="10"/>
  <c r="B375" i="10"/>
  <c r="G373" i="10"/>
  <c r="G371" i="10"/>
  <c r="G370" i="10"/>
  <c r="B849" i="10"/>
  <c r="G849" i="10"/>
  <c r="C849" i="10"/>
  <c r="B824" i="10"/>
  <c r="G824" i="10"/>
  <c r="B1018" i="10"/>
  <c r="G1018" i="10"/>
  <c r="C1018" i="10"/>
  <c r="B966" i="10"/>
  <c r="G966" i="10"/>
  <c r="B950" i="10"/>
  <c r="G950" i="10"/>
  <c r="B934" i="10"/>
  <c r="G934" i="10"/>
  <c r="B927" i="10"/>
  <c r="G927" i="10"/>
  <c r="C927" i="10"/>
  <c r="G358" i="10"/>
  <c r="G354" i="10"/>
  <c r="G332" i="10"/>
  <c r="B308" i="10"/>
  <c r="C308" i="10"/>
  <c r="C340" i="10"/>
  <c r="B324" i="10"/>
  <c r="C405" i="10"/>
  <c r="B397" i="10"/>
  <c r="C397" i="10"/>
  <c r="B395" i="10"/>
  <c r="B385" i="10"/>
  <c r="G385" i="10"/>
  <c r="B378" i="10"/>
  <c r="G378" i="10"/>
  <c r="C373" i="10"/>
  <c r="B365" i="10"/>
  <c r="C365" i="10"/>
  <c r="B910" i="10"/>
  <c r="G910" i="10"/>
  <c r="G882" i="10"/>
  <c r="B861" i="10"/>
  <c r="G861" i="10"/>
  <c r="C861" i="10"/>
  <c r="B844" i="10"/>
  <c r="G844" i="10"/>
  <c r="B983" i="10"/>
  <c r="G983" i="10"/>
  <c r="B980" i="10"/>
  <c r="G980" i="10"/>
  <c r="C980" i="10"/>
  <c r="B974" i="10"/>
  <c r="G974" i="10"/>
  <c r="C974" i="10"/>
  <c r="C959" i="10"/>
  <c r="D959" i="10"/>
  <c r="B959" i="10"/>
  <c r="B953" i="10"/>
  <c r="G953" i="10"/>
  <c r="C953" i="10"/>
  <c r="C943" i="10"/>
  <c r="D943" i="10"/>
  <c r="B943" i="10"/>
  <c r="B937" i="10"/>
  <c r="G937" i="10"/>
  <c r="C937" i="10"/>
  <c r="G889" i="10"/>
  <c r="G917" i="10"/>
  <c r="C907" i="10"/>
  <c r="C898" i="10"/>
  <c r="G894" i="10"/>
  <c r="G892" i="10"/>
  <c r="G857" i="10"/>
  <c r="G855" i="10"/>
  <c r="G847" i="10"/>
  <c r="G839" i="10"/>
  <c r="G829" i="10"/>
  <c r="C1003" i="10"/>
  <c r="G930" i="10"/>
  <c r="C969" i="10"/>
  <c r="G871" i="10"/>
  <c r="G875" i="10"/>
  <c r="C1011" i="10"/>
  <c r="G1007" i="10"/>
  <c r="C995" i="10"/>
  <c r="G990" i="10"/>
  <c r="G982" i="10"/>
  <c r="G965" i="10"/>
  <c r="C955" i="10"/>
  <c r="G949" i="10"/>
  <c r="C939" i="10"/>
  <c r="G933" i="10"/>
  <c r="G931" i="10"/>
  <c r="G929" i="10"/>
  <c r="Y102" i="12"/>
  <c r="Y104" i="12"/>
  <c r="Y106" i="12"/>
  <c r="G969" i="10"/>
  <c r="C909" i="10"/>
  <c r="G906" i="10"/>
  <c r="C902" i="10"/>
  <c r="C900" i="10"/>
  <c r="G897" i="10"/>
  <c r="C865" i="10"/>
  <c r="C863" i="10"/>
  <c r="G854" i="10"/>
  <c r="C851" i="10"/>
  <c r="G846" i="10"/>
  <c r="C843" i="10"/>
  <c r="G838" i="10"/>
  <c r="G828" i="10"/>
  <c r="C823" i="10"/>
  <c r="G1009" i="10"/>
  <c r="C1007" i="10"/>
  <c r="C1005" i="10"/>
  <c r="G993" i="10"/>
  <c r="C990" i="10"/>
  <c r="G985" i="10"/>
  <c r="C982" i="10"/>
  <c r="C965" i="10"/>
  <c r="G962" i="10"/>
  <c r="C949" i="10"/>
  <c r="G946" i="10"/>
  <c r="C933" i="10"/>
  <c r="C931" i="10"/>
  <c r="C929" i="10"/>
  <c r="G924" i="10"/>
  <c r="B825" i="10"/>
  <c r="B831" i="10"/>
  <c r="C889" i="10"/>
  <c r="B826" i="10"/>
  <c r="B827" i="10"/>
  <c r="B880" i="10"/>
  <c r="C887" i="10"/>
  <c r="B878" i="10"/>
  <c r="B875" i="10"/>
  <c r="B871" i="10"/>
  <c r="G870" i="10"/>
  <c r="Y23" i="12"/>
  <c r="G835" i="10"/>
  <c r="B833" i="10"/>
  <c r="B832" i="10"/>
  <c r="B830" i="10"/>
  <c r="B821" i="10"/>
  <c r="G308" i="10"/>
  <c r="G818" i="10"/>
  <c r="G920" i="10"/>
  <c r="D917" i="10"/>
  <c r="G916" i="10"/>
  <c r="D913" i="10"/>
  <c r="G912" i="10"/>
  <c r="D909" i="10"/>
  <c r="G908" i="10"/>
  <c r="D905" i="10"/>
  <c r="G904" i="10"/>
  <c r="D902" i="10"/>
  <c r="G901" i="10"/>
  <c r="C896" i="10"/>
  <c r="D894" i="10"/>
  <c r="G893" i="10"/>
  <c r="C888" i="10"/>
  <c r="D886" i="10"/>
  <c r="G885" i="10"/>
  <c r="G879" i="10"/>
  <c r="G878" i="10"/>
  <c r="C878" i="10"/>
  <c r="B877" i="10"/>
  <c r="G877" i="10"/>
  <c r="B874" i="10"/>
  <c r="B866" i="10"/>
  <c r="C866" i="10"/>
  <c r="B862" i="10"/>
  <c r="C862" i="10"/>
  <c r="B858" i="10"/>
  <c r="C858" i="10"/>
  <c r="B873" i="10"/>
  <c r="G873" i="10"/>
  <c r="B864" i="10"/>
  <c r="C864" i="10"/>
  <c r="B860" i="10"/>
  <c r="C860" i="10"/>
  <c r="B856" i="10"/>
  <c r="C856" i="10"/>
  <c r="C854" i="10"/>
  <c r="C852" i="10"/>
  <c r="C850" i="10"/>
  <c r="C848" i="10"/>
  <c r="C846" i="10"/>
  <c r="C844" i="10"/>
  <c r="C842" i="10"/>
  <c r="C840" i="10"/>
  <c r="C838" i="10"/>
  <c r="C836" i="10"/>
  <c r="C832" i="10"/>
  <c r="C830" i="10"/>
  <c r="C828" i="10"/>
  <c r="C826" i="10"/>
  <c r="C824" i="10"/>
  <c r="C822" i="10"/>
  <c r="D1018" i="10"/>
  <c r="G1017" i="10"/>
  <c r="D1015" i="10"/>
  <c r="C1009" i="10"/>
  <c r="D1007" i="10"/>
  <c r="C1001" i="10"/>
  <c r="D999" i="10"/>
  <c r="C993" i="10"/>
  <c r="C991" i="10"/>
  <c r="C989" i="10"/>
  <c r="C987" i="10"/>
  <c r="C985" i="10"/>
  <c r="C983" i="10"/>
  <c r="C981" i="10"/>
  <c r="C979" i="10"/>
  <c r="C977" i="10"/>
  <c r="C973" i="10"/>
  <c r="G968" i="10"/>
  <c r="D965" i="10"/>
  <c r="G964" i="10"/>
  <c r="D961" i="10"/>
  <c r="G960" i="10"/>
  <c r="D957" i="10"/>
  <c r="G956" i="10"/>
  <c r="D953" i="10"/>
  <c r="G952" i="10"/>
  <c r="D949" i="10"/>
  <c r="G948" i="10"/>
  <c r="D945" i="10"/>
  <c r="G944" i="10"/>
  <c r="D941" i="10"/>
  <c r="G940" i="10"/>
  <c r="D937" i="10"/>
  <c r="G936" i="10"/>
  <c r="D933" i="10"/>
  <c r="G932" i="10"/>
  <c r="C928" i="10"/>
  <c r="C926" i="10"/>
  <c r="C924" i="10"/>
  <c r="G921" i="10"/>
  <c r="C835" i="10"/>
  <c r="C834" i="10"/>
  <c r="C930" i="10"/>
  <c r="D348" i="10"/>
  <c r="D340" i="10"/>
  <c r="D328" i="10"/>
  <c r="D320" i="10"/>
  <c r="D312" i="10"/>
  <c r="G408" i="10"/>
  <c r="D405" i="10"/>
  <c r="G404" i="10"/>
  <c r="D401" i="10"/>
  <c r="G400" i="10"/>
  <c r="D397" i="10"/>
  <c r="G396" i="10"/>
  <c r="D393" i="10"/>
  <c r="G392" i="10"/>
  <c r="D389" i="10"/>
  <c r="G388" i="10"/>
  <c r="D385" i="10"/>
  <c r="G384" i="10"/>
  <c r="D381" i="10"/>
  <c r="G380" i="10"/>
  <c r="D377" i="10"/>
  <c r="G376" i="10"/>
  <c r="D373" i="10"/>
  <c r="G372" i="10"/>
  <c r="D369" i="10"/>
  <c r="G368" i="10"/>
  <c r="D365" i="10"/>
  <c r="G364" i="10"/>
  <c r="G362" i="10"/>
  <c r="G410" i="10"/>
  <c r="C410" i="10"/>
  <c r="B410" i="10"/>
  <c r="G458" i="10"/>
  <c r="C458" i="10"/>
  <c r="B458" i="10"/>
  <c r="D458" i="10"/>
  <c r="G456" i="10"/>
  <c r="C456" i="10"/>
  <c r="B456" i="10"/>
  <c r="D456" i="10"/>
  <c r="G454" i="10"/>
  <c r="C454" i="10"/>
  <c r="B454" i="10"/>
  <c r="D454" i="10"/>
  <c r="G452" i="10"/>
  <c r="C452" i="10"/>
  <c r="B452" i="10"/>
  <c r="D452" i="10"/>
  <c r="G450" i="10"/>
  <c r="C450" i="10"/>
  <c r="B450" i="10"/>
  <c r="D450" i="10"/>
  <c r="G448" i="10"/>
  <c r="C448" i="10"/>
  <c r="B448" i="10"/>
  <c r="D448" i="10"/>
  <c r="G446" i="10"/>
  <c r="C446" i="10"/>
  <c r="B446" i="10"/>
  <c r="D446" i="10"/>
  <c r="G444" i="10"/>
  <c r="C444" i="10"/>
  <c r="B444" i="10"/>
  <c r="D444" i="10"/>
  <c r="D442" i="10"/>
  <c r="G442" i="10"/>
  <c r="C442" i="10"/>
  <c r="B442" i="10"/>
  <c r="D440" i="10"/>
  <c r="G440" i="10"/>
  <c r="C440" i="10"/>
  <c r="B440" i="10"/>
  <c r="D438" i="10"/>
  <c r="G438" i="10"/>
  <c r="C438" i="10"/>
  <c r="B438" i="10"/>
  <c r="D436" i="10"/>
  <c r="G436" i="10"/>
  <c r="C436" i="10"/>
  <c r="B436" i="10"/>
  <c r="D434" i="10"/>
  <c r="G434" i="10"/>
  <c r="C434" i="10"/>
  <c r="B434" i="10"/>
  <c r="D432" i="10"/>
  <c r="G432" i="10"/>
  <c r="C432" i="10"/>
  <c r="B432" i="10"/>
  <c r="D430" i="10"/>
  <c r="G430" i="10"/>
  <c r="C430" i="10"/>
  <c r="B430" i="10"/>
  <c r="D428" i="10"/>
  <c r="G428" i="10"/>
  <c r="C428" i="10"/>
  <c r="B428" i="10"/>
  <c r="D426" i="10"/>
  <c r="G426" i="10"/>
  <c r="C426" i="10"/>
  <c r="B426" i="10"/>
  <c r="D424" i="10"/>
  <c r="G424" i="10"/>
  <c r="C424" i="10"/>
  <c r="B424" i="10"/>
  <c r="D422" i="10"/>
  <c r="G422" i="10"/>
  <c r="C422" i="10"/>
  <c r="B422" i="10"/>
  <c r="D420" i="10"/>
  <c r="G420" i="10"/>
  <c r="C420" i="10"/>
  <c r="B420" i="10"/>
  <c r="D418" i="10"/>
  <c r="G418" i="10"/>
  <c r="C418" i="10"/>
  <c r="B418" i="10"/>
  <c r="D416" i="10"/>
  <c r="G416" i="10"/>
  <c r="C416" i="10"/>
  <c r="B416" i="10"/>
  <c r="D414" i="10"/>
  <c r="G414" i="10"/>
  <c r="C414" i="10"/>
  <c r="B414" i="10"/>
  <c r="B363" i="10"/>
  <c r="G457" i="10"/>
  <c r="D457" i="10"/>
  <c r="C457" i="10"/>
  <c r="B457" i="10"/>
  <c r="G455" i="10"/>
  <c r="D455" i="10"/>
  <c r="C455" i="10"/>
  <c r="B455" i="10"/>
  <c r="G453" i="10"/>
  <c r="D453" i="10"/>
  <c r="C453" i="10"/>
  <c r="B453" i="10"/>
  <c r="G451" i="10"/>
  <c r="D451" i="10"/>
  <c r="C451" i="10"/>
  <c r="B451" i="10"/>
  <c r="G449" i="10"/>
  <c r="D449" i="10"/>
  <c r="C449" i="10"/>
  <c r="B449" i="10"/>
  <c r="G447" i="10"/>
  <c r="D447" i="10"/>
  <c r="C447" i="10"/>
  <c r="B447" i="10"/>
  <c r="G445" i="10"/>
  <c r="D445" i="10"/>
  <c r="C445" i="10"/>
  <c r="B445" i="10"/>
  <c r="D443" i="10"/>
  <c r="G443" i="10"/>
  <c r="C443" i="10"/>
  <c r="B443" i="10"/>
  <c r="D441" i="10"/>
  <c r="G441" i="10"/>
  <c r="C441" i="10"/>
  <c r="B441" i="10"/>
  <c r="D439" i="10"/>
  <c r="G439" i="10"/>
  <c r="C439" i="10"/>
  <c r="B439" i="10"/>
  <c r="D437" i="10"/>
  <c r="G437" i="10"/>
  <c r="C437" i="10"/>
  <c r="B437" i="10"/>
  <c r="D435" i="10"/>
  <c r="G435" i="10"/>
  <c r="C435" i="10"/>
  <c r="B435" i="10"/>
  <c r="D433" i="10"/>
  <c r="G433" i="10"/>
  <c r="C433" i="10"/>
  <c r="B433" i="10"/>
  <c r="D431" i="10"/>
  <c r="G431" i="10"/>
  <c r="C431" i="10"/>
  <c r="B431" i="10"/>
  <c r="D429" i="10"/>
  <c r="G429" i="10"/>
  <c r="C429" i="10"/>
  <c r="B429" i="10"/>
  <c r="D427" i="10"/>
  <c r="G427" i="10"/>
  <c r="C427" i="10"/>
  <c r="B427" i="10"/>
  <c r="D425" i="10"/>
  <c r="G425" i="10"/>
  <c r="C425" i="10"/>
  <c r="B425" i="10"/>
  <c r="D423" i="10"/>
  <c r="G423" i="10"/>
  <c r="C423" i="10"/>
  <c r="B423" i="10"/>
  <c r="D421" i="10"/>
  <c r="G421" i="10"/>
  <c r="C421" i="10"/>
  <c r="B421" i="10"/>
  <c r="D419" i="10"/>
  <c r="G419" i="10"/>
  <c r="C419" i="10"/>
  <c r="B419" i="10"/>
  <c r="D417" i="10"/>
  <c r="G417" i="10"/>
  <c r="C417" i="10"/>
  <c r="B417" i="10"/>
  <c r="D415" i="10"/>
  <c r="G415" i="10"/>
  <c r="C415" i="10"/>
  <c r="B415" i="10"/>
  <c r="C413" i="10"/>
  <c r="B413" i="10"/>
  <c r="D411" i="10"/>
  <c r="G411" i="10"/>
  <c r="C411" i="10"/>
  <c r="B411" i="10"/>
  <c r="B835" i="10"/>
  <c r="B834" i="10"/>
  <c r="G412" i="10"/>
  <c r="C412" i="10"/>
  <c r="B412" i="10"/>
  <c r="D363" i="10"/>
  <c r="B930" i="10"/>
  <c r="B978" i="10"/>
  <c r="C978" i="10"/>
  <c r="C975" i="10"/>
  <c r="B975" i="10"/>
  <c r="G919" i="10"/>
  <c r="C1019" i="10"/>
  <c r="C1017" i="10"/>
  <c r="D1016" i="10"/>
  <c r="D1013" i="10"/>
  <c r="D1009" i="10"/>
  <c r="D1005" i="10"/>
  <c r="D1001" i="10"/>
  <c r="D997" i="10"/>
  <c r="D993" i="10"/>
  <c r="D991" i="10"/>
  <c r="D989" i="10"/>
  <c r="D987" i="10"/>
  <c r="D985" i="10"/>
  <c r="D983" i="10"/>
  <c r="D981" i="10"/>
  <c r="D979" i="10"/>
  <c r="D977" i="10"/>
  <c r="D973" i="10"/>
  <c r="C918" i="10"/>
  <c r="C916" i="10"/>
  <c r="C914" i="10"/>
  <c r="C912" i="10"/>
  <c r="C910" i="10"/>
  <c r="C908" i="10"/>
  <c r="C906" i="10"/>
  <c r="C904" i="10"/>
  <c r="D903" i="10"/>
  <c r="D900" i="10"/>
  <c r="G899" i="10"/>
  <c r="D896" i="10"/>
  <c r="G895" i="10"/>
  <c r="D892" i="10"/>
  <c r="G891" i="10"/>
  <c r="D888" i="10"/>
  <c r="G887" i="10"/>
  <c r="D884" i="10"/>
  <c r="G883" i="10"/>
  <c r="C881" i="10"/>
  <c r="C879" i="10"/>
  <c r="C877" i="10"/>
  <c r="C875" i="10"/>
  <c r="C873" i="10"/>
  <c r="C871" i="10"/>
  <c r="Y60" i="12"/>
  <c r="Y62" i="12"/>
  <c r="Y63" i="12"/>
  <c r="Y64" i="12"/>
  <c r="Y65" i="12"/>
  <c r="Y66" i="12"/>
  <c r="Y67" i="12"/>
  <c r="Y68" i="12"/>
  <c r="Y69" i="12"/>
  <c r="Y70" i="12"/>
  <c r="Y71" i="12"/>
  <c r="Y72" i="12"/>
  <c r="Y73" i="12"/>
  <c r="Y74" i="12"/>
  <c r="Y75" i="12"/>
  <c r="Y76" i="12"/>
  <c r="Y77" i="12"/>
  <c r="Y78" i="12"/>
  <c r="Y79" i="12"/>
  <c r="Y80" i="12"/>
  <c r="Y81" i="12"/>
  <c r="Y82" i="12"/>
  <c r="Y83" i="12"/>
  <c r="Y84" i="12"/>
  <c r="Y85" i="12"/>
  <c r="Y86" i="12"/>
  <c r="Y87" i="12"/>
  <c r="Y88" i="12"/>
  <c r="Y89" i="12"/>
  <c r="Y90" i="12"/>
  <c r="Y91" i="12"/>
  <c r="Y92" i="12"/>
  <c r="Y93" i="12"/>
  <c r="Y94" i="12"/>
  <c r="Y95" i="12"/>
  <c r="Y96" i="12"/>
  <c r="Y97" i="12"/>
  <c r="Y98" i="12"/>
  <c r="Y99" i="12"/>
  <c r="Y100" i="12"/>
  <c r="Y101" i="12"/>
  <c r="Y103" i="12"/>
  <c r="Y105" i="12"/>
  <c r="Y59" i="12"/>
  <c r="Y61" i="12"/>
  <c r="Y58" i="12"/>
  <c r="G922" i="10"/>
  <c r="B819" i="10"/>
  <c r="G819" i="10"/>
  <c r="C968" i="10"/>
  <c r="C966" i="10"/>
  <c r="C964" i="10"/>
  <c r="C962" i="10"/>
  <c r="C960" i="10"/>
  <c r="C958" i="10"/>
  <c r="C956" i="10"/>
  <c r="C954" i="10"/>
  <c r="C952" i="10"/>
  <c r="C950" i="10"/>
  <c r="C948" i="10"/>
  <c r="C946" i="10"/>
  <c r="C944" i="10"/>
  <c r="C942" i="10"/>
  <c r="C940" i="10"/>
  <c r="C938" i="10"/>
  <c r="C936" i="10"/>
  <c r="C934" i="10"/>
  <c r="C932" i="10"/>
  <c r="D930" i="10"/>
  <c r="D928" i="10"/>
  <c r="D926" i="10"/>
  <c r="D924" i="10"/>
  <c r="C921" i="10"/>
  <c r="D866" i="10"/>
  <c r="D864" i="10"/>
  <c r="D862" i="10"/>
  <c r="D860" i="10"/>
  <c r="D858" i="10"/>
  <c r="D856" i="10"/>
  <c r="D854" i="10"/>
  <c r="D852" i="10"/>
  <c r="D850" i="10"/>
  <c r="D848" i="10"/>
  <c r="D846" i="10"/>
  <c r="D844" i="10"/>
  <c r="D842" i="10"/>
  <c r="D840" i="10"/>
  <c r="D838" i="10"/>
  <c r="D836" i="10"/>
  <c r="D834" i="10"/>
  <c r="D828" i="10"/>
  <c r="D824" i="10"/>
  <c r="D822" i="10"/>
  <c r="C819" i="10"/>
  <c r="Y7" i="12"/>
  <c r="Y8" i="12"/>
  <c r="Y9" i="12"/>
  <c r="Y10" i="12"/>
  <c r="Y11" i="12"/>
  <c r="Y12" i="12"/>
  <c r="Y13" i="12"/>
  <c r="Y14" i="12"/>
  <c r="Y15" i="12"/>
  <c r="Y16" i="12"/>
  <c r="Y17" i="12"/>
  <c r="Y18" i="12"/>
  <c r="Y19" i="12"/>
  <c r="Y20" i="12"/>
  <c r="Y21" i="12"/>
  <c r="Y22" i="12"/>
  <c r="Y24" i="12"/>
  <c r="Y26" i="12"/>
  <c r="Y28" i="12"/>
  <c r="Y30" i="12"/>
  <c r="Y32" i="12"/>
  <c r="Y34" i="12"/>
  <c r="Y36" i="12"/>
  <c r="Y38" i="12"/>
  <c r="Y40" i="12"/>
  <c r="Y42" i="12"/>
  <c r="Y44" i="12"/>
  <c r="Y46" i="12"/>
  <c r="Y48" i="12"/>
  <c r="Y50" i="12"/>
  <c r="Y52" i="12"/>
  <c r="Y54" i="12"/>
  <c r="Y6" i="12"/>
  <c r="B972" i="10"/>
  <c r="B919" i="10"/>
  <c r="B867" i="10"/>
  <c r="C1021" i="10"/>
  <c r="C510" i="10"/>
  <c r="G510" i="10"/>
  <c r="B510" i="10"/>
  <c r="D510" i="10"/>
  <c r="C508" i="10"/>
  <c r="G508" i="10"/>
  <c r="B508" i="10"/>
  <c r="D508" i="10"/>
  <c r="C506" i="10"/>
  <c r="G506" i="10"/>
  <c r="B506" i="10"/>
  <c r="D506" i="10"/>
  <c r="B504" i="10"/>
  <c r="D504" i="10"/>
  <c r="C504" i="10"/>
  <c r="G504" i="10"/>
  <c r="B502" i="10"/>
  <c r="D502" i="10"/>
  <c r="C502" i="10"/>
  <c r="G502" i="10"/>
  <c r="B500" i="10"/>
  <c r="D500" i="10"/>
  <c r="C500" i="10"/>
  <c r="G500" i="10"/>
  <c r="B498" i="10"/>
  <c r="D498" i="10"/>
  <c r="C498" i="10"/>
  <c r="G498" i="10"/>
  <c r="B496" i="10"/>
  <c r="D496" i="10"/>
  <c r="C496" i="10"/>
  <c r="G496" i="10"/>
  <c r="B494" i="10"/>
  <c r="D494" i="10"/>
  <c r="C494" i="10"/>
  <c r="G494" i="10"/>
  <c r="B492" i="10"/>
  <c r="D492" i="10"/>
  <c r="C492" i="10"/>
  <c r="G492" i="10"/>
  <c r="B490" i="10"/>
  <c r="D490" i="10"/>
  <c r="C490" i="10"/>
  <c r="G490" i="10"/>
  <c r="B488" i="10"/>
  <c r="D488" i="10"/>
  <c r="C488" i="10"/>
  <c r="G488" i="10"/>
  <c r="B486" i="10"/>
  <c r="D486" i="10"/>
  <c r="C486" i="10"/>
  <c r="G486" i="10"/>
  <c r="B484" i="10"/>
  <c r="D484" i="10"/>
  <c r="C484" i="10"/>
  <c r="G484" i="10"/>
  <c r="B482" i="10"/>
  <c r="D482" i="10"/>
  <c r="C482" i="10"/>
  <c r="G482" i="10"/>
  <c r="B480" i="10"/>
  <c r="D480" i="10"/>
  <c r="C480" i="10"/>
  <c r="G480" i="10"/>
  <c r="B478" i="10"/>
  <c r="D478" i="10"/>
  <c r="C478" i="10"/>
  <c r="G478" i="10"/>
  <c r="B476" i="10"/>
  <c r="D476" i="10"/>
  <c r="C476" i="10"/>
  <c r="G476" i="10"/>
  <c r="B474" i="10"/>
  <c r="D474" i="10"/>
  <c r="C474" i="10"/>
  <c r="G474" i="10"/>
  <c r="B472" i="10"/>
  <c r="D472" i="10"/>
  <c r="C472" i="10"/>
  <c r="G472" i="10"/>
  <c r="B470" i="10"/>
  <c r="D470" i="10"/>
  <c r="C470" i="10"/>
  <c r="G470" i="10"/>
  <c r="B468" i="10"/>
  <c r="D468" i="10"/>
  <c r="C468" i="10"/>
  <c r="G468" i="10"/>
  <c r="B466" i="10"/>
  <c r="D466" i="10"/>
  <c r="C466" i="10"/>
  <c r="G466" i="10"/>
  <c r="B464" i="10"/>
  <c r="D464" i="10"/>
  <c r="C464" i="10"/>
  <c r="G464" i="10"/>
  <c r="C511" i="10"/>
  <c r="G511" i="10"/>
  <c r="B511" i="10"/>
  <c r="C509" i="10"/>
  <c r="G509" i="10"/>
  <c r="B509" i="10"/>
  <c r="D509" i="10"/>
  <c r="C507" i="10"/>
  <c r="G507" i="10"/>
  <c r="B507" i="10"/>
  <c r="D507" i="10"/>
  <c r="B505" i="10"/>
  <c r="C505" i="10"/>
  <c r="G505" i="10"/>
  <c r="D505" i="10"/>
  <c r="B503" i="10"/>
  <c r="D503" i="10"/>
  <c r="C503" i="10"/>
  <c r="G503" i="10"/>
  <c r="B501" i="10"/>
  <c r="D501" i="10"/>
  <c r="C501" i="10"/>
  <c r="G501" i="10"/>
  <c r="B499" i="10"/>
  <c r="D499" i="10"/>
  <c r="C499" i="10"/>
  <c r="G499" i="10"/>
  <c r="B497" i="10"/>
  <c r="D497" i="10"/>
  <c r="C497" i="10"/>
  <c r="G497" i="10"/>
  <c r="B495" i="10"/>
  <c r="D495" i="10"/>
  <c r="C495" i="10"/>
  <c r="G495" i="10"/>
  <c r="B493" i="10"/>
  <c r="D493" i="10"/>
  <c r="C493" i="10"/>
  <c r="G493" i="10"/>
  <c r="B491" i="10"/>
  <c r="D491" i="10"/>
  <c r="C491" i="10"/>
  <c r="G491" i="10"/>
  <c r="B489" i="10"/>
  <c r="D489" i="10"/>
  <c r="C489" i="10"/>
  <c r="G489" i="10"/>
  <c r="B487" i="10"/>
  <c r="D487" i="10"/>
  <c r="C487" i="10"/>
  <c r="G487" i="10"/>
  <c r="B485" i="10"/>
  <c r="D485" i="10"/>
  <c r="C485" i="10"/>
  <c r="G485" i="10"/>
  <c r="B483" i="10"/>
  <c r="D483" i="10"/>
  <c r="C483" i="10"/>
  <c r="G483" i="10"/>
  <c r="B481" i="10"/>
  <c r="D481" i="10"/>
  <c r="C481" i="10"/>
  <c r="G481" i="10"/>
  <c r="B479" i="10"/>
  <c r="D479" i="10"/>
  <c r="C479" i="10"/>
  <c r="G479" i="10"/>
  <c r="B477" i="10"/>
  <c r="D477" i="10"/>
  <c r="C477" i="10"/>
  <c r="G477" i="10"/>
  <c r="B475" i="10"/>
  <c r="D475" i="10"/>
  <c r="C475" i="10"/>
  <c r="G475" i="10"/>
  <c r="B473" i="10"/>
  <c r="D473" i="10"/>
  <c r="C473" i="10"/>
  <c r="G473" i="10"/>
  <c r="B471" i="10"/>
  <c r="D471" i="10"/>
  <c r="C471" i="10"/>
  <c r="G471" i="10"/>
  <c r="B469" i="10"/>
  <c r="D469" i="10"/>
  <c r="C469" i="10"/>
  <c r="G469" i="10"/>
  <c r="B467" i="10"/>
  <c r="C467" i="10"/>
  <c r="G467" i="10"/>
  <c r="B465" i="10"/>
  <c r="D465" i="10"/>
  <c r="C465" i="10"/>
  <c r="G465" i="10"/>
  <c r="B463" i="10"/>
  <c r="D463" i="10"/>
  <c r="C463" i="10"/>
  <c r="G463" i="10"/>
  <c r="G361" i="10"/>
  <c r="C408" i="10"/>
  <c r="C406" i="10"/>
  <c r="C404" i="10"/>
  <c r="C402" i="10"/>
  <c r="C400" i="10"/>
  <c r="C398" i="10"/>
  <c r="C396" i="10"/>
  <c r="C394" i="10"/>
  <c r="C392" i="10"/>
  <c r="C390" i="10"/>
  <c r="C388" i="10"/>
  <c r="C386" i="10"/>
  <c r="C384" i="10"/>
  <c r="C382" i="10"/>
  <c r="C380" i="10"/>
  <c r="C378" i="10"/>
  <c r="C376" i="10"/>
  <c r="C374" i="10"/>
  <c r="C372" i="10"/>
  <c r="C370" i="10"/>
  <c r="C368" i="10"/>
  <c r="C366" i="10"/>
  <c r="C364" i="10"/>
  <c r="C362" i="10"/>
  <c r="G462" i="10"/>
  <c r="C462" i="10"/>
  <c r="B462" i="10"/>
  <c r="C459" i="10"/>
  <c r="B459" i="10"/>
  <c r="G459" i="10"/>
  <c r="G310" i="10"/>
  <c r="G350" i="10"/>
  <c r="C350" i="10"/>
  <c r="C349" i="10"/>
  <c r="G346" i="10"/>
  <c r="C346" i="10"/>
  <c r="C345" i="10"/>
  <c r="C337" i="10"/>
  <c r="C334" i="10"/>
  <c r="C333" i="10"/>
  <c r="G322" i="10"/>
  <c r="C322" i="10"/>
  <c r="C321" i="10"/>
  <c r="C317" i="10"/>
  <c r="C313" i="10"/>
  <c r="G342" i="10"/>
  <c r="C342" i="10"/>
  <c r="C341" i="10"/>
  <c r="G330" i="10"/>
  <c r="C330" i="10"/>
  <c r="C329" i="10"/>
  <c r="G326" i="10"/>
  <c r="C326" i="10"/>
  <c r="C325" i="10"/>
  <c r="C351" i="10"/>
  <c r="D350" i="10"/>
  <c r="B350" i="10"/>
  <c r="G349" i="10"/>
  <c r="C347" i="10"/>
  <c r="D346" i="10"/>
  <c r="B346" i="10"/>
  <c r="G345" i="10"/>
  <c r="C343" i="10"/>
  <c r="D342" i="10"/>
  <c r="B342" i="10"/>
  <c r="G341" i="10"/>
  <c r="C339" i="10"/>
  <c r="D338" i="10"/>
  <c r="B338" i="10"/>
  <c r="G337" i="10"/>
  <c r="C335" i="10"/>
  <c r="D334" i="10"/>
  <c r="B334" i="10"/>
  <c r="G333" i="10"/>
  <c r="C331" i="10"/>
  <c r="D330" i="10"/>
  <c r="B330" i="10"/>
  <c r="G329" i="10"/>
  <c r="C327" i="10"/>
  <c r="D326" i="10"/>
  <c r="B326" i="10"/>
  <c r="G325" i="10"/>
  <c r="C323" i="10"/>
  <c r="D322" i="10"/>
  <c r="B322" i="10"/>
  <c r="G321" i="10"/>
  <c r="C319" i="10"/>
  <c r="D318" i="10"/>
  <c r="B318" i="10"/>
  <c r="G317" i="10"/>
  <c r="C315" i="10"/>
  <c r="D314" i="10"/>
  <c r="B314" i="10"/>
  <c r="G313" i="10"/>
  <c r="C311" i="10"/>
  <c r="C309" i="10"/>
  <c r="Y107" i="12"/>
  <c r="B1021" i="10"/>
  <c r="B1014" i="10"/>
  <c r="D1014" i="10"/>
  <c r="B1012" i="10"/>
  <c r="D1012" i="10"/>
  <c r="B1010" i="10"/>
  <c r="D1010" i="10"/>
  <c r="B1008" i="10"/>
  <c r="D1008" i="10"/>
  <c r="B1006" i="10"/>
  <c r="D1006" i="10"/>
  <c r="B1004" i="10"/>
  <c r="D1004" i="10"/>
  <c r="B1002" i="10"/>
  <c r="D1002" i="10"/>
  <c r="B1000" i="10"/>
  <c r="D1000" i="10"/>
  <c r="B998" i="10"/>
  <c r="D998" i="10"/>
  <c r="B996" i="10"/>
  <c r="D996" i="10"/>
  <c r="B994" i="10"/>
  <c r="D994" i="10"/>
  <c r="D1019" i="10"/>
  <c r="D1017" i="10"/>
  <c r="G1016" i="10"/>
  <c r="C1016" i="10"/>
  <c r="C1014" i="10"/>
  <c r="C1012" i="10"/>
  <c r="C1010" i="10"/>
  <c r="C1008" i="10"/>
  <c r="C1006" i="10"/>
  <c r="C1004" i="10"/>
  <c r="C1002" i="10"/>
  <c r="C1000" i="10"/>
  <c r="C998" i="10"/>
  <c r="C996" i="10"/>
  <c r="C994" i="10"/>
  <c r="D931" i="10"/>
  <c r="D929" i="10"/>
  <c r="D927" i="10"/>
  <c r="D925" i="10"/>
  <c r="D923" i="10"/>
  <c r="D921" i="10"/>
  <c r="D992" i="10"/>
  <c r="D990" i="10"/>
  <c r="D988" i="10"/>
  <c r="D986" i="10"/>
  <c r="D984" i="10"/>
  <c r="D982" i="10"/>
  <c r="D980" i="10"/>
  <c r="D978" i="10"/>
  <c r="D976" i="10"/>
  <c r="D974" i="10"/>
  <c r="D968" i="10"/>
  <c r="D966" i="10"/>
  <c r="D964" i="10"/>
  <c r="D962" i="10"/>
  <c r="D960" i="10"/>
  <c r="D958" i="10"/>
  <c r="D956" i="10"/>
  <c r="D954" i="10"/>
  <c r="D952" i="10"/>
  <c r="D950" i="10"/>
  <c r="D948" i="10"/>
  <c r="D946" i="10"/>
  <c r="D944" i="10"/>
  <c r="D942" i="10"/>
  <c r="D940" i="10"/>
  <c r="D938" i="10"/>
  <c r="D936" i="10"/>
  <c r="D934" i="10"/>
  <c r="D932" i="10"/>
  <c r="D918" i="10"/>
  <c r="D916" i="10"/>
  <c r="D914" i="10"/>
  <c r="D912" i="10"/>
  <c r="D910" i="10"/>
  <c r="D908" i="10"/>
  <c r="D906" i="10"/>
  <c r="D904" i="10"/>
  <c r="G903" i="10"/>
  <c r="C903" i="10"/>
  <c r="B901" i="10"/>
  <c r="D901" i="10"/>
  <c r="B899" i="10"/>
  <c r="D899" i="10"/>
  <c r="B897" i="10"/>
  <c r="D897" i="10"/>
  <c r="B895" i="10"/>
  <c r="D895" i="10"/>
  <c r="B893" i="10"/>
  <c r="D893" i="10"/>
  <c r="B891" i="10"/>
  <c r="D891" i="10"/>
  <c r="B889" i="10"/>
  <c r="B887" i="10"/>
  <c r="B885" i="10"/>
  <c r="D885" i="10"/>
  <c r="B883" i="10"/>
  <c r="D883" i="10"/>
  <c r="D881" i="10"/>
  <c r="D879" i="10"/>
  <c r="D865" i="10"/>
  <c r="D863" i="10"/>
  <c r="D861" i="10"/>
  <c r="D859" i="10"/>
  <c r="D857" i="10"/>
  <c r="D855" i="10"/>
  <c r="D853" i="10"/>
  <c r="D851" i="10"/>
  <c r="D849" i="10"/>
  <c r="D847" i="10"/>
  <c r="D845" i="10"/>
  <c r="D843" i="10"/>
  <c r="D841" i="10"/>
  <c r="D839" i="10"/>
  <c r="D837" i="10"/>
  <c r="D829" i="10"/>
  <c r="D827" i="10"/>
  <c r="D823" i="10"/>
  <c r="D408" i="10"/>
  <c r="D406" i="10"/>
  <c r="D404" i="10"/>
  <c r="D402" i="10"/>
  <c r="D400" i="10"/>
  <c r="D398" i="10"/>
  <c r="D396" i="10"/>
  <c r="D394" i="10"/>
  <c r="D392" i="10"/>
  <c r="D390" i="10"/>
  <c r="D388" i="10"/>
  <c r="D386" i="10"/>
  <c r="D384" i="10"/>
  <c r="D382" i="10"/>
  <c r="D380" i="10"/>
  <c r="D378" i="10"/>
  <c r="D376" i="10"/>
  <c r="D374" i="10"/>
  <c r="D372" i="10"/>
  <c r="D370" i="10"/>
  <c r="D368" i="10"/>
  <c r="D366" i="10"/>
  <c r="D364" i="10"/>
  <c r="D362" i="10"/>
  <c r="B359" i="10"/>
  <c r="D359" i="10"/>
  <c r="B357" i="10"/>
  <c r="G355" i="10"/>
  <c r="B353" i="10"/>
  <c r="D353" i="10"/>
  <c r="C359" i="10"/>
  <c r="C357" i="10"/>
  <c r="C353" i="10"/>
  <c r="B361" i="10"/>
  <c r="D361" i="10"/>
  <c r="G359" i="10"/>
  <c r="G357" i="10"/>
  <c r="B355" i="10"/>
  <c r="D355" i="10"/>
  <c r="G353" i="10"/>
  <c r="B351" i="10"/>
  <c r="D351" i="10"/>
  <c r="B349" i="10"/>
  <c r="D349" i="10"/>
  <c r="B347" i="10"/>
  <c r="D347" i="10"/>
  <c r="B345" i="10"/>
  <c r="D345" i="10"/>
  <c r="B343" i="10"/>
  <c r="D343" i="10"/>
  <c r="B341" i="10"/>
  <c r="D341" i="10"/>
  <c r="B339" i="10"/>
  <c r="D339" i="10"/>
  <c r="B337" i="10"/>
  <c r="D337" i="10"/>
  <c r="B335" i="10"/>
  <c r="D335" i="10"/>
  <c r="B333" i="10"/>
  <c r="D333" i="10"/>
  <c r="B331" i="10"/>
  <c r="D331" i="10"/>
  <c r="B329" i="10"/>
  <c r="D329" i="10"/>
  <c r="B327" i="10"/>
  <c r="D327" i="10"/>
  <c r="B325" i="10"/>
  <c r="D325" i="10"/>
  <c r="B323" i="10"/>
  <c r="D323" i="10"/>
  <c r="B321" i="10"/>
  <c r="D321" i="10"/>
  <c r="B319" i="10"/>
  <c r="D319" i="10"/>
  <c r="B317" i="10"/>
  <c r="D317" i="10"/>
  <c r="B315" i="10"/>
  <c r="D315" i="10"/>
  <c r="B313" i="10"/>
  <c r="D313" i="10"/>
  <c r="B311" i="10"/>
  <c r="B309" i="10"/>
  <c r="D309" i="10"/>
  <c r="Y108" i="12" l="1"/>
  <c r="Y56" i="12"/>
  <c r="Y57" i="12"/>
  <c r="Y109" i="12"/>
  <c r="A19" i="11"/>
  <c r="B19" i="11" s="1"/>
  <c r="A20" i="11"/>
  <c r="B20" i="11" s="1"/>
  <c r="A21" i="11"/>
  <c r="B21" i="11" s="1"/>
  <c r="A22" i="11"/>
  <c r="B22" i="11" s="1"/>
  <c r="A23" i="11"/>
  <c r="B23" i="11" s="1"/>
  <c r="A24" i="11"/>
  <c r="B24" i="11" s="1"/>
  <c r="A25" i="11"/>
  <c r="B25" i="11" s="1"/>
  <c r="I24" i="11" l="1"/>
  <c r="I23" i="11"/>
  <c r="I22" i="11"/>
  <c r="I21" i="11"/>
  <c r="I20" i="11"/>
  <c r="I19" i="11"/>
  <c r="C25" i="11"/>
  <c r="I25" i="11"/>
  <c r="C24" i="11"/>
  <c r="C23" i="11"/>
  <c r="C22" i="11"/>
  <c r="C21" i="11"/>
  <c r="C20" i="11"/>
  <c r="C19" i="11"/>
  <c r="M25" i="11"/>
  <c r="D25" i="11"/>
  <c r="M24" i="11"/>
  <c r="D24" i="11"/>
  <c r="M23" i="11"/>
  <c r="D23" i="11"/>
  <c r="M22" i="11"/>
  <c r="D22" i="11"/>
  <c r="M21" i="11"/>
  <c r="D21" i="11"/>
  <c r="M20" i="11"/>
  <c r="D20" i="11"/>
  <c r="M19" i="11"/>
  <c r="D19" i="11"/>
  <c r="P21" i="4"/>
  <c r="R41" i="4"/>
  <c r="R40" i="4"/>
  <c r="R39" i="4"/>
  <c r="R38" i="4"/>
  <c r="R37" i="4"/>
  <c r="R36" i="4"/>
  <c r="R35" i="4"/>
  <c r="R34" i="4"/>
  <c r="R28" i="4"/>
  <c r="R27" i="4"/>
  <c r="R26" i="4"/>
  <c r="R25" i="4"/>
  <c r="R24" i="4"/>
  <c r="R23" i="4"/>
  <c r="R22" i="4"/>
  <c r="R21" i="4"/>
  <c r="A43" i="11"/>
  <c r="B43" i="11" s="1"/>
  <c r="A44" i="11"/>
  <c r="B44" i="11" s="1"/>
  <c r="A45" i="11"/>
  <c r="B45" i="11" s="1"/>
  <c r="A46" i="11"/>
  <c r="C46" i="11" s="1"/>
  <c r="A47" i="11"/>
  <c r="B47" i="11" s="1"/>
  <c r="A48" i="11"/>
  <c r="B48" i="11" s="1"/>
  <c r="A49" i="11"/>
  <c r="B49" i="11" s="1"/>
  <c r="A42" i="11"/>
  <c r="C42" i="11" s="1"/>
  <c r="A18" i="11"/>
  <c r="B38" i="11"/>
  <c r="B39" i="11"/>
  <c r="B40" i="11"/>
  <c r="B41" i="11"/>
  <c r="B29" i="11"/>
  <c r="B30" i="11"/>
  <c r="B31" i="11"/>
  <c r="B32" i="11"/>
  <c r="B33" i="11"/>
  <c r="B14" i="11"/>
  <c r="B15" i="11"/>
  <c r="C16" i="11"/>
  <c r="B17" i="11"/>
  <c r="B5" i="11"/>
  <c r="B6" i="11"/>
  <c r="B7" i="11"/>
  <c r="C8" i="11"/>
  <c r="B9" i="11"/>
  <c r="Z41" i="4"/>
  <c r="Y41" i="4"/>
  <c r="L25" i="11" s="1"/>
  <c r="X41" i="4"/>
  <c r="W41" i="4"/>
  <c r="K25" i="11" s="1"/>
  <c r="V41" i="4"/>
  <c r="U41" i="4"/>
  <c r="T41" i="4"/>
  <c r="S41" i="4"/>
  <c r="Z40" i="4"/>
  <c r="Y40" i="4"/>
  <c r="L24" i="11" s="1"/>
  <c r="X40" i="4"/>
  <c r="W40" i="4"/>
  <c r="K24" i="11" s="1"/>
  <c r="V40" i="4"/>
  <c r="U40" i="4"/>
  <c r="T40" i="4"/>
  <c r="S40" i="4"/>
  <c r="Z39" i="4"/>
  <c r="Y39" i="4"/>
  <c r="L23" i="11" s="1"/>
  <c r="X39" i="4"/>
  <c r="W39" i="4"/>
  <c r="K23" i="11" s="1"/>
  <c r="V39" i="4"/>
  <c r="U39" i="4"/>
  <c r="T39" i="4"/>
  <c r="S39" i="4"/>
  <c r="Z38" i="4"/>
  <c r="Y38" i="4"/>
  <c r="L22" i="11" s="1"/>
  <c r="X38" i="4"/>
  <c r="W38" i="4"/>
  <c r="K22" i="11" s="1"/>
  <c r="V38" i="4"/>
  <c r="U38" i="4"/>
  <c r="T38" i="4"/>
  <c r="S38" i="4"/>
  <c r="Z37" i="4"/>
  <c r="Y37" i="4"/>
  <c r="L21" i="11" s="1"/>
  <c r="X37" i="4"/>
  <c r="W37" i="4"/>
  <c r="K21" i="11" s="1"/>
  <c r="V37" i="4"/>
  <c r="U37" i="4"/>
  <c r="T37" i="4"/>
  <c r="S37" i="4"/>
  <c r="Z36" i="4"/>
  <c r="L44" i="11" s="1"/>
  <c r="Y36" i="4"/>
  <c r="L20" i="11" s="1"/>
  <c r="X36" i="4"/>
  <c r="W36" i="4"/>
  <c r="K20" i="11" s="1"/>
  <c r="V36" i="4"/>
  <c r="I44" i="11" s="1"/>
  <c r="U36" i="4"/>
  <c r="T36" i="4"/>
  <c r="S36" i="4"/>
  <c r="Z35" i="4"/>
  <c r="Y35" i="4"/>
  <c r="L19" i="11" s="1"/>
  <c r="X35" i="4"/>
  <c r="W35" i="4"/>
  <c r="K19" i="11" s="1"/>
  <c r="V35" i="4"/>
  <c r="U35" i="4"/>
  <c r="T35" i="4"/>
  <c r="S35" i="4"/>
  <c r="Z34" i="4"/>
  <c r="Y34" i="4"/>
  <c r="X34" i="4"/>
  <c r="W34" i="4"/>
  <c r="V34" i="4"/>
  <c r="U34" i="4"/>
  <c r="T34" i="4"/>
  <c r="S34" i="4"/>
  <c r="D43" i="11" l="1"/>
  <c r="K43" i="11"/>
  <c r="L43" i="11"/>
  <c r="D48" i="11"/>
  <c r="L48" i="11"/>
  <c r="M43" i="11"/>
  <c r="K48" i="11"/>
  <c r="M48" i="11"/>
  <c r="I47" i="11"/>
  <c r="L47" i="11"/>
  <c r="C48" i="11"/>
  <c r="C43" i="11"/>
  <c r="C47" i="11"/>
  <c r="D46" i="11"/>
  <c r="I46" i="11"/>
  <c r="K46" i="11"/>
  <c r="L46" i="11"/>
  <c r="I49" i="11"/>
  <c r="L49" i="11"/>
  <c r="C49" i="11"/>
  <c r="C44" i="11"/>
  <c r="I45" i="11"/>
  <c r="L45" i="11"/>
  <c r="C45" i="11"/>
  <c r="M49" i="11"/>
  <c r="K49" i="11"/>
  <c r="D49" i="11"/>
  <c r="M45" i="11"/>
  <c r="K45" i="11"/>
  <c r="D45" i="11"/>
  <c r="M44" i="11"/>
  <c r="K44" i="11"/>
  <c r="D44" i="11"/>
  <c r="I6" i="11"/>
  <c r="M46" i="11"/>
  <c r="B46" i="11"/>
  <c r="C7" i="11"/>
  <c r="C6" i="11"/>
  <c r="C5" i="11"/>
  <c r="C17" i="11"/>
  <c r="I48" i="11"/>
  <c r="M47" i="11"/>
  <c r="K47" i="11"/>
  <c r="D47" i="11"/>
  <c r="I43" i="11"/>
  <c r="L18" i="11"/>
  <c r="I42" i="11"/>
  <c r="L42" i="11"/>
  <c r="B42" i="11"/>
  <c r="D42" i="11"/>
  <c r="K42" i="11"/>
  <c r="M42" i="11"/>
  <c r="B18" i="11"/>
  <c r="M18" i="11"/>
  <c r="D18" i="11"/>
  <c r="K18" i="11"/>
  <c r="I18" i="11"/>
  <c r="C18" i="11"/>
  <c r="I30" i="11"/>
  <c r="C15" i="11"/>
  <c r="C14" i="11"/>
  <c r="C33" i="11"/>
  <c r="C32" i="11"/>
  <c r="C31" i="11"/>
  <c r="C30" i="11"/>
  <c r="C29" i="11"/>
  <c r="C41" i="11"/>
  <c r="C40" i="11"/>
  <c r="C39" i="11"/>
  <c r="C38" i="11"/>
  <c r="M41" i="11"/>
  <c r="D41" i="11"/>
  <c r="M40" i="11"/>
  <c r="M39" i="11"/>
  <c r="D39" i="11"/>
  <c r="M38" i="11"/>
  <c r="M33" i="11"/>
  <c r="D33" i="11"/>
  <c r="M32" i="11"/>
  <c r="D32" i="11"/>
  <c r="M31" i="11"/>
  <c r="D31" i="11"/>
  <c r="M30" i="11"/>
  <c r="D30" i="11"/>
  <c r="M29" i="11"/>
  <c r="D29" i="11"/>
  <c r="M17" i="11"/>
  <c r="D17" i="11"/>
  <c r="M16" i="11"/>
  <c r="B16" i="11"/>
  <c r="M15" i="11"/>
  <c r="D15" i="11"/>
  <c r="M14" i="11"/>
  <c r="C9" i="11"/>
  <c r="M9" i="11"/>
  <c r="D9" i="11"/>
  <c r="M8" i="11"/>
  <c r="D8" i="11"/>
  <c r="B8" i="11"/>
  <c r="M7" i="11"/>
  <c r="D7" i="11"/>
  <c r="M6" i="11"/>
  <c r="D6" i="11"/>
  <c r="M5" i="11"/>
  <c r="D5" i="11"/>
  <c r="U26" i="4"/>
  <c r="I15" i="11" s="1"/>
  <c r="V26" i="4"/>
  <c r="I39" i="11" s="1"/>
  <c r="K15" i="11"/>
  <c r="K39" i="11"/>
  <c r="L15" i="11"/>
  <c r="L39" i="11"/>
  <c r="D40" i="11"/>
  <c r="U27" i="4"/>
  <c r="I16" i="11" s="1"/>
  <c r="V27" i="4"/>
  <c r="I40" i="11" s="1"/>
  <c r="K16" i="11"/>
  <c r="K40" i="11"/>
  <c r="L16" i="11"/>
  <c r="L40" i="11"/>
  <c r="U28" i="4"/>
  <c r="I17" i="11" s="1"/>
  <c r="V28" i="4"/>
  <c r="I41" i="11" s="1"/>
  <c r="K17" i="11"/>
  <c r="K41" i="11"/>
  <c r="L17" i="11"/>
  <c r="L41" i="11"/>
  <c r="U13" i="4"/>
  <c r="I7" i="11" s="1"/>
  <c r="V13" i="4"/>
  <c r="I31" i="11" s="1"/>
  <c r="K7" i="11"/>
  <c r="K31" i="11"/>
  <c r="L7" i="11"/>
  <c r="L31" i="11"/>
  <c r="U14" i="4"/>
  <c r="I8" i="11" s="1"/>
  <c r="V14" i="4"/>
  <c r="I32" i="11" s="1"/>
  <c r="K8" i="11"/>
  <c r="K32" i="11"/>
  <c r="L8" i="11"/>
  <c r="L32" i="11"/>
  <c r="U15" i="4"/>
  <c r="I9" i="11" s="1"/>
  <c r="V15" i="4"/>
  <c r="I33" i="11" s="1"/>
  <c r="K9" i="11"/>
  <c r="K33" i="11"/>
  <c r="L9" i="11"/>
  <c r="L33" i="11"/>
  <c r="A769" i="10"/>
  <c r="C769" i="10" s="1"/>
  <c r="A770" i="10"/>
  <c r="A771" i="10"/>
  <c r="A772" i="10"/>
  <c r="B772" i="10" s="1"/>
  <c r="A773" i="10"/>
  <c r="C773" i="10" s="1"/>
  <c r="A774" i="10"/>
  <c r="A775" i="10"/>
  <c r="C775" i="10" s="1"/>
  <c r="A776" i="10"/>
  <c r="C776" i="10" s="1"/>
  <c r="A777" i="10"/>
  <c r="C777" i="10" s="1"/>
  <c r="A778" i="10"/>
  <c r="A779" i="10"/>
  <c r="A780" i="10"/>
  <c r="C780" i="10" s="1"/>
  <c r="A781" i="10"/>
  <c r="C781" i="10" s="1"/>
  <c r="A782" i="10"/>
  <c r="A783" i="10"/>
  <c r="C783" i="10" s="1"/>
  <c r="A784" i="10"/>
  <c r="G784" i="10" s="1"/>
  <c r="A785" i="10"/>
  <c r="C785" i="10" s="1"/>
  <c r="A786" i="10"/>
  <c r="A787" i="10"/>
  <c r="A788" i="10"/>
  <c r="B788" i="10" s="1"/>
  <c r="A789" i="10"/>
  <c r="C789" i="10" s="1"/>
  <c r="A790" i="10"/>
  <c r="A791" i="10"/>
  <c r="C791" i="10" s="1"/>
  <c r="A792" i="10"/>
  <c r="C792" i="10" s="1"/>
  <c r="A793" i="10"/>
  <c r="C793" i="10" s="1"/>
  <c r="A794" i="10"/>
  <c r="A795" i="10"/>
  <c r="C795" i="10" s="1"/>
  <c r="A796" i="10"/>
  <c r="G796" i="10" s="1"/>
  <c r="A797" i="10"/>
  <c r="C797" i="10" s="1"/>
  <c r="A798" i="10"/>
  <c r="A799" i="10"/>
  <c r="C799" i="10" s="1"/>
  <c r="A800" i="10"/>
  <c r="D800" i="10" s="1"/>
  <c r="A801" i="10"/>
  <c r="C801" i="10" s="1"/>
  <c r="A802" i="10"/>
  <c r="A803" i="10"/>
  <c r="A804" i="10"/>
  <c r="B804" i="10" s="1"/>
  <c r="A805" i="10"/>
  <c r="C805" i="10" s="1"/>
  <c r="A806" i="10"/>
  <c r="A807" i="10"/>
  <c r="C807" i="10" s="1"/>
  <c r="A808" i="10"/>
  <c r="G808" i="10" s="1"/>
  <c r="A809" i="10"/>
  <c r="C809" i="10" s="1"/>
  <c r="A810" i="10"/>
  <c r="A811" i="10"/>
  <c r="A812" i="10"/>
  <c r="C812" i="10" s="1"/>
  <c r="A813" i="10"/>
  <c r="C813" i="10" s="1"/>
  <c r="A814" i="10"/>
  <c r="A815" i="10"/>
  <c r="C815" i="10" s="1"/>
  <c r="A816" i="10"/>
  <c r="B816" i="10" s="1"/>
  <c r="A817" i="10"/>
  <c r="C817" i="10" s="1"/>
  <c r="A768" i="10"/>
  <c r="A717" i="10"/>
  <c r="B717" i="10" s="1"/>
  <c r="A718" i="10"/>
  <c r="G718" i="10" s="1"/>
  <c r="A719" i="10"/>
  <c r="G719" i="10" s="1"/>
  <c r="A720" i="10"/>
  <c r="A721" i="10"/>
  <c r="B721" i="10" s="1"/>
  <c r="A722" i="10"/>
  <c r="B722" i="10" s="1"/>
  <c r="A723" i="10"/>
  <c r="G723" i="10" s="1"/>
  <c r="A724" i="10"/>
  <c r="A725" i="10"/>
  <c r="B725" i="10" s="1"/>
  <c r="A726" i="10"/>
  <c r="B726" i="10" s="1"/>
  <c r="A727" i="10"/>
  <c r="G727" i="10" s="1"/>
  <c r="A728" i="10"/>
  <c r="A729" i="10"/>
  <c r="B729" i="10" s="1"/>
  <c r="A730" i="10"/>
  <c r="C730" i="10" s="1"/>
  <c r="A731" i="10"/>
  <c r="G731" i="10" s="1"/>
  <c r="A732" i="10"/>
  <c r="A733" i="10"/>
  <c r="B733" i="10" s="1"/>
  <c r="A734" i="10"/>
  <c r="G734" i="10" s="1"/>
  <c r="A735" i="10"/>
  <c r="G735" i="10" s="1"/>
  <c r="A736" i="10"/>
  <c r="A737" i="10"/>
  <c r="B737" i="10" s="1"/>
  <c r="A738" i="10"/>
  <c r="G738" i="10" s="1"/>
  <c r="A739" i="10"/>
  <c r="G739" i="10" s="1"/>
  <c r="A740" i="10"/>
  <c r="A741" i="10"/>
  <c r="B741" i="10" s="1"/>
  <c r="A742" i="10"/>
  <c r="G742" i="10" s="1"/>
  <c r="A743" i="10"/>
  <c r="G743" i="10" s="1"/>
  <c r="A744" i="10"/>
  <c r="A745" i="10"/>
  <c r="B745" i="10" s="1"/>
  <c r="A746" i="10"/>
  <c r="G746" i="10" s="1"/>
  <c r="A747" i="10"/>
  <c r="G747" i="10" s="1"/>
  <c r="A748" i="10"/>
  <c r="A749" i="10"/>
  <c r="B749" i="10" s="1"/>
  <c r="A750" i="10"/>
  <c r="G750" i="10" s="1"/>
  <c r="A751" i="10"/>
  <c r="G751" i="10" s="1"/>
  <c r="A752" i="10"/>
  <c r="A753" i="10"/>
  <c r="B753" i="10" s="1"/>
  <c r="A754" i="10"/>
  <c r="G754" i="10" s="1"/>
  <c r="A755" i="10"/>
  <c r="G755" i="10" s="1"/>
  <c r="A756" i="10"/>
  <c r="A757" i="10"/>
  <c r="B757" i="10" s="1"/>
  <c r="A758" i="10"/>
  <c r="G758" i="10" s="1"/>
  <c r="A759" i="10"/>
  <c r="G759" i="10" s="1"/>
  <c r="A760" i="10"/>
  <c r="A761" i="10"/>
  <c r="B761" i="10" s="1"/>
  <c r="A762" i="10"/>
  <c r="G762" i="10" s="1"/>
  <c r="A763" i="10"/>
  <c r="G763" i="10" s="1"/>
  <c r="A764" i="10"/>
  <c r="A765" i="10"/>
  <c r="B765" i="10" s="1"/>
  <c r="A716" i="10"/>
  <c r="G716" i="10" s="1"/>
  <c r="A259" i="10"/>
  <c r="G259" i="10" s="1"/>
  <c r="A260" i="10"/>
  <c r="A261" i="10"/>
  <c r="C261" i="10" s="1"/>
  <c r="A262" i="10"/>
  <c r="D262" i="10" s="1"/>
  <c r="A263" i="10"/>
  <c r="A264" i="10"/>
  <c r="D264" i="10" s="1"/>
  <c r="A265" i="10"/>
  <c r="G265" i="10" s="1"/>
  <c r="A266" i="10"/>
  <c r="G266" i="10" s="1"/>
  <c r="A267" i="10"/>
  <c r="A268" i="10"/>
  <c r="G268" i="10" s="1"/>
  <c r="A269" i="10"/>
  <c r="B269" i="10" s="1"/>
  <c r="A270" i="10"/>
  <c r="C270" i="10" s="1"/>
  <c r="A271" i="10"/>
  <c r="A272" i="10"/>
  <c r="A273" i="10"/>
  <c r="B273" i="10" s="1"/>
  <c r="A274" i="10"/>
  <c r="D274" i="10" s="1"/>
  <c r="A275" i="10"/>
  <c r="G275" i="10" s="1"/>
  <c r="A276" i="10"/>
  <c r="C276" i="10" s="1"/>
  <c r="A277" i="10"/>
  <c r="C277" i="10" s="1"/>
  <c r="A278" i="10"/>
  <c r="B278" i="10" s="1"/>
  <c r="A279" i="10"/>
  <c r="B279" i="10" s="1"/>
  <c r="A280" i="10"/>
  <c r="C280" i="10" s="1"/>
  <c r="A281" i="10"/>
  <c r="G281" i="10" s="1"/>
  <c r="A282" i="10"/>
  <c r="G282" i="10" s="1"/>
  <c r="A283" i="10"/>
  <c r="G283" i="10" s="1"/>
  <c r="A284" i="10"/>
  <c r="D284" i="10" s="1"/>
  <c r="A285" i="10"/>
  <c r="C285" i="10" s="1"/>
  <c r="A286" i="10"/>
  <c r="G286" i="10" s="1"/>
  <c r="A287" i="10"/>
  <c r="C287" i="10" s="1"/>
  <c r="A288" i="10"/>
  <c r="G288" i="10" s="1"/>
  <c r="A289" i="10"/>
  <c r="C289" i="10" s="1"/>
  <c r="A290" i="10"/>
  <c r="G290" i="10" s="1"/>
  <c r="A291" i="10"/>
  <c r="B291" i="10" s="1"/>
  <c r="A292" i="10"/>
  <c r="C292" i="10" s="1"/>
  <c r="A293" i="10"/>
  <c r="D293" i="10" s="1"/>
  <c r="A294" i="10"/>
  <c r="G294" i="10" s="1"/>
  <c r="A295" i="10"/>
  <c r="C295" i="10" s="1"/>
  <c r="A296" i="10"/>
  <c r="C296" i="10" s="1"/>
  <c r="A297" i="10"/>
  <c r="D297" i="10" s="1"/>
  <c r="A298" i="10"/>
  <c r="B298" i="10" s="1"/>
  <c r="A299" i="10"/>
  <c r="C299" i="10" s="1"/>
  <c r="A300" i="10"/>
  <c r="G300" i="10" s="1"/>
  <c r="A301" i="10"/>
  <c r="G301" i="10" s="1"/>
  <c r="A302" i="10"/>
  <c r="G302" i="10" s="1"/>
  <c r="A303" i="10"/>
  <c r="C303" i="10" s="1"/>
  <c r="A304" i="10"/>
  <c r="C304" i="10" s="1"/>
  <c r="A305" i="10"/>
  <c r="D305" i="10" s="1"/>
  <c r="A306" i="10"/>
  <c r="B306" i="10" s="1"/>
  <c r="A307" i="10"/>
  <c r="G307" i="10" s="1"/>
  <c r="A258" i="10"/>
  <c r="A207" i="10"/>
  <c r="A208" i="10"/>
  <c r="G208" i="10" s="1"/>
  <c r="A209" i="10"/>
  <c r="A210" i="10"/>
  <c r="D210" i="10" s="1"/>
  <c r="A211" i="10"/>
  <c r="A212" i="10"/>
  <c r="C212" i="10" s="1"/>
  <c r="A213" i="10"/>
  <c r="A214" i="10"/>
  <c r="A215" i="10"/>
  <c r="A216" i="10"/>
  <c r="C216" i="10" s="1"/>
  <c r="A217" i="10"/>
  <c r="A218" i="10"/>
  <c r="C218" i="10" s="1"/>
  <c r="A219" i="10"/>
  <c r="G219" i="10" s="1"/>
  <c r="A220" i="10"/>
  <c r="A221" i="10"/>
  <c r="A222" i="10"/>
  <c r="C222" i="10" s="1"/>
  <c r="A223" i="10"/>
  <c r="A224" i="10"/>
  <c r="A225" i="10"/>
  <c r="A226" i="10"/>
  <c r="C226" i="10" s="1"/>
  <c r="A227" i="10"/>
  <c r="C227" i="10" s="1"/>
  <c r="A228" i="10"/>
  <c r="G228" i="10" s="1"/>
  <c r="A229" i="10"/>
  <c r="C229" i="10" s="1"/>
  <c r="A230" i="10"/>
  <c r="G230" i="10" s="1"/>
  <c r="A231" i="10"/>
  <c r="B231" i="10" s="1"/>
  <c r="A232" i="10"/>
  <c r="C232" i="10" s="1"/>
  <c r="A233" i="10"/>
  <c r="B233" i="10" s="1"/>
  <c r="A234" i="10"/>
  <c r="D234" i="10" s="1"/>
  <c r="A235" i="10"/>
  <c r="B235" i="10" s="1"/>
  <c r="A236" i="10"/>
  <c r="D236" i="10" s="1"/>
  <c r="A237" i="10"/>
  <c r="B237" i="10" s="1"/>
  <c r="A238" i="10"/>
  <c r="A239" i="10"/>
  <c r="G239" i="10" s="1"/>
  <c r="A240" i="10"/>
  <c r="B240" i="10" s="1"/>
  <c r="A241" i="10"/>
  <c r="C241" i="10" s="1"/>
  <c r="A242" i="10"/>
  <c r="G242" i="10" s="1"/>
  <c r="A243" i="10"/>
  <c r="G243" i="10" s="1"/>
  <c r="A244" i="10"/>
  <c r="D244" i="10" s="1"/>
  <c r="A245" i="10"/>
  <c r="G245" i="10" s="1"/>
  <c r="A246" i="10"/>
  <c r="D246" i="10" s="1"/>
  <c r="A247" i="10"/>
  <c r="C247" i="10" s="1"/>
  <c r="A248" i="10"/>
  <c r="B248" i="10" s="1"/>
  <c r="A249" i="10"/>
  <c r="C249" i="10" s="1"/>
  <c r="A250" i="10"/>
  <c r="D250" i="10" s="1"/>
  <c r="A251" i="10"/>
  <c r="G251" i="10" s="1"/>
  <c r="A252" i="10"/>
  <c r="D252" i="10" s="1"/>
  <c r="A253" i="10"/>
  <c r="C253" i="10" s="1"/>
  <c r="A254" i="10"/>
  <c r="D254" i="10" s="1"/>
  <c r="A255" i="10"/>
  <c r="A206" i="10"/>
  <c r="G206" i="10" s="1"/>
  <c r="B769" i="10"/>
  <c r="B770" i="10"/>
  <c r="C770" i="10"/>
  <c r="G770" i="10"/>
  <c r="C771" i="10"/>
  <c r="B774" i="10"/>
  <c r="C774" i="10"/>
  <c r="G774" i="10"/>
  <c r="B778" i="10"/>
  <c r="C778" i="10"/>
  <c r="G778" i="10"/>
  <c r="C779" i="10"/>
  <c r="B782" i="10"/>
  <c r="C782" i="10"/>
  <c r="G782" i="10"/>
  <c r="B784" i="10"/>
  <c r="B785" i="10"/>
  <c r="B786" i="10"/>
  <c r="C786" i="10"/>
  <c r="G786" i="10"/>
  <c r="C787" i="10"/>
  <c r="B790" i="10"/>
  <c r="C790" i="10"/>
  <c r="D790" i="10"/>
  <c r="G790" i="10"/>
  <c r="B794" i="10"/>
  <c r="C794" i="10"/>
  <c r="D794" i="10"/>
  <c r="G794" i="10"/>
  <c r="B798" i="10"/>
  <c r="C798" i="10"/>
  <c r="D798" i="10"/>
  <c r="G798" i="10"/>
  <c r="B802" i="10"/>
  <c r="C802" i="10"/>
  <c r="D802" i="10"/>
  <c r="G802" i="10"/>
  <c r="C803" i="10"/>
  <c r="B806" i="10"/>
  <c r="C806" i="10"/>
  <c r="D806" i="10"/>
  <c r="G806" i="10"/>
  <c r="B809" i="10"/>
  <c r="B810" i="10"/>
  <c r="C810" i="10"/>
  <c r="D810" i="10"/>
  <c r="G810" i="10"/>
  <c r="C811" i="10"/>
  <c r="B814" i="10"/>
  <c r="C814" i="10"/>
  <c r="D814" i="10"/>
  <c r="G814" i="10"/>
  <c r="G768" i="10"/>
  <c r="B720" i="10"/>
  <c r="C720" i="10"/>
  <c r="G720" i="10"/>
  <c r="B724" i="10"/>
  <c r="C724" i="10"/>
  <c r="G724" i="10"/>
  <c r="B728" i="10"/>
  <c r="C728" i="10"/>
  <c r="G728" i="10"/>
  <c r="B732" i="10"/>
  <c r="C732" i="10"/>
  <c r="G732" i="10"/>
  <c r="B736" i="10"/>
  <c r="C736" i="10"/>
  <c r="G736" i="10"/>
  <c r="B740" i="10"/>
  <c r="C740" i="10"/>
  <c r="G740" i="10"/>
  <c r="B744" i="10"/>
  <c r="C744" i="10"/>
  <c r="G744" i="10"/>
  <c r="B748" i="10"/>
  <c r="C748" i="10"/>
  <c r="G748" i="10"/>
  <c r="B752" i="10"/>
  <c r="C752" i="10"/>
  <c r="G752" i="10"/>
  <c r="B756" i="10"/>
  <c r="C756" i="10"/>
  <c r="G756" i="10"/>
  <c r="B760" i="10"/>
  <c r="C760" i="10"/>
  <c r="G760" i="10"/>
  <c r="B764" i="10"/>
  <c r="C764" i="10"/>
  <c r="G764" i="10"/>
  <c r="A667" i="10"/>
  <c r="B667" i="10" s="1"/>
  <c r="A668" i="10"/>
  <c r="B668" i="10" s="1"/>
  <c r="A669" i="10"/>
  <c r="B669" i="10" s="1"/>
  <c r="A670" i="10"/>
  <c r="B670" i="10" s="1"/>
  <c r="A671" i="10"/>
  <c r="B671" i="10" s="1"/>
  <c r="A672" i="10"/>
  <c r="B672" i="10" s="1"/>
  <c r="A673" i="10"/>
  <c r="B673" i="10" s="1"/>
  <c r="A674" i="10"/>
  <c r="B674" i="10" s="1"/>
  <c r="A675" i="10"/>
  <c r="B675" i="10" s="1"/>
  <c r="A676" i="10"/>
  <c r="B676" i="10" s="1"/>
  <c r="A677" i="10"/>
  <c r="B677" i="10" s="1"/>
  <c r="A678" i="10"/>
  <c r="B678" i="10" s="1"/>
  <c r="A679" i="10"/>
  <c r="B679" i="10" s="1"/>
  <c r="A680" i="10"/>
  <c r="B680" i="10" s="1"/>
  <c r="A681" i="10"/>
  <c r="B681" i="10" s="1"/>
  <c r="A682" i="10"/>
  <c r="B682" i="10" s="1"/>
  <c r="A683" i="10"/>
  <c r="B683" i="10" s="1"/>
  <c r="A684" i="10"/>
  <c r="B684" i="10" s="1"/>
  <c r="A685" i="10"/>
  <c r="B685" i="10" s="1"/>
  <c r="A686" i="10"/>
  <c r="G686" i="10" s="1"/>
  <c r="A687" i="10"/>
  <c r="B687" i="10" s="1"/>
  <c r="A688" i="10"/>
  <c r="A689" i="10"/>
  <c r="B689" i="10" s="1"/>
  <c r="A690" i="10"/>
  <c r="A691" i="10"/>
  <c r="A692" i="10"/>
  <c r="C692" i="10" s="1"/>
  <c r="A693" i="10"/>
  <c r="B693" i="10" s="1"/>
  <c r="A694" i="10"/>
  <c r="G694" i="10" s="1"/>
  <c r="A695" i="10"/>
  <c r="B695" i="10" s="1"/>
  <c r="A696" i="10"/>
  <c r="A697" i="10"/>
  <c r="B697" i="10" s="1"/>
  <c r="A698" i="10"/>
  <c r="A699" i="10"/>
  <c r="A700" i="10"/>
  <c r="C700" i="10" s="1"/>
  <c r="A701" i="10"/>
  <c r="B701" i="10" s="1"/>
  <c r="A702" i="10"/>
  <c r="G702" i="10" s="1"/>
  <c r="A703" i="10"/>
  <c r="B703" i="10" s="1"/>
  <c r="A704" i="10"/>
  <c r="A705" i="10"/>
  <c r="B705" i="10" s="1"/>
  <c r="A706" i="10"/>
  <c r="A707" i="10"/>
  <c r="A708" i="10"/>
  <c r="C708" i="10" s="1"/>
  <c r="A709" i="10"/>
  <c r="B709" i="10" s="1"/>
  <c r="A710" i="10"/>
  <c r="G710" i="10" s="1"/>
  <c r="A711" i="10"/>
  <c r="B711" i="10" s="1"/>
  <c r="A712" i="10"/>
  <c r="A713" i="10"/>
  <c r="B713" i="10" s="1"/>
  <c r="A714" i="10"/>
  <c r="A715" i="10"/>
  <c r="A666" i="10"/>
  <c r="G666" i="10" s="1"/>
  <c r="A615" i="10"/>
  <c r="B615" i="10" s="1"/>
  <c r="A616" i="10"/>
  <c r="B616" i="10" s="1"/>
  <c r="A617" i="10"/>
  <c r="B617" i="10" s="1"/>
  <c r="A618" i="10"/>
  <c r="B618" i="10" s="1"/>
  <c r="A619" i="10"/>
  <c r="A620" i="10"/>
  <c r="A621" i="10"/>
  <c r="G621" i="10" s="1"/>
  <c r="A622" i="10"/>
  <c r="B622" i="10" s="1"/>
  <c r="A623" i="10"/>
  <c r="A624" i="10"/>
  <c r="A625" i="10"/>
  <c r="G625" i="10" s="1"/>
  <c r="A626" i="10"/>
  <c r="B626" i="10" s="1"/>
  <c r="A627" i="10"/>
  <c r="A628" i="10"/>
  <c r="A629" i="10"/>
  <c r="G629" i="10" s="1"/>
  <c r="A630" i="10"/>
  <c r="B630" i="10" s="1"/>
  <c r="A631" i="10"/>
  <c r="A632" i="10"/>
  <c r="A633" i="10"/>
  <c r="G633" i="10" s="1"/>
  <c r="A634" i="10"/>
  <c r="B634" i="10" s="1"/>
  <c r="A635" i="10"/>
  <c r="A636" i="10"/>
  <c r="A637" i="10"/>
  <c r="G637" i="10" s="1"/>
  <c r="A638" i="10"/>
  <c r="B638" i="10" s="1"/>
  <c r="A639" i="10"/>
  <c r="A640" i="10"/>
  <c r="A641" i="10"/>
  <c r="G641" i="10" s="1"/>
  <c r="A642" i="10"/>
  <c r="B642" i="10" s="1"/>
  <c r="A643" i="10"/>
  <c r="A644" i="10"/>
  <c r="A645" i="10"/>
  <c r="G645" i="10" s="1"/>
  <c r="A646" i="10"/>
  <c r="B646" i="10" s="1"/>
  <c r="A647" i="10"/>
  <c r="A648" i="10"/>
  <c r="A649" i="10"/>
  <c r="G649" i="10" s="1"/>
  <c r="A650" i="10"/>
  <c r="B650" i="10" s="1"/>
  <c r="A651" i="10"/>
  <c r="A652" i="10"/>
  <c r="A653" i="10"/>
  <c r="G653" i="10" s="1"/>
  <c r="A654" i="10"/>
  <c r="B654" i="10" s="1"/>
  <c r="A655" i="10"/>
  <c r="A656" i="10"/>
  <c r="A657" i="10"/>
  <c r="G657" i="10" s="1"/>
  <c r="A658" i="10"/>
  <c r="B658" i="10" s="1"/>
  <c r="A659" i="10"/>
  <c r="A660" i="10"/>
  <c r="A661" i="10"/>
  <c r="G661" i="10" s="1"/>
  <c r="A662" i="10"/>
  <c r="B662" i="10" s="1"/>
  <c r="A663" i="10"/>
  <c r="B663" i="10" s="1"/>
  <c r="A614" i="10"/>
  <c r="G614" i="10" s="1"/>
  <c r="A565" i="10"/>
  <c r="A566" i="10"/>
  <c r="A567" i="10"/>
  <c r="C567" i="10" s="1"/>
  <c r="A568" i="10"/>
  <c r="B568" i="10" s="1"/>
  <c r="A569" i="10"/>
  <c r="A570" i="10"/>
  <c r="B570" i="10" s="1"/>
  <c r="A571" i="10"/>
  <c r="B571" i="10" s="1"/>
  <c r="A572" i="10"/>
  <c r="G572" i="10" s="1"/>
  <c r="A573" i="10"/>
  <c r="G573" i="10" s="1"/>
  <c r="A574" i="10"/>
  <c r="G574" i="10" s="1"/>
  <c r="A575" i="10"/>
  <c r="G575" i="10" s="1"/>
  <c r="A576" i="10"/>
  <c r="G576" i="10" s="1"/>
  <c r="A577" i="10"/>
  <c r="G577" i="10" s="1"/>
  <c r="A578" i="10"/>
  <c r="G578" i="10" s="1"/>
  <c r="A579" i="10"/>
  <c r="G579" i="10" s="1"/>
  <c r="A580" i="10"/>
  <c r="A581" i="10"/>
  <c r="G581" i="10" s="1"/>
  <c r="A582" i="10"/>
  <c r="G582" i="10" s="1"/>
  <c r="A583" i="10"/>
  <c r="G583" i="10" s="1"/>
  <c r="A584" i="10"/>
  <c r="A585" i="10"/>
  <c r="G585" i="10" s="1"/>
  <c r="A586" i="10"/>
  <c r="B586" i="10" s="1"/>
  <c r="D586" i="10" s="1"/>
  <c r="A587" i="10"/>
  <c r="G587" i="10" s="1"/>
  <c r="A588" i="10"/>
  <c r="A589" i="10"/>
  <c r="A590" i="10"/>
  <c r="A591" i="10"/>
  <c r="B591" i="10" s="1"/>
  <c r="D591" i="10" s="1"/>
  <c r="A592" i="10"/>
  <c r="A593" i="10"/>
  <c r="G593" i="10" s="1"/>
  <c r="A594" i="10"/>
  <c r="B594" i="10" s="1"/>
  <c r="D594" i="10" s="1"/>
  <c r="A595" i="10"/>
  <c r="G595" i="10" s="1"/>
  <c r="A596" i="10"/>
  <c r="B596" i="10" s="1"/>
  <c r="D596" i="10" s="1"/>
  <c r="A597" i="10"/>
  <c r="G597" i="10" s="1"/>
  <c r="A598" i="10"/>
  <c r="B598" i="10" s="1"/>
  <c r="D598" i="10" s="1"/>
  <c r="A599" i="10"/>
  <c r="A600" i="10"/>
  <c r="A601" i="10"/>
  <c r="B601" i="10" s="1"/>
  <c r="D601" i="10" s="1"/>
  <c r="A602" i="10"/>
  <c r="B602" i="10" s="1"/>
  <c r="D602" i="10" s="1"/>
  <c r="A603" i="10"/>
  <c r="G603" i="10" s="1"/>
  <c r="A604" i="10"/>
  <c r="B604" i="10" s="1"/>
  <c r="D604" i="10" s="1"/>
  <c r="A605" i="10"/>
  <c r="G605" i="10" s="1"/>
  <c r="A606" i="10"/>
  <c r="B606" i="10" s="1"/>
  <c r="D606" i="10" s="1"/>
  <c r="A607" i="10"/>
  <c r="A608" i="10"/>
  <c r="A609" i="10"/>
  <c r="G609" i="10" s="1"/>
  <c r="A610" i="10"/>
  <c r="B610" i="10" s="1"/>
  <c r="D610" i="10" s="1"/>
  <c r="A611" i="10"/>
  <c r="G611" i="10" s="1"/>
  <c r="A612" i="10"/>
  <c r="A613" i="10"/>
  <c r="C613" i="10" s="1"/>
  <c r="A564" i="10"/>
  <c r="G564" i="10" s="1"/>
  <c r="A513" i="10"/>
  <c r="B513" i="10" s="1"/>
  <c r="A514" i="10"/>
  <c r="G514" i="10" s="1"/>
  <c r="A515" i="10"/>
  <c r="A516" i="10"/>
  <c r="B516" i="10" s="1"/>
  <c r="A517" i="10"/>
  <c r="B517" i="10" s="1"/>
  <c r="A518" i="10"/>
  <c r="G518" i="10" s="1"/>
  <c r="A519" i="10"/>
  <c r="A520" i="10"/>
  <c r="G520" i="10" s="1"/>
  <c r="A521" i="10"/>
  <c r="A522" i="10"/>
  <c r="G522" i="10" s="1"/>
  <c r="A523" i="10"/>
  <c r="A524" i="10"/>
  <c r="G524" i="10" s="1"/>
  <c r="A525" i="10"/>
  <c r="B525" i="10" s="1"/>
  <c r="A526" i="10"/>
  <c r="B526" i="10" s="1"/>
  <c r="A527" i="10"/>
  <c r="A528" i="10"/>
  <c r="G528" i="10" s="1"/>
  <c r="A529" i="10"/>
  <c r="B529" i="10" s="1"/>
  <c r="A530" i="10"/>
  <c r="B530" i="10" s="1"/>
  <c r="A531" i="10"/>
  <c r="A532" i="10"/>
  <c r="G532" i="10" s="1"/>
  <c r="A533" i="10"/>
  <c r="B533" i="10" s="1"/>
  <c r="A534" i="10"/>
  <c r="B534" i="10" s="1"/>
  <c r="D534" i="10" s="1"/>
  <c r="A535" i="10"/>
  <c r="A536" i="10"/>
  <c r="G536" i="10" s="1"/>
  <c r="A537" i="10"/>
  <c r="B537" i="10" s="1"/>
  <c r="D537" i="10" s="1"/>
  <c r="A538" i="10"/>
  <c r="B538" i="10" s="1"/>
  <c r="D538" i="10" s="1"/>
  <c r="A539" i="10"/>
  <c r="A540" i="10"/>
  <c r="G540" i="10" s="1"/>
  <c r="A541" i="10"/>
  <c r="B541" i="10" s="1"/>
  <c r="D541" i="10" s="1"/>
  <c r="A542" i="10"/>
  <c r="B542" i="10" s="1"/>
  <c r="D542" i="10" s="1"/>
  <c r="A543" i="10"/>
  <c r="A544" i="10"/>
  <c r="B544" i="10" s="1"/>
  <c r="D544" i="10" s="1"/>
  <c r="A545" i="10"/>
  <c r="B545" i="10" s="1"/>
  <c r="D545" i="10" s="1"/>
  <c r="A546" i="10"/>
  <c r="B546" i="10" s="1"/>
  <c r="D546" i="10" s="1"/>
  <c r="A547" i="10"/>
  <c r="B547" i="10" s="1"/>
  <c r="D547" i="10" s="1"/>
  <c r="A548" i="10"/>
  <c r="B548" i="10" s="1"/>
  <c r="D548" i="10" s="1"/>
  <c r="A549" i="10"/>
  <c r="B549" i="10" s="1"/>
  <c r="D549" i="10" s="1"/>
  <c r="A550" i="10"/>
  <c r="B550" i="10" s="1"/>
  <c r="D550" i="10" s="1"/>
  <c r="A551" i="10"/>
  <c r="B551" i="10" s="1"/>
  <c r="D551" i="10" s="1"/>
  <c r="A552" i="10"/>
  <c r="B552" i="10" s="1"/>
  <c r="D552" i="10" s="1"/>
  <c r="A553" i="10"/>
  <c r="B553" i="10" s="1"/>
  <c r="D553" i="10" s="1"/>
  <c r="A554" i="10"/>
  <c r="B554" i="10" s="1"/>
  <c r="D554" i="10" s="1"/>
  <c r="A555" i="10"/>
  <c r="B555" i="10" s="1"/>
  <c r="D555" i="10" s="1"/>
  <c r="A556" i="10"/>
  <c r="B556" i="10" s="1"/>
  <c r="D556" i="10" s="1"/>
  <c r="A557" i="10"/>
  <c r="B557" i="10" s="1"/>
  <c r="D557" i="10" s="1"/>
  <c r="A558" i="10"/>
  <c r="B558" i="10" s="1"/>
  <c r="D558" i="10" s="1"/>
  <c r="A559" i="10"/>
  <c r="B559" i="10" s="1"/>
  <c r="D559" i="10" s="1"/>
  <c r="A560" i="10"/>
  <c r="B560" i="10" s="1"/>
  <c r="D560" i="10" s="1"/>
  <c r="A561" i="10"/>
  <c r="B561" i="10" s="1"/>
  <c r="A512" i="10"/>
  <c r="G512" i="10" s="1"/>
  <c r="A105" i="9"/>
  <c r="BG110" i="13" s="1"/>
  <c r="A106" i="9"/>
  <c r="BG111" i="13" s="1"/>
  <c r="A107" i="9"/>
  <c r="BG112" i="13" s="1"/>
  <c r="A108" i="9"/>
  <c r="BG113" i="13" s="1"/>
  <c r="A109" i="9"/>
  <c r="BG114" i="13" s="1"/>
  <c r="A110" i="9"/>
  <c r="BG115" i="13" s="1"/>
  <c r="A111" i="9"/>
  <c r="BG116" i="13" s="1"/>
  <c r="A112" i="9"/>
  <c r="BG117" i="13" s="1"/>
  <c r="A113" i="9"/>
  <c r="BG118" i="13" s="1"/>
  <c r="A114" i="9"/>
  <c r="BG119" i="13" s="1"/>
  <c r="A115" i="9"/>
  <c r="BG120" i="13" s="1"/>
  <c r="A116" i="9"/>
  <c r="BG121" i="13" s="1"/>
  <c r="A117" i="9"/>
  <c r="BG122" i="13" s="1"/>
  <c r="A118" i="9"/>
  <c r="BG123" i="13" s="1"/>
  <c r="A119" i="9"/>
  <c r="BG124" i="13" s="1"/>
  <c r="A120" i="9"/>
  <c r="BG125" i="13" s="1"/>
  <c r="A121" i="9"/>
  <c r="BG126" i="13" s="1"/>
  <c r="A122" i="9"/>
  <c r="BG127" i="13" s="1"/>
  <c r="A123" i="9"/>
  <c r="BG128" i="13" s="1"/>
  <c r="A124" i="9"/>
  <c r="BG129" i="13" s="1"/>
  <c r="A125" i="9"/>
  <c r="BG130" i="13" s="1"/>
  <c r="A126" i="9"/>
  <c r="BG131" i="13" s="1"/>
  <c r="A127" i="9"/>
  <c r="BG132" i="13" s="1"/>
  <c r="A128" i="9"/>
  <c r="A129" i="9"/>
  <c r="A130" i="9"/>
  <c r="A131" i="9"/>
  <c r="A132" i="9"/>
  <c r="A133" i="9"/>
  <c r="A134" i="9"/>
  <c r="A135" i="9"/>
  <c r="A136" i="9"/>
  <c r="A137" i="9"/>
  <c r="A138" i="9"/>
  <c r="A139" i="9"/>
  <c r="A140" i="9"/>
  <c r="A141" i="9"/>
  <c r="A142" i="9"/>
  <c r="A143" i="9"/>
  <c r="A144" i="9"/>
  <c r="A145" i="9"/>
  <c r="A146" i="9"/>
  <c r="A147" i="9"/>
  <c r="A148" i="9"/>
  <c r="A149" i="9"/>
  <c r="A150" i="9"/>
  <c r="A151" i="9"/>
  <c r="A152" i="9"/>
  <c r="A153" i="9"/>
  <c r="BG158" i="13" s="1"/>
  <c r="A156" i="9"/>
  <c r="BG161" i="13" s="1"/>
  <c r="A157" i="9"/>
  <c r="BG162" i="13" s="1"/>
  <c r="A158" i="9"/>
  <c r="BG163" i="13" s="1"/>
  <c r="A159" i="9"/>
  <c r="BG164" i="13" s="1"/>
  <c r="A160" i="9"/>
  <c r="BG165" i="13" s="1"/>
  <c r="A161" i="9"/>
  <c r="BG166" i="13" s="1"/>
  <c r="A162" i="9"/>
  <c r="BG167" i="13" s="1"/>
  <c r="A163" i="9"/>
  <c r="BG168" i="13" s="1"/>
  <c r="A164" i="9"/>
  <c r="BG169" i="13" s="1"/>
  <c r="A165" i="9"/>
  <c r="BG170" i="13" s="1"/>
  <c r="A166" i="9"/>
  <c r="BG171" i="13" s="1"/>
  <c r="A167" i="9"/>
  <c r="BG172" i="13" s="1"/>
  <c r="A168" i="9"/>
  <c r="BG173" i="13" s="1"/>
  <c r="A169" i="9"/>
  <c r="BG174" i="13" s="1"/>
  <c r="A170" i="9"/>
  <c r="BG175" i="13" s="1"/>
  <c r="A171" i="9"/>
  <c r="BG176" i="13" s="1"/>
  <c r="A172" i="9"/>
  <c r="BG177" i="13" s="1"/>
  <c r="A173" i="9"/>
  <c r="BG178" i="13" s="1"/>
  <c r="A174" i="9"/>
  <c r="BG179" i="13" s="1"/>
  <c r="A175" i="9"/>
  <c r="BG180" i="13" s="1"/>
  <c r="A176" i="9"/>
  <c r="BG181" i="13" s="1"/>
  <c r="A177" i="9"/>
  <c r="BG182" i="13" s="1"/>
  <c r="A178" i="9"/>
  <c r="BG183" i="13" s="1"/>
  <c r="A179" i="9"/>
  <c r="BG184" i="13" s="1"/>
  <c r="A180" i="9"/>
  <c r="A181" i="9"/>
  <c r="A182" i="9"/>
  <c r="A183" i="9"/>
  <c r="A184" i="9"/>
  <c r="A185" i="9"/>
  <c r="A186" i="9"/>
  <c r="A187" i="9"/>
  <c r="A188" i="9"/>
  <c r="A189" i="9"/>
  <c r="A190" i="9"/>
  <c r="A191" i="9"/>
  <c r="A192" i="9"/>
  <c r="A193" i="9"/>
  <c r="A194" i="9"/>
  <c r="A195" i="9"/>
  <c r="A196" i="9"/>
  <c r="A197" i="9"/>
  <c r="A198" i="9"/>
  <c r="A199" i="9"/>
  <c r="A200" i="9"/>
  <c r="A201" i="9"/>
  <c r="A202" i="9"/>
  <c r="A203" i="9"/>
  <c r="A204" i="9"/>
  <c r="A205" i="9"/>
  <c r="BG210" i="13" s="1"/>
  <c r="A104" i="9"/>
  <c r="AS107" i="12"/>
  <c r="AQ107" i="12"/>
  <c r="AR107" i="12" s="1"/>
  <c r="AE107" i="12"/>
  <c r="AS106" i="12"/>
  <c r="AQ106" i="12"/>
  <c r="AR106" i="12" s="1"/>
  <c r="AE106" i="12"/>
  <c r="AS105" i="12"/>
  <c r="AQ105" i="12"/>
  <c r="AR105" i="12" s="1"/>
  <c r="AE105" i="12"/>
  <c r="AS104" i="12"/>
  <c r="AQ104" i="12"/>
  <c r="AR104" i="12" s="1"/>
  <c r="AE104" i="12"/>
  <c r="AS103" i="12"/>
  <c r="AQ103" i="12"/>
  <c r="AR103" i="12" s="1"/>
  <c r="AE103" i="12"/>
  <c r="AS102" i="12"/>
  <c r="AQ102" i="12"/>
  <c r="AR102" i="12" s="1"/>
  <c r="AE102" i="12"/>
  <c r="AS101" i="12"/>
  <c r="AQ101" i="12"/>
  <c r="AR101" i="12" s="1"/>
  <c r="AE101" i="12"/>
  <c r="AS100" i="12"/>
  <c r="AQ100" i="12"/>
  <c r="AR100" i="12" s="1"/>
  <c r="AE100" i="12"/>
  <c r="AS99" i="12"/>
  <c r="AQ99" i="12"/>
  <c r="AR99" i="12" s="1"/>
  <c r="AE99" i="12"/>
  <c r="AS98" i="12"/>
  <c r="AQ98" i="12"/>
  <c r="AR98" i="12" s="1"/>
  <c r="AE98" i="12"/>
  <c r="AS97" i="12"/>
  <c r="AQ97" i="12"/>
  <c r="AR97" i="12" s="1"/>
  <c r="AE97" i="12"/>
  <c r="AS96" i="12"/>
  <c r="AQ96" i="12"/>
  <c r="AR96" i="12" s="1"/>
  <c r="AE96" i="12"/>
  <c r="AS95" i="12"/>
  <c r="AQ95" i="12"/>
  <c r="AR95" i="12" s="1"/>
  <c r="AE95" i="12"/>
  <c r="AS94" i="12"/>
  <c r="AQ94" i="12"/>
  <c r="AR94" i="12" s="1"/>
  <c r="AE94" i="12"/>
  <c r="AS93" i="12"/>
  <c r="AQ93" i="12"/>
  <c r="AR93" i="12" s="1"/>
  <c r="AE93" i="12"/>
  <c r="AS92" i="12"/>
  <c r="AQ92" i="12"/>
  <c r="AR92" i="12" s="1"/>
  <c r="AE92" i="12"/>
  <c r="AS91" i="12"/>
  <c r="AQ91" i="12"/>
  <c r="AR91" i="12" s="1"/>
  <c r="AE91" i="12"/>
  <c r="AS90" i="12"/>
  <c r="AQ90" i="12"/>
  <c r="AR90" i="12" s="1"/>
  <c r="AE90" i="12"/>
  <c r="AS89" i="12"/>
  <c r="AQ89" i="12"/>
  <c r="AR89" i="12" s="1"/>
  <c r="AE89" i="12"/>
  <c r="AS88" i="12"/>
  <c r="AQ88" i="12"/>
  <c r="AR88" i="12" s="1"/>
  <c r="AE88" i="12"/>
  <c r="AS87" i="12"/>
  <c r="AQ87" i="12"/>
  <c r="AR87" i="12" s="1"/>
  <c r="AE87" i="12"/>
  <c r="AS86" i="12"/>
  <c r="AQ86" i="12"/>
  <c r="AR86" i="12" s="1"/>
  <c r="AE86" i="12"/>
  <c r="AS85" i="12"/>
  <c r="AQ85" i="12"/>
  <c r="AR85" i="12" s="1"/>
  <c r="AE85" i="12"/>
  <c r="AS84" i="12"/>
  <c r="AQ84" i="12"/>
  <c r="AR84" i="12" s="1"/>
  <c r="AE84" i="12"/>
  <c r="AS83" i="12"/>
  <c r="AQ83" i="12"/>
  <c r="AR83" i="12" s="1"/>
  <c r="AE83" i="12"/>
  <c r="AS82" i="12"/>
  <c r="AQ82" i="12"/>
  <c r="AR82" i="12" s="1"/>
  <c r="AE82" i="12"/>
  <c r="AS81" i="12"/>
  <c r="AQ81" i="12"/>
  <c r="AR81" i="12" s="1"/>
  <c r="AE81" i="12"/>
  <c r="AS80" i="12"/>
  <c r="AQ80" i="12"/>
  <c r="AR80" i="12" s="1"/>
  <c r="AE80" i="12"/>
  <c r="AS79" i="12"/>
  <c r="AQ79" i="12"/>
  <c r="AR79" i="12" s="1"/>
  <c r="AE79" i="12"/>
  <c r="AS78" i="12"/>
  <c r="AQ78" i="12"/>
  <c r="AR78" i="12" s="1"/>
  <c r="AE78" i="12"/>
  <c r="AS77" i="12"/>
  <c r="AQ77" i="12"/>
  <c r="AR77" i="12" s="1"/>
  <c r="AE77" i="12"/>
  <c r="AS76" i="12"/>
  <c r="AQ76" i="12"/>
  <c r="AR76" i="12" s="1"/>
  <c r="AE76" i="12"/>
  <c r="AS75" i="12"/>
  <c r="AQ75" i="12"/>
  <c r="AR75" i="12" s="1"/>
  <c r="AE75" i="12"/>
  <c r="AS74" i="12"/>
  <c r="AQ74" i="12"/>
  <c r="AR74" i="12" s="1"/>
  <c r="AE74" i="12"/>
  <c r="AS73" i="12"/>
  <c r="AQ73" i="12"/>
  <c r="AR73" i="12" s="1"/>
  <c r="AE73" i="12"/>
  <c r="AS72" i="12"/>
  <c r="AQ72" i="12"/>
  <c r="AR72" i="12" s="1"/>
  <c r="AE72" i="12"/>
  <c r="AS71" i="12"/>
  <c r="AQ71" i="12"/>
  <c r="AR71" i="12" s="1"/>
  <c r="AE71" i="12"/>
  <c r="AS70" i="12"/>
  <c r="AQ70" i="12"/>
  <c r="AR70" i="12" s="1"/>
  <c r="AE70" i="12"/>
  <c r="AS69" i="12"/>
  <c r="AQ69" i="12"/>
  <c r="AR69" i="12" s="1"/>
  <c r="AE69" i="12"/>
  <c r="AS68" i="12"/>
  <c r="AQ68" i="12"/>
  <c r="AR68" i="12" s="1"/>
  <c r="AE68" i="12"/>
  <c r="AS67" i="12"/>
  <c r="AQ67" i="12"/>
  <c r="AR67" i="12" s="1"/>
  <c r="AE67" i="12"/>
  <c r="AS66" i="12"/>
  <c r="AQ66" i="12"/>
  <c r="AR66" i="12" s="1"/>
  <c r="AE66" i="12"/>
  <c r="AS65" i="12"/>
  <c r="AQ65" i="12"/>
  <c r="AR65" i="12" s="1"/>
  <c r="AE65" i="12"/>
  <c r="AS64" i="12"/>
  <c r="AQ64" i="12"/>
  <c r="AR64" i="12" s="1"/>
  <c r="AE64" i="12"/>
  <c r="AS63" i="12"/>
  <c r="AQ63" i="12"/>
  <c r="AR63" i="12" s="1"/>
  <c r="AE63" i="12"/>
  <c r="AS62" i="12"/>
  <c r="AQ62" i="12"/>
  <c r="AR62" i="12" s="1"/>
  <c r="AE62" i="12"/>
  <c r="AS61" i="12"/>
  <c r="AQ61" i="12"/>
  <c r="AR61" i="12" s="1"/>
  <c r="AE61" i="12"/>
  <c r="AS60" i="12"/>
  <c r="AQ60" i="12"/>
  <c r="AR60" i="12" s="1"/>
  <c r="AE60" i="12"/>
  <c r="AS59" i="12"/>
  <c r="AQ59" i="12"/>
  <c r="AR59" i="12" s="1"/>
  <c r="AE59" i="12"/>
  <c r="AS58" i="12"/>
  <c r="AQ58" i="12"/>
  <c r="AR58" i="12" s="1"/>
  <c r="AE58" i="12"/>
  <c r="A58" i="12"/>
  <c r="A59" i="12" s="1"/>
  <c r="A60" i="12" s="1"/>
  <c r="A61" i="12" s="1"/>
  <c r="A62" i="12" s="1"/>
  <c r="A63" i="12" s="1"/>
  <c r="A64" i="12" s="1"/>
  <c r="A65" i="12" s="1"/>
  <c r="A66" i="12" s="1"/>
  <c r="A67" i="12" s="1"/>
  <c r="A68" i="12" s="1"/>
  <c r="A69" i="12" s="1"/>
  <c r="A70" i="12" s="1"/>
  <c r="A71" i="12" s="1"/>
  <c r="A72" i="12" s="1"/>
  <c r="A73" i="12" s="1"/>
  <c r="A74" i="12" s="1"/>
  <c r="A75" i="12" s="1"/>
  <c r="A76" i="12" s="1"/>
  <c r="A77" i="12" s="1"/>
  <c r="A78" i="12" s="1"/>
  <c r="A79" i="12" s="1"/>
  <c r="A80" i="12" s="1"/>
  <c r="A81" i="12" s="1"/>
  <c r="A82" i="12" s="1"/>
  <c r="A83" i="12" s="1"/>
  <c r="A84" i="12" s="1"/>
  <c r="A85" i="12" s="1"/>
  <c r="A86" i="12" s="1"/>
  <c r="A87" i="12" s="1"/>
  <c r="A88" i="12" s="1"/>
  <c r="A89" i="12" s="1"/>
  <c r="A90" i="12" s="1"/>
  <c r="A91" i="12" s="1"/>
  <c r="A92" i="12" s="1"/>
  <c r="A93" i="12" s="1"/>
  <c r="A94" i="12" s="1"/>
  <c r="A95" i="12" s="1"/>
  <c r="A96" i="12" s="1"/>
  <c r="A97" i="12" s="1"/>
  <c r="A98" i="12" s="1"/>
  <c r="A99" i="12" s="1"/>
  <c r="A100" i="12" s="1"/>
  <c r="A101" i="12" s="1"/>
  <c r="A102" i="12" s="1"/>
  <c r="A103" i="12" s="1"/>
  <c r="A104" i="12" s="1"/>
  <c r="A105" i="12" s="1"/>
  <c r="A106" i="12" s="1"/>
  <c r="A107" i="12" s="1"/>
  <c r="AI57" i="12"/>
  <c r="AH57" i="12" s="1"/>
  <c r="Q57" i="12"/>
  <c r="AI56" i="12"/>
  <c r="AH56" i="12" s="1"/>
  <c r="Q56" i="12"/>
  <c r="AS55" i="12"/>
  <c r="AQ55" i="12"/>
  <c r="AR55" i="12" s="1"/>
  <c r="AE55" i="12"/>
  <c r="AS54" i="12"/>
  <c r="AQ54" i="12"/>
  <c r="AR54" i="12" s="1"/>
  <c r="AE54" i="12"/>
  <c r="AS53" i="12"/>
  <c r="AQ53" i="12"/>
  <c r="AR53" i="12" s="1"/>
  <c r="AE53" i="12"/>
  <c r="AS52" i="12"/>
  <c r="AQ52" i="12"/>
  <c r="AR52" i="12" s="1"/>
  <c r="AE52" i="12"/>
  <c r="AS51" i="12"/>
  <c r="AQ51" i="12"/>
  <c r="AR51" i="12" s="1"/>
  <c r="AE51" i="12"/>
  <c r="AS50" i="12"/>
  <c r="AQ50" i="12"/>
  <c r="AR50" i="12" s="1"/>
  <c r="AE50" i="12"/>
  <c r="AS49" i="12"/>
  <c r="AQ49" i="12"/>
  <c r="AR49" i="12" s="1"/>
  <c r="AE49" i="12"/>
  <c r="AS48" i="12"/>
  <c r="AQ48" i="12"/>
  <c r="AR48" i="12" s="1"/>
  <c r="AE48" i="12"/>
  <c r="AS47" i="12"/>
  <c r="AQ47" i="12"/>
  <c r="AR47" i="12" s="1"/>
  <c r="AE47" i="12"/>
  <c r="AS46" i="12"/>
  <c r="AQ46" i="12"/>
  <c r="AR46" i="12" s="1"/>
  <c r="AE46" i="12"/>
  <c r="AS45" i="12"/>
  <c r="AQ45" i="12"/>
  <c r="AR45" i="12" s="1"/>
  <c r="AE45" i="12"/>
  <c r="AS44" i="12"/>
  <c r="AQ44" i="12"/>
  <c r="AR44" i="12" s="1"/>
  <c r="AE44" i="12"/>
  <c r="AS43" i="12"/>
  <c r="AQ43" i="12"/>
  <c r="AR43" i="12" s="1"/>
  <c r="AE43" i="12"/>
  <c r="AS42" i="12"/>
  <c r="AQ42" i="12"/>
  <c r="AR42" i="12" s="1"/>
  <c r="AE42" i="12"/>
  <c r="AS41" i="12"/>
  <c r="AQ41" i="12"/>
  <c r="AR41" i="12" s="1"/>
  <c r="AE41" i="12"/>
  <c r="AS40" i="12"/>
  <c r="AQ40" i="12"/>
  <c r="AR40" i="12" s="1"/>
  <c r="AE40" i="12"/>
  <c r="AS39" i="12"/>
  <c r="AQ39" i="12"/>
  <c r="AR39" i="12" s="1"/>
  <c r="AE39" i="12"/>
  <c r="AS38" i="12"/>
  <c r="AQ38" i="12"/>
  <c r="AR38" i="12" s="1"/>
  <c r="AE38" i="12"/>
  <c r="AS37" i="12"/>
  <c r="AQ37" i="12"/>
  <c r="AR37" i="12" s="1"/>
  <c r="AE37" i="12"/>
  <c r="AS36" i="12"/>
  <c r="AQ36" i="12"/>
  <c r="AR36" i="12" s="1"/>
  <c r="AE36" i="12"/>
  <c r="AS35" i="12"/>
  <c r="AQ35" i="12"/>
  <c r="AR35" i="12" s="1"/>
  <c r="AE35" i="12"/>
  <c r="AS34" i="12"/>
  <c r="AQ34" i="12"/>
  <c r="AR34" i="12" s="1"/>
  <c r="AE34" i="12"/>
  <c r="AS33" i="12"/>
  <c r="AQ33" i="12"/>
  <c r="AR33" i="12" s="1"/>
  <c r="AE33" i="12"/>
  <c r="AS32" i="12"/>
  <c r="AQ32" i="12"/>
  <c r="AR32" i="12" s="1"/>
  <c r="AE32" i="12"/>
  <c r="AS31" i="12"/>
  <c r="AQ31" i="12"/>
  <c r="AR31" i="12" s="1"/>
  <c r="AE31" i="12"/>
  <c r="AS30" i="12"/>
  <c r="AQ30" i="12"/>
  <c r="AR30" i="12" s="1"/>
  <c r="AE30" i="12"/>
  <c r="AS29" i="12"/>
  <c r="AQ29" i="12"/>
  <c r="AR29" i="12" s="1"/>
  <c r="AE29" i="12"/>
  <c r="AS28" i="12"/>
  <c r="AQ28" i="12"/>
  <c r="AR28" i="12" s="1"/>
  <c r="AE28" i="12"/>
  <c r="AS27" i="12"/>
  <c r="AQ27" i="12"/>
  <c r="AR27" i="12" s="1"/>
  <c r="AE27" i="12"/>
  <c r="AS26" i="12"/>
  <c r="AQ26" i="12"/>
  <c r="AR26" i="12" s="1"/>
  <c r="AE26" i="12"/>
  <c r="AS25" i="12"/>
  <c r="AQ25" i="12"/>
  <c r="AR25" i="12" s="1"/>
  <c r="AE25" i="12"/>
  <c r="AS24" i="12"/>
  <c r="AQ24" i="12"/>
  <c r="AR24" i="12" s="1"/>
  <c r="AE24" i="12"/>
  <c r="AS23" i="12"/>
  <c r="AQ23" i="12"/>
  <c r="AR23" i="12" s="1"/>
  <c r="AE23" i="12"/>
  <c r="AS22" i="12"/>
  <c r="AQ22" i="12"/>
  <c r="AR22" i="12" s="1"/>
  <c r="AE22" i="12"/>
  <c r="AS21" i="12"/>
  <c r="AQ21" i="12"/>
  <c r="AR21" i="12" s="1"/>
  <c r="AE21" i="12"/>
  <c r="AS20" i="12"/>
  <c r="AQ20" i="12"/>
  <c r="AR20" i="12" s="1"/>
  <c r="AE20" i="12"/>
  <c r="AS19" i="12"/>
  <c r="AQ19" i="12"/>
  <c r="AR19" i="12" s="1"/>
  <c r="AE19" i="12"/>
  <c r="AS18" i="12"/>
  <c r="AQ18" i="12"/>
  <c r="AR18" i="12" s="1"/>
  <c r="AE18" i="12"/>
  <c r="AS17" i="12"/>
  <c r="AQ17" i="12"/>
  <c r="AR17" i="12" s="1"/>
  <c r="AE17" i="12"/>
  <c r="AS16" i="12"/>
  <c r="AQ16" i="12"/>
  <c r="AR16" i="12" s="1"/>
  <c r="AE16" i="12"/>
  <c r="AS15" i="12"/>
  <c r="AQ15" i="12"/>
  <c r="AR15" i="12" s="1"/>
  <c r="AE15" i="12"/>
  <c r="AS14" i="12"/>
  <c r="AQ14" i="12"/>
  <c r="AR14" i="12" s="1"/>
  <c r="AE14" i="12"/>
  <c r="AS13" i="12"/>
  <c r="AQ13" i="12"/>
  <c r="AR13" i="12" s="1"/>
  <c r="AE13" i="12"/>
  <c r="AS12" i="12"/>
  <c r="AQ12" i="12"/>
  <c r="AR12" i="12" s="1"/>
  <c r="AE12" i="12"/>
  <c r="AS11" i="12"/>
  <c r="AQ11" i="12"/>
  <c r="AR11" i="12" s="1"/>
  <c r="AE11" i="12"/>
  <c r="AS10" i="12"/>
  <c r="AQ10" i="12"/>
  <c r="AR10" i="12" s="1"/>
  <c r="AE10" i="12"/>
  <c r="AS9" i="12"/>
  <c r="AQ9" i="12"/>
  <c r="AR9" i="12" s="1"/>
  <c r="AE9" i="12"/>
  <c r="AS8" i="12"/>
  <c r="AQ8" i="12"/>
  <c r="AR8" i="12" s="1"/>
  <c r="AE8" i="12"/>
  <c r="AS7" i="12"/>
  <c r="AQ7" i="12"/>
  <c r="AR7" i="12" s="1"/>
  <c r="AE7" i="12"/>
  <c r="AS6" i="12"/>
  <c r="AQ6" i="12"/>
  <c r="AR6" i="12" s="1"/>
  <c r="AE6" i="12"/>
  <c r="A6" i="12"/>
  <c r="A7" i="12" s="1"/>
  <c r="A8" i="12" s="1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  <c r="A50" i="12" s="1"/>
  <c r="A51" i="12" s="1"/>
  <c r="A52" i="12" s="1"/>
  <c r="A53" i="12" s="1"/>
  <c r="A54" i="12" s="1"/>
  <c r="A55" i="12" s="1"/>
  <c r="AJ1" i="12"/>
  <c r="AJ2" i="12" s="1"/>
  <c r="AQ2" i="12" s="1"/>
  <c r="A1" i="12"/>
  <c r="C210" i="10"/>
  <c r="D222" i="10"/>
  <c r="C230" i="10"/>
  <c r="D238" i="10"/>
  <c r="G238" i="10"/>
  <c r="B241" i="10"/>
  <c r="G241" i="10"/>
  <c r="C246" i="10"/>
  <c r="G246" i="10"/>
  <c r="G249" i="10"/>
  <c r="B254" i="10"/>
  <c r="C254" i="10"/>
  <c r="G258" i="10"/>
  <c r="B268" i="10"/>
  <c r="D268" i="10"/>
  <c r="G276" i="10"/>
  <c r="B277" i="10"/>
  <c r="G279" i="10"/>
  <c r="G284" i="10"/>
  <c r="B293" i="10"/>
  <c r="B295" i="10"/>
  <c r="B300" i="10"/>
  <c r="B301" i="10"/>
  <c r="B303" i="10"/>
  <c r="A104" i="10"/>
  <c r="BH107" i="2"/>
  <c r="BH106" i="2"/>
  <c r="BH105" i="2"/>
  <c r="BH104" i="2"/>
  <c r="BH103" i="2"/>
  <c r="BH102" i="2"/>
  <c r="BH101" i="2"/>
  <c r="BH100" i="2"/>
  <c r="BH99" i="2"/>
  <c r="BH98" i="2"/>
  <c r="BH97" i="2"/>
  <c r="BH96" i="2"/>
  <c r="BH95" i="2"/>
  <c r="BH94" i="2"/>
  <c r="BH93" i="2"/>
  <c r="BH92" i="2"/>
  <c r="BH91" i="2"/>
  <c r="BH90" i="2"/>
  <c r="BH89" i="2"/>
  <c r="BH88" i="2"/>
  <c r="BH87" i="2"/>
  <c r="BH86" i="2"/>
  <c r="BH85" i="2"/>
  <c r="BH84" i="2"/>
  <c r="BH83" i="2"/>
  <c r="BH82" i="2"/>
  <c r="BH81" i="2"/>
  <c r="BH80" i="2"/>
  <c r="BH79" i="2"/>
  <c r="BH78" i="2"/>
  <c r="BH77" i="2"/>
  <c r="BH76" i="2"/>
  <c r="BH75" i="2"/>
  <c r="BH74" i="2"/>
  <c r="BH73" i="2"/>
  <c r="BH72" i="2"/>
  <c r="BH71" i="2"/>
  <c r="BH70" i="2"/>
  <c r="BH69" i="2"/>
  <c r="BH68" i="2"/>
  <c r="BH67" i="2"/>
  <c r="BH66" i="2"/>
  <c r="BH65" i="2"/>
  <c r="BH64" i="2"/>
  <c r="BH63" i="2"/>
  <c r="BH62" i="2"/>
  <c r="BH61" i="2"/>
  <c r="BH60" i="2"/>
  <c r="G260" i="10" s="1"/>
  <c r="BH59" i="2"/>
  <c r="BH58" i="2"/>
  <c r="BH7" i="2"/>
  <c r="BH8" i="2"/>
  <c r="BH9" i="2"/>
  <c r="G209" i="10" s="1"/>
  <c r="BH10" i="2"/>
  <c r="BH11" i="2"/>
  <c r="BH12" i="2"/>
  <c r="BH13" i="2"/>
  <c r="BH14" i="2"/>
  <c r="BH15" i="2"/>
  <c r="BH16" i="2"/>
  <c r="BH17" i="2"/>
  <c r="G217" i="10" s="1"/>
  <c r="BH18" i="2"/>
  <c r="BH19" i="2"/>
  <c r="BH20" i="2"/>
  <c r="BH21" i="2"/>
  <c r="BH22" i="2"/>
  <c r="BH23" i="2"/>
  <c r="BH24" i="2"/>
  <c r="BH25" i="2"/>
  <c r="G225" i="10" s="1"/>
  <c r="BH26" i="2"/>
  <c r="BH27" i="2"/>
  <c r="BH28" i="2"/>
  <c r="BH29" i="2"/>
  <c r="BH30" i="2"/>
  <c r="BH31" i="2"/>
  <c r="BH32" i="2"/>
  <c r="BH33" i="2"/>
  <c r="BH34" i="2"/>
  <c r="BH35" i="2"/>
  <c r="BH36" i="2"/>
  <c r="BH37" i="2"/>
  <c r="BH38" i="2"/>
  <c r="BH39" i="2"/>
  <c r="BH40" i="2"/>
  <c r="BH41" i="2"/>
  <c r="BH42" i="2"/>
  <c r="BH43" i="2"/>
  <c r="BH44" i="2"/>
  <c r="BH45" i="2"/>
  <c r="BH46" i="2"/>
  <c r="BH47" i="2"/>
  <c r="BH48" i="2"/>
  <c r="BH49" i="2"/>
  <c r="BH50" i="2"/>
  <c r="BH51" i="2"/>
  <c r="BH52" i="2"/>
  <c r="BH53" i="2"/>
  <c r="BH54" i="2"/>
  <c r="BH55" i="2"/>
  <c r="BH6" i="2"/>
  <c r="BC107" i="2"/>
  <c r="BB107" i="2"/>
  <c r="BA107" i="2"/>
  <c r="BC106" i="2"/>
  <c r="BB106" i="2"/>
  <c r="BA106" i="2"/>
  <c r="BC105" i="2"/>
  <c r="BB105" i="2"/>
  <c r="BA105" i="2"/>
  <c r="BC104" i="2"/>
  <c r="BB104" i="2"/>
  <c r="BA104" i="2"/>
  <c r="BC103" i="2"/>
  <c r="BB103" i="2"/>
  <c r="BA103" i="2"/>
  <c r="BC102" i="2"/>
  <c r="BB102" i="2"/>
  <c r="BA102" i="2"/>
  <c r="BC101" i="2"/>
  <c r="BB101" i="2"/>
  <c r="BA101" i="2"/>
  <c r="BC100" i="2"/>
  <c r="BB100" i="2"/>
  <c r="BA100" i="2"/>
  <c r="BC99" i="2"/>
  <c r="BB99" i="2"/>
  <c r="BA99" i="2"/>
  <c r="BC98" i="2"/>
  <c r="BB98" i="2"/>
  <c r="BA98" i="2"/>
  <c r="BC97" i="2"/>
  <c r="BB97" i="2"/>
  <c r="BA97" i="2"/>
  <c r="BC96" i="2"/>
  <c r="BB96" i="2"/>
  <c r="BA96" i="2"/>
  <c r="BC95" i="2"/>
  <c r="BB95" i="2"/>
  <c r="BA95" i="2"/>
  <c r="BC94" i="2"/>
  <c r="BB94" i="2"/>
  <c r="BA94" i="2"/>
  <c r="BC93" i="2"/>
  <c r="BB93" i="2"/>
  <c r="BA93" i="2"/>
  <c r="BC92" i="2"/>
  <c r="BB92" i="2"/>
  <c r="BA92" i="2"/>
  <c r="BC91" i="2"/>
  <c r="BB91" i="2"/>
  <c r="BA91" i="2"/>
  <c r="BC90" i="2"/>
  <c r="BB90" i="2"/>
  <c r="BA90" i="2"/>
  <c r="BC89" i="2"/>
  <c r="BB89" i="2"/>
  <c r="BA89" i="2"/>
  <c r="BC88" i="2"/>
  <c r="BB88" i="2"/>
  <c r="BA88" i="2"/>
  <c r="BC87" i="2"/>
  <c r="BB87" i="2"/>
  <c r="BA87" i="2"/>
  <c r="BC86" i="2"/>
  <c r="BB86" i="2"/>
  <c r="BA86" i="2"/>
  <c r="BC85" i="2"/>
  <c r="BB85" i="2"/>
  <c r="BA85" i="2"/>
  <c r="BC84" i="2"/>
  <c r="BB84" i="2"/>
  <c r="BA84" i="2"/>
  <c r="BC83" i="2"/>
  <c r="BB83" i="2"/>
  <c r="BA83" i="2"/>
  <c r="BC82" i="2"/>
  <c r="BB82" i="2"/>
  <c r="BA82" i="2"/>
  <c r="BC81" i="2"/>
  <c r="BB81" i="2"/>
  <c r="BA81" i="2"/>
  <c r="BC80" i="2"/>
  <c r="BB80" i="2"/>
  <c r="BA80" i="2"/>
  <c r="BC79" i="2"/>
  <c r="BB79" i="2"/>
  <c r="BA79" i="2"/>
  <c r="BC78" i="2"/>
  <c r="BB78" i="2"/>
  <c r="BA78" i="2"/>
  <c r="BC77" i="2"/>
  <c r="BB77" i="2"/>
  <c r="BA77" i="2"/>
  <c r="BC76" i="2"/>
  <c r="BB76" i="2"/>
  <c r="BA76" i="2"/>
  <c r="BC75" i="2"/>
  <c r="BB75" i="2"/>
  <c r="BA75" i="2"/>
  <c r="BC74" i="2"/>
  <c r="BB74" i="2"/>
  <c r="BA74" i="2"/>
  <c r="BC73" i="2"/>
  <c r="BB73" i="2"/>
  <c r="BA73" i="2"/>
  <c r="BC72" i="2"/>
  <c r="BB72" i="2"/>
  <c r="BA72" i="2"/>
  <c r="BC71" i="2"/>
  <c r="BB71" i="2"/>
  <c r="BA71" i="2"/>
  <c r="BC70" i="2"/>
  <c r="BB70" i="2"/>
  <c r="BA70" i="2"/>
  <c r="BC69" i="2"/>
  <c r="BB69" i="2"/>
  <c r="BA69" i="2"/>
  <c r="BC68" i="2"/>
  <c r="BB68" i="2"/>
  <c r="BA68" i="2"/>
  <c r="BC67" i="2"/>
  <c r="BB67" i="2"/>
  <c r="BA67" i="2"/>
  <c r="BC66" i="2"/>
  <c r="BB66" i="2"/>
  <c r="BA66" i="2"/>
  <c r="BC65" i="2"/>
  <c r="BB65" i="2"/>
  <c r="BA65" i="2"/>
  <c r="BC64" i="2"/>
  <c r="BB64" i="2"/>
  <c r="BA64" i="2"/>
  <c r="BC63" i="2"/>
  <c r="BB63" i="2"/>
  <c r="BA63" i="2"/>
  <c r="BC62" i="2"/>
  <c r="BB62" i="2"/>
  <c r="BA62" i="2"/>
  <c r="BC61" i="2"/>
  <c r="BB61" i="2"/>
  <c r="BA61" i="2"/>
  <c r="BC60" i="2"/>
  <c r="BB60" i="2"/>
  <c r="BA60" i="2"/>
  <c r="BC59" i="2"/>
  <c r="BB59" i="2"/>
  <c r="BA59" i="2"/>
  <c r="BC58" i="2"/>
  <c r="C258" i="10" s="1"/>
  <c r="BB58" i="2"/>
  <c r="BA58" i="2"/>
  <c r="BA7" i="2"/>
  <c r="BB7" i="2"/>
  <c r="BC7" i="2"/>
  <c r="BA8" i="2"/>
  <c r="BB8" i="2"/>
  <c r="BC8" i="2"/>
  <c r="BA9" i="2"/>
  <c r="BB9" i="2"/>
  <c r="BC9" i="2"/>
  <c r="C209" i="10" s="1"/>
  <c r="BA10" i="2"/>
  <c r="BB10" i="2"/>
  <c r="BC10" i="2"/>
  <c r="BA11" i="2"/>
  <c r="BB11" i="2"/>
  <c r="BC11" i="2"/>
  <c r="BA12" i="2"/>
  <c r="BB12" i="2"/>
  <c r="BC12" i="2"/>
  <c r="BA13" i="2"/>
  <c r="BB13" i="2"/>
  <c r="BC13" i="2"/>
  <c r="BA14" i="2"/>
  <c r="BB14" i="2"/>
  <c r="BC14" i="2"/>
  <c r="BA15" i="2"/>
  <c r="BB15" i="2"/>
  <c r="BC15" i="2"/>
  <c r="C215" i="10" s="1"/>
  <c r="BA16" i="2"/>
  <c r="BB16" i="2"/>
  <c r="BC16" i="2"/>
  <c r="BA17" i="2"/>
  <c r="BB17" i="2"/>
  <c r="BC17" i="2"/>
  <c r="C217" i="10" s="1"/>
  <c r="BA18" i="2"/>
  <c r="BB18" i="2"/>
  <c r="BC18" i="2"/>
  <c r="BA19" i="2"/>
  <c r="BB19" i="2"/>
  <c r="BC19" i="2"/>
  <c r="BA20" i="2"/>
  <c r="BB20" i="2"/>
  <c r="BC20" i="2"/>
  <c r="BA21" i="2"/>
  <c r="BB21" i="2"/>
  <c r="BC21" i="2"/>
  <c r="BA22" i="2"/>
  <c r="BB22" i="2"/>
  <c r="BC22" i="2"/>
  <c r="BA23" i="2"/>
  <c r="BB23" i="2"/>
  <c r="BC23" i="2"/>
  <c r="C223" i="10" s="1"/>
  <c r="BA24" i="2"/>
  <c r="BB24" i="2"/>
  <c r="BC24" i="2"/>
  <c r="BA25" i="2"/>
  <c r="BB25" i="2"/>
  <c r="BC25" i="2"/>
  <c r="C225" i="10" s="1"/>
  <c r="BA26" i="2"/>
  <c r="BB26" i="2"/>
  <c r="BC26" i="2"/>
  <c r="BA27" i="2"/>
  <c r="BB27" i="2"/>
  <c r="BC27" i="2"/>
  <c r="BA28" i="2"/>
  <c r="BB28" i="2"/>
  <c r="BC28" i="2"/>
  <c r="BA29" i="2"/>
  <c r="BB29" i="2"/>
  <c r="BC29" i="2"/>
  <c r="BA30" i="2"/>
  <c r="BB30" i="2"/>
  <c r="BC30" i="2"/>
  <c r="BA31" i="2"/>
  <c r="BB31" i="2"/>
  <c r="BC31" i="2"/>
  <c r="BA32" i="2"/>
  <c r="BB32" i="2"/>
  <c r="BC32" i="2"/>
  <c r="BA33" i="2"/>
  <c r="BB33" i="2"/>
  <c r="BC33" i="2"/>
  <c r="BA34" i="2"/>
  <c r="BB34" i="2"/>
  <c r="BC34" i="2"/>
  <c r="BA35" i="2"/>
  <c r="BB35" i="2"/>
  <c r="BC35" i="2"/>
  <c r="BA36" i="2"/>
  <c r="BB36" i="2"/>
  <c r="BC36" i="2"/>
  <c r="BA37" i="2"/>
  <c r="BB37" i="2"/>
  <c r="BC37" i="2"/>
  <c r="BA38" i="2"/>
  <c r="BB38" i="2"/>
  <c r="BC38" i="2"/>
  <c r="BA39" i="2"/>
  <c r="BB39" i="2"/>
  <c r="BC39" i="2"/>
  <c r="C239" i="10" s="1"/>
  <c r="BA40" i="2"/>
  <c r="BB40" i="2"/>
  <c r="BC40" i="2"/>
  <c r="BA41" i="2"/>
  <c r="BB41" i="2"/>
  <c r="BC41" i="2"/>
  <c r="BA42" i="2"/>
  <c r="BB42" i="2"/>
  <c r="BC42" i="2"/>
  <c r="BA43" i="2"/>
  <c r="BB43" i="2"/>
  <c r="BC43" i="2"/>
  <c r="BA44" i="2"/>
  <c r="BB44" i="2"/>
  <c r="BC44" i="2"/>
  <c r="BA45" i="2"/>
  <c r="BB45" i="2"/>
  <c r="BC45" i="2"/>
  <c r="BA46" i="2"/>
  <c r="BB46" i="2"/>
  <c r="BC46" i="2"/>
  <c r="BA47" i="2"/>
  <c r="BB47" i="2"/>
  <c r="BC47" i="2"/>
  <c r="BA48" i="2"/>
  <c r="BB48" i="2"/>
  <c r="BC48" i="2"/>
  <c r="BA49" i="2"/>
  <c r="BB49" i="2"/>
  <c r="BC49" i="2"/>
  <c r="BA50" i="2"/>
  <c r="BB50" i="2"/>
  <c r="BC50" i="2"/>
  <c r="BA51" i="2"/>
  <c r="BB51" i="2"/>
  <c r="BC51" i="2"/>
  <c r="BA52" i="2"/>
  <c r="BB52" i="2"/>
  <c r="BC52" i="2"/>
  <c r="BA53" i="2"/>
  <c r="BB53" i="2"/>
  <c r="BC53" i="2"/>
  <c r="BA54" i="2"/>
  <c r="BB54" i="2"/>
  <c r="BC54" i="2"/>
  <c r="BA55" i="2"/>
  <c r="BB55" i="2"/>
  <c r="BC55" i="2"/>
  <c r="C255" i="10" s="1"/>
  <c r="BC6" i="2"/>
  <c r="BB6" i="2"/>
  <c r="BA6" i="2"/>
  <c r="AX107" i="2"/>
  <c r="AW107" i="2"/>
  <c r="AV107" i="2"/>
  <c r="AX106" i="2"/>
  <c r="AW106" i="2"/>
  <c r="AV106" i="2"/>
  <c r="AX105" i="2"/>
  <c r="AW105" i="2"/>
  <c r="AV105" i="2"/>
  <c r="AX104" i="2"/>
  <c r="AW104" i="2"/>
  <c r="AV104" i="2"/>
  <c r="AX103" i="2"/>
  <c r="AW103" i="2"/>
  <c r="AV103" i="2"/>
  <c r="AX102" i="2"/>
  <c r="AW102" i="2"/>
  <c r="AV102" i="2"/>
  <c r="AX101" i="2"/>
  <c r="AW101" i="2"/>
  <c r="AV101" i="2"/>
  <c r="AX100" i="2"/>
  <c r="AW100" i="2"/>
  <c r="AV100" i="2"/>
  <c r="AX99" i="2"/>
  <c r="AW99" i="2"/>
  <c r="AV99" i="2"/>
  <c r="AX98" i="2"/>
  <c r="AW98" i="2"/>
  <c r="AV98" i="2"/>
  <c r="AX97" i="2"/>
  <c r="AW97" i="2"/>
  <c r="AV97" i="2"/>
  <c r="AX96" i="2"/>
  <c r="AW96" i="2"/>
  <c r="AV96" i="2"/>
  <c r="AX95" i="2"/>
  <c r="AW95" i="2"/>
  <c r="AV95" i="2"/>
  <c r="AX94" i="2"/>
  <c r="AW94" i="2"/>
  <c r="AV94" i="2"/>
  <c r="AX93" i="2"/>
  <c r="AW93" i="2"/>
  <c r="AV93" i="2"/>
  <c r="AX92" i="2"/>
  <c r="AW92" i="2"/>
  <c r="AV92" i="2"/>
  <c r="AX91" i="2"/>
  <c r="AW91" i="2"/>
  <c r="AV91" i="2"/>
  <c r="AX90" i="2"/>
  <c r="AW90" i="2"/>
  <c r="AV90" i="2"/>
  <c r="AX89" i="2"/>
  <c r="AW89" i="2"/>
  <c r="AV89" i="2"/>
  <c r="AX88" i="2"/>
  <c r="AW88" i="2"/>
  <c r="AV88" i="2"/>
  <c r="AX87" i="2"/>
  <c r="AW87" i="2"/>
  <c r="AV87" i="2"/>
  <c r="AX86" i="2"/>
  <c r="AW86" i="2"/>
  <c r="AV86" i="2"/>
  <c r="AX85" i="2"/>
  <c r="AW85" i="2"/>
  <c r="AV85" i="2"/>
  <c r="AX84" i="2"/>
  <c r="AW84" i="2"/>
  <c r="AV84" i="2"/>
  <c r="AX83" i="2"/>
  <c r="AW83" i="2"/>
  <c r="AV83" i="2"/>
  <c r="AX82" i="2"/>
  <c r="AW82" i="2"/>
  <c r="AV82" i="2"/>
  <c r="AX81" i="2"/>
  <c r="AW81" i="2"/>
  <c r="AV81" i="2"/>
  <c r="AX80" i="2"/>
  <c r="AW80" i="2"/>
  <c r="AV80" i="2"/>
  <c r="AX79" i="2"/>
  <c r="AW79" i="2"/>
  <c r="AV79" i="2"/>
  <c r="AX78" i="2"/>
  <c r="AW78" i="2"/>
  <c r="AV78" i="2"/>
  <c r="AX77" i="2"/>
  <c r="AW77" i="2"/>
  <c r="AV77" i="2"/>
  <c r="AX76" i="2"/>
  <c r="AW76" i="2"/>
  <c r="AV76" i="2"/>
  <c r="AX75" i="2"/>
  <c r="AW75" i="2"/>
  <c r="AV75" i="2"/>
  <c r="AX74" i="2"/>
  <c r="AW74" i="2"/>
  <c r="AV74" i="2"/>
  <c r="AX73" i="2"/>
  <c r="AW73" i="2"/>
  <c r="AV73" i="2"/>
  <c r="AX72" i="2"/>
  <c r="AW72" i="2"/>
  <c r="AV72" i="2"/>
  <c r="AX71" i="2"/>
  <c r="AW71" i="2"/>
  <c r="AV71" i="2"/>
  <c r="AX70" i="2"/>
  <c r="AW70" i="2"/>
  <c r="AV70" i="2"/>
  <c r="AX69" i="2"/>
  <c r="AW69" i="2"/>
  <c r="AV69" i="2"/>
  <c r="AX68" i="2"/>
  <c r="AW68" i="2"/>
  <c r="AV68" i="2"/>
  <c r="AX67" i="2"/>
  <c r="AW67" i="2"/>
  <c r="AV67" i="2"/>
  <c r="AX66" i="2"/>
  <c r="AW66" i="2"/>
  <c r="AV66" i="2"/>
  <c r="AX65" i="2"/>
  <c r="AW65" i="2"/>
  <c r="AV65" i="2"/>
  <c r="AX64" i="2"/>
  <c r="AW64" i="2"/>
  <c r="AV64" i="2"/>
  <c r="AX63" i="2"/>
  <c r="AW63" i="2"/>
  <c r="AV63" i="2"/>
  <c r="AX62" i="2"/>
  <c r="AW62" i="2"/>
  <c r="AV62" i="2"/>
  <c r="AX61" i="2"/>
  <c r="AW61" i="2"/>
  <c r="AV61" i="2"/>
  <c r="AX60" i="2"/>
  <c r="AW60" i="2"/>
  <c r="AV60" i="2"/>
  <c r="AX59" i="2"/>
  <c r="AW59" i="2"/>
  <c r="AV59" i="2"/>
  <c r="AX58" i="2"/>
  <c r="B258" i="10" s="1"/>
  <c r="AW58" i="2"/>
  <c r="AV58" i="2"/>
  <c r="AV7" i="2"/>
  <c r="AW7" i="2"/>
  <c r="AX7" i="2"/>
  <c r="B207" i="10" s="1"/>
  <c r="AV8" i="2"/>
  <c r="AW8" i="2"/>
  <c r="AX8" i="2"/>
  <c r="AV9" i="2"/>
  <c r="AW9" i="2"/>
  <c r="AX9" i="2"/>
  <c r="B209" i="10" s="1"/>
  <c r="AV10" i="2"/>
  <c r="AW10" i="2"/>
  <c r="AX10" i="2"/>
  <c r="AV11" i="2"/>
  <c r="AW11" i="2"/>
  <c r="AX11" i="2"/>
  <c r="B211" i="10" s="1"/>
  <c r="AV12" i="2"/>
  <c r="AW12" i="2"/>
  <c r="AX12" i="2"/>
  <c r="AV13" i="2"/>
  <c r="AW13" i="2"/>
  <c r="AX13" i="2"/>
  <c r="AV14" i="2"/>
  <c r="AW14" i="2"/>
  <c r="AX14" i="2"/>
  <c r="AV15" i="2"/>
  <c r="AW15" i="2"/>
  <c r="AX15" i="2"/>
  <c r="B215" i="10" s="1"/>
  <c r="AV16" i="2"/>
  <c r="AW16" i="2"/>
  <c r="AX16" i="2"/>
  <c r="AV17" i="2"/>
  <c r="AW17" i="2"/>
  <c r="AX17" i="2"/>
  <c r="B217" i="10" s="1"/>
  <c r="AV18" i="2"/>
  <c r="AW18" i="2"/>
  <c r="AX18" i="2"/>
  <c r="AV19" i="2"/>
  <c r="AW19" i="2"/>
  <c r="AX19" i="2"/>
  <c r="AV20" i="2"/>
  <c r="AW20" i="2"/>
  <c r="AX20" i="2"/>
  <c r="AV21" i="2"/>
  <c r="AW21" i="2"/>
  <c r="AX21" i="2"/>
  <c r="AV22" i="2"/>
  <c r="AW22" i="2"/>
  <c r="AX22" i="2"/>
  <c r="AV23" i="2"/>
  <c r="AW23" i="2"/>
  <c r="AX23" i="2"/>
  <c r="AV24" i="2"/>
  <c r="AW24" i="2"/>
  <c r="AX24" i="2"/>
  <c r="AV25" i="2"/>
  <c r="AW25" i="2"/>
  <c r="AX25" i="2"/>
  <c r="B225" i="10" s="1"/>
  <c r="AV26" i="2"/>
  <c r="AW26" i="2"/>
  <c r="AX26" i="2"/>
  <c r="AV27" i="2"/>
  <c r="AW27" i="2"/>
  <c r="AX27" i="2"/>
  <c r="AV28" i="2"/>
  <c r="AW28" i="2"/>
  <c r="AX28" i="2"/>
  <c r="AV29" i="2"/>
  <c r="AW29" i="2"/>
  <c r="AX29" i="2"/>
  <c r="AV30" i="2"/>
  <c r="AW30" i="2"/>
  <c r="AX30" i="2"/>
  <c r="AV31" i="2"/>
  <c r="AW31" i="2"/>
  <c r="AX31" i="2"/>
  <c r="AV32" i="2"/>
  <c r="AW32" i="2"/>
  <c r="AX32" i="2"/>
  <c r="AV33" i="2"/>
  <c r="AW33" i="2"/>
  <c r="AX33" i="2"/>
  <c r="AV34" i="2"/>
  <c r="AW34" i="2"/>
  <c r="AX34" i="2"/>
  <c r="AV35" i="2"/>
  <c r="AW35" i="2"/>
  <c r="AX35" i="2"/>
  <c r="AV36" i="2"/>
  <c r="AW36" i="2"/>
  <c r="AX36" i="2"/>
  <c r="AV37" i="2"/>
  <c r="AW37" i="2"/>
  <c r="AX37" i="2"/>
  <c r="AV38" i="2"/>
  <c r="AW38" i="2"/>
  <c r="AX38" i="2"/>
  <c r="AV39" i="2"/>
  <c r="AW39" i="2"/>
  <c r="AX39" i="2"/>
  <c r="B239" i="10" s="1"/>
  <c r="AV40" i="2"/>
  <c r="AW40" i="2"/>
  <c r="AX40" i="2"/>
  <c r="AV41" i="2"/>
  <c r="AW41" i="2"/>
  <c r="AX41" i="2"/>
  <c r="AV42" i="2"/>
  <c r="AW42" i="2"/>
  <c r="AX42" i="2"/>
  <c r="AV43" i="2"/>
  <c r="AW43" i="2"/>
  <c r="AX43" i="2"/>
  <c r="AV44" i="2"/>
  <c r="AW44" i="2"/>
  <c r="AX44" i="2"/>
  <c r="AV45" i="2"/>
  <c r="AW45" i="2"/>
  <c r="AX45" i="2"/>
  <c r="AV46" i="2"/>
  <c r="AW46" i="2"/>
  <c r="AX46" i="2"/>
  <c r="AV47" i="2"/>
  <c r="AW47" i="2"/>
  <c r="AX47" i="2"/>
  <c r="AV48" i="2"/>
  <c r="AW48" i="2"/>
  <c r="AX48" i="2"/>
  <c r="AV49" i="2"/>
  <c r="AW49" i="2"/>
  <c r="AX49" i="2"/>
  <c r="AV50" i="2"/>
  <c r="AW50" i="2"/>
  <c r="AX50" i="2"/>
  <c r="AV51" i="2"/>
  <c r="AW51" i="2"/>
  <c r="AX51" i="2"/>
  <c r="AV52" i="2"/>
  <c r="AW52" i="2"/>
  <c r="AX52" i="2"/>
  <c r="AV53" i="2"/>
  <c r="AW53" i="2"/>
  <c r="AX53" i="2"/>
  <c r="AV54" i="2"/>
  <c r="AW54" i="2"/>
  <c r="AX54" i="2"/>
  <c r="AV55" i="2"/>
  <c r="AW55" i="2"/>
  <c r="AX55" i="2"/>
  <c r="AX6" i="2"/>
  <c r="AW6" i="2"/>
  <c r="AV6" i="2"/>
  <c r="X107" i="2"/>
  <c r="X106" i="2"/>
  <c r="X105" i="2"/>
  <c r="X104" i="2"/>
  <c r="X103" i="2"/>
  <c r="X102" i="2"/>
  <c r="X101" i="2"/>
  <c r="X100" i="2"/>
  <c r="X99" i="2"/>
  <c r="X98" i="2"/>
  <c r="X97" i="2"/>
  <c r="X96" i="2"/>
  <c r="X95" i="2"/>
  <c r="X94" i="2"/>
  <c r="X93" i="2"/>
  <c r="X92" i="2"/>
  <c r="X91" i="2"/>
  <c r="X90" i="2"/>
  <c r="X89" i="2"/>
  <c r="X88" i="2"/>
  <c r="X87" i="2"/>
  <c r="X86" i="2"/>
  <c r="X85" i="2"/>
  <c r="X84" i="2"/>
  <c r="X83" i="2"/>
  <c r="X82" i="2"/>
  <c r="X81" i="2"/>
  <c r="X80" i="2"/>
  <c r="X79" i="2"/>
  <c r="X78" i="2"/>
  <c r="X77" i="2"/>
  <c r="X76" i="2"/>
  <c r="X75" i="2"/>
  <c r="X74" i="2"/>
  <c r="X73" i="2"/>
  <c r="X72" i="2"/>
  <c r="X71" i="2"/>
  <c r="X70" i="2"/>
  <c r="X69" i="2"/>
  <c r="X68" i="2"/>
  <c r="X67" i="2"/>
  <c r="X66" i="2"/>
  <c r="X65" i="2"/>
  <c r="X64" i="2"/>
  <c r="X63" i="2"/>
  <c r="X62" i="2"/>
  <c r="X61" i="2"/>
  <c r="X60" i="2"/>
  <c r="X59" i="2"/>
  <c r="X58" i="2"/>
  <c r="X55" i="2"/>
  <c r="X54" i="2"/>
  <c r="X53" i="2"/>
  <c r="X52" i="2"/>
  <c r="X51" i="2"/>
  <c r="X50" i="2"/>
  <c r="X49" i="2"/>
  <c r="X48" i="2"/>
  <c r="X47" i="2"/>
  <c r="X46" i="2"/>
  <c r="X45" i="2"/>
  <c r="X44" i="2"/>
  <c r="X43" i="2"/>
  <c r="X42" i="2"/>
  <c r="X41" i="2"/>
  <c r="X40" i="2"/>
  <c r="X39" i="2"/>
  <c r="X38" i="2"/>
  <c r="X37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1" i="2"/>
  <c r="X20" i="2"/>
  <c r="X19" i="2"/>
  <c r="X18" i="2"/>
  <c r="X17" i="2"/>
  <c r="X16" i="2"/>
  <c r="X15" i="2"/>
  <c r="X14" i="2"/>
  <c r="X13" i="2"/>
  <c r="X12" i="2"/>
  <c r="X11" i="2"/>
  <c r="X10" i="2"/>
  <c r="X9" i="2"/>
  <c r="X8" i="2"/>
  <c r="X7" i="2"/>
  <c r="X6" i="2"/>
  <c r="B292" i="10" l="1"/>
  <c r="B276" i="10"/>
  <c r="C284" i="10"/>
  <c r="C268" i="10"/>
  <c r="C300" i="10"/>
  <c r="B284" i="10"/>
  <c r="G292" i="10"/>
  <c r="D276" i="10"/>
  <c r="D242" i="10"/>
  <c r="G216" i="10"/>
  <c r="C207" i="10"/>
  <c r="G277" i="10"/>
  <c r="G211" i="10"/>
  <c r="G305" i="10"/>
  <c r="G304" i="10"/>
  <c r="G296" i="10"/>
  <c r="D288" i="10"/>
  <c r="C281" i="10"/>
  <c r="G264" i="10"/>
  <c r="G250" i="10"/>
  <c r="B304" i="10"/>
  <c r="B296" i="10"/>
  <c r="C288" i="10"/>
  <c r="G280" i="10"/>
  <c r="C264" i="10"/>
  <c r="B250" i="10"/>
  <c r="G272" i="10"/>
  <c r="B288" i="10"/>
  <c r="D280" i="10"/>
  <c r="G269" i="10"/>
  <c r="B264" i="10"/>
  <c r="G207" i="10"/>
  <c r="D301" i="10"/>
  <c r="G293" i="10"/>
  <c r="G285" i="10"/>
  <c r="B280" i="10"/>
  <c r="C269" i="10"/>
  <c r="G261" i="10"/>
  <c r="G247" i="10"/>
  <c r="C301" i="10"/>
  <c r="C293" i="10"/>
  <c r="B261" i="10"/>
  <c r="G215" i="10"/>
  <c r="B249" i="10"/>
  <c r="B247" i="10"/>
  <c r="C233" i="10"/>
  <c r="G226" i="10"/>
  <c r="D226" i="10"/>
  <c r="B226" i="10"/>
  <c r="G218" i="10"/>
  <c r="G210" i="10"/>
  <c r="B758" i="10"/>
  <c r="B750" i="10"/>
  <c r="B742" i="10"/>
  <c r="B734" i="10"/>
  <c r="B762" i="10"/>
  <c r="B754" i="10"/>
  <c r="B746" i="10"/>
  <c r="B738" i="10"/>
  <c r="B305" i="10"/>
  <c r="C265" i="10"/>
  <c r="G273" i="10"/>
  <c r="CB51" i="2"/>
  <c r="CC51" i="2"/>
  <c r="BX51" i="2"/>
  <c r="BZ51" i="2"/>
  <c r="CA51" i="2"/>
  <c r="BY51" i="2"/>
  <c r="CB43" i="2"/>
  <c r="CC43" i="2"/>
  <c r="BZ43" i="2"/>
  <c r="BX43" i="2"/>
  <c r="CA43" i="2"/>
  <c r="BY43" i="2"/>
  <c r="CB35" i="2"/>
  <c r="CC35" i="2"/>
  <c r="BX35" i="2"/>
  <c r="BZ35" i="2"/>
  <c r="CA35" i="2"/>
  <c r="BY35" i="2"/>
  <c r="CB27" i="2"/>
  <c r="CC27" i="2"/>
  <c r="BX27" i="2"/>
  <c r="BZ27" i="2"/>
  <c r="CA27" i="2"/>
  <c r="BY27" i="2"/>
  <c r="CB19" i="2"/>
  <c r="CC19" i="2"/>
  <c r="BX19" i="2"/>
  <c r="BZ19" i="2"/>
  <c r="CA19" i="2"/>
  <c r="BY19" i="2"/>
  <c r="CB11" i="2"/>
  <c r="CC11" i="2"/>
  <c r="BY11" i="2"/>
  <c r="BX11" i="2"/>
  <c r="BZ11" i="2"/>
  <c r="CA11" i="2"/>
  <c r="BX48" i="2"/>
  <c r="BZ48" i="2"/>
  <c r="BY48" i="2"/>
  <c r="CA48" i="2"/>
  <c r="CB48" i="2"/>
  <c r="CC48" i="2"/>
  <c r="BX40" i="2"/>
  <c r="BZ40" i="2"/>
  <c r="BY40" i="2"/>
  <c r="CA40" i="2"/>
  <c r="CB40" i="2"/>
  <c r="CC40" i="2"/>
  <c r="BX32" i="2"/>
  <c r="CA32" i="2"/>
  <c r="BY32" i="2"/>
  <c r="BZ32" i="2"/>
  <c r="CB32" i="2"/>
  <c r="CC32" i="2"/>
  <c r="BZ24" i="2"/>
  <c r="BX24" i="2"/>
  <c r="BY24" i="2"/>
  <c r="CA24" i="2"/>
  <c r="CB24" i="2"/>
  <c r="CC24" i="2"/>
  <c r="BX16" i="2"/>
  <c r="BY16" i="2"/>
  <c r="BZ16" i="2"/>
  <c r="CB16" i="2"/>
  <c r="CC16" i="2"/>
  <c r="CA16" i="2"/>
  <c r="BX53" i="2"/>
  <c r="BY53" i="2"/>
  <c r="BZ53" i="2"/>
  <c r="CA53" i="2"/>
  <c r="CC53" i="2"/>
  <c r="CB53" i="2"/>
  <c r="BX45" i="2"/>
  <c r="BY45" i="2"/>
  <c r="CB45" i="2"/>
  <c r="CC45" i="2"/>
  <c r="BZ45" i="2"/>
  <c r="CA45" i="2"/>
  <c r="BX37" i="2"/>
  <c r="BY37" i="2"/>
  <c r="CC37" i="2"/>
  <c r="BZ37" i="2"/>
  <c r="CA37" i="2"/>
  <c r="CB37" i="2"/>
  <c r="BX29" i="2"/>
  <c r="BY29" i="2"/>
  <c r="BZ29" i="2"/>
  <c r="CA29" i="2"/>
  <c r="CB29" i="2"/>
  <c r="CC29" i="2"/>
  <c r="BX21" i="2"/>
  <c r="CB21" i="2"/>
  <c r="BY21" i="2"/>
  <c r="BZ21" i="2"/>
  <c r="CC21" i="2"/>
  <c r="CA21" i="2"/>
  <c r="BX13" i="2"/>
  <c r="BY13" i="2"/>
  <c r="BZ13" i="2"/>
  <c r="CA13" i="2"/>
  <c r="CB13" i="2"/>
  <c r="CC13" i="2"/>
  <c r="BZ50" i="2"/>
  <c r="CA50" i="2"/>
  <c r="CB50" i="2"/>
  <c r="CC50" i="2"/>
  <c r="BX50" i="2"/>
  <c r="BY50" i="2"/>
  <c r="BZ42" i="2"/>
  <c r="CA42" i="2"/>
  <c r="CB42" i="2"/>
  <c r="CC42" i="2"/>
  <c r="BX42" i="2"/>
  <c r="BY42" i="2"/>
  <c r="BZ34" i="2"/>
  <c r="CA34" i="2"/>
  <c r="CB34" i="2"/>
  <c r="CC34" i="2"/>
  <c r="BX34" i="2"/>
  <c r="BY34" i="2"/>
  <c r="BZ26" i="2"/>
  <c r="CA26" i="2"/>
  <c r="CB26" i="2"/>
  <c r="CC26" i="2"/>
  <c r="BX26" i="2"/>
  <c r="BY26" i="2"/>
  <c r="BZ18" i="2"/>
  <c r="CA18" i="2"/>
  <c r="CB18" i="2"/>
  <c r="CC18" i="2"/>
  <c r="BX18" i="2"/>
  <c r="BY18" i="2"/>
  <c r="BZ10" i="2"/>
  <c r="CA10" i="2"/>
  <c r="CB10" i="2"/>
  <c r="CC10" i="2"/>
  <c r="BX10" i="2"/>
  <c r="BY10" i="2"/>
  <c r="CB47" i="2"/>
  <c r="CC47" i="2"/>
  <c r="BX47" i="2"/>
  <c r="BZ47" i="2"/>
  <c r="BY47" i="2"/>
  <c r="CA47" i="2"/>
  <c r="CB39" i="2"/>
  <c r="BX39" i="2"/>
  <c r="CC39" i="2"/>
  <c r="BZ39" i="2"/>
  <c r="BY39" i="2"/>
  <c r="CA39" i="2"/>
  <c r="CB31" i="2"/>
  <c r="CC31" i="2"/>
  <c r="BX31" i="2"/>
  <c r="BY31" i="2"/>
  <c r="BZ31" i="2"/>
  <c r="CA31" i="2"/>
  <c r="CB23" i="2"/>
  <c r="CC23" i="2"/>
  <c r="BZ23" i="2"/>
  <c r="BY23" i="2"/>
  <c r="CA23" i="2"/>
  <c r="BX23" i="2"/>
  <c r="CB15" i="2"/>
  <c r="CC15" i="2"/>
  <c r="BY15" i="2"/>
  <c r="BX15" i="2"/>
  <c r="BZ15" i="2"/>
  <c r="CA15" i="2"/>
  <c r="CA52" i="2"/>
  <c r="BX52" i="2"/>
  <c r="BY52" i="2"/>
  <c r="CB52" i="2"/>
  <c r="BZ52" i="2"/>
  <c r="CC52" i="2"/>
  <c r="CA44" i="2"/>
  <c r="BX44" i="2"/>
  <c r="BY44" i="2"/>
  <c r="CB44" i="2"/>
  <c r="CC44" i="2"/>
  <c r="BZ44" i="2"/>
  <c r="BX36" i="2"/>
  <c r="BY36" i="2"/>
  <c r="CA36" i="2"/>
  <c r="CB36" i="2"/>
  <c r="CC36" i="2"/>
  <c r="BZ36" i="2"/>
  <c r="CA28" i="2"/>
  <c r="BX28" i="2"/>
  <c r="BY28" i="2"/>
  <c r="CB28" i="2"/>
  <c r="CC28" i="2"/>
  <c r="BZ28" i="2"/>
  <c r="CA20" i="2"/>
  <c r="BX20" i="2"/>
  <c r="BY20" i="2"/>
  <c r="BZ20" i="2"/>
  <c r="CB20" i="2"/>
  <c r="CC20" i="2"/>
  <c r="CA12" i="2"/>
  <c r="BX12" i="2"/>
  <c r="BY12" i="2"/>
  <c r="BZ12" i="2"/>
  <c r="CB12" i="2"/>
  <c r="CC12" i="2"/>
  <c r="BX49" i="2"/>
  <c r="CB49" i="2"/>
  <c r="BY49" i="2"/>
  <c r="BZ49" i="2"/>
  <c r="CC49" i="2"/>
  <c r="CA49" i="2"/>
  <c r="BX41" i="2"/>
  <c r="BY41" i="2"/>
  <c r="BZ41" i="2"/>
  <c r="CC41" i="2"/>
  <c r="CA41" i="2"/>
  <c r="CB41" i="2"/>
  <c r="BX33" i="2"/>
  <c r="CC33" i="2"/>
  <c r="BY33" i="2"/>
  <c r="BZ33" i="2"/>
  <c r="CA33" i="2"/>
  <c r="CB33" i="2"/>
  <c r="BX25" i="2"/>
  <c r="CC25" i="2"/>
  <c r="BY25" i="2"/>
  <c r="BZ25" i="2"/>
  <c r="CA25" i="2"/>
  <c r="CB25" i="2"/>
  <c r="BX17" i="2"/>
  <c r="BY17" i="2"/>
  <c r="BZ17" i="2"/>
  <c r="CA17" i="2"/>
  <c r="CB17" i="2"/>
  <c r="CC17" i="2"/>
  <c r="BX9" i="2"/>
  <c r="CC9" i="2"/>
  <c r="BY9" i="2"/>
  <c r="BZ9" i="2"/>
  <c r="CA9" i="2"/>
  <c r="CB9" i="2"/>
  <c r="BZ46" i="2"/>
  <c r="CA46" i="2"/>
  <c r="CB46" i="2"/>
  <c r="CC46" i="2"/>
  <c r="BX46" i="2"/>
  <c r="BY46" i="2"/>
  <c r="BZ38" i="2"/>
  <c r="CA38" i="2"/>
  <c r="CB38" i="2"/>
  <c r="CC38" i="2"/>
  <c r="BX38" i="2"/>
  <c r="BY38" i="2"/>
  <c r="BZ30" i="2"/>
  <c r="CA30" i="2"/>
  <c r="CB30" i="2"/>
  <c r="CC30" i="2"/>
  <c r="BX30" i="2"/>
  <c r="BY30" i="2"/>
  <c r="BZ22" i="2"/>
  <c r="CA22" i="2"/>
  <c r="CB22" i="2"/>
  <c r="CC22" i="2"/>
  <c r="BX22" i="2"/>
  <c r="BY22" i="2"/>
  <c r="BZ14" i="2"/>
  <c r="CA14" i="2"/>
  <c r="CB14" i="2"/>
  <c r="CC14" i="2"/>
  <c r="BX14" i="2"/>
  <c r="BY14" i="2"/>
  <c r="BX8" i="2"/>
  <c r="BY8" i="2"/>
  <c r="BZ8" i="2"/>
  <c r="CA8" i="2"/>
  <c r="CB8" i="2"/>
  <c r="CC8" i="2"/>
  <c r="BZ58" i="2"/>
  <c r="CA58" i="2"/>
  <c r="CC58" i="2"/>
  <c r="CB58" i="2"/>
  <c r="BX58" i="2"/>
  <c r="BY58" i="2"/>
  <c r="CA7" i="2"/>
  <c r="CB7" i="2"/>
  <c r="CC7" i="2"/>
  <c r="BX7" i="2"/>
  <c r="BY7" i="2"/>
  <c r="BZ7" i="2"/>
  <c r="BZ6" i="2"/>
  <c r="CC6" i="2"/>
  <c r="BY6" i="2"/>
  <c r="BX6" i="2"/>
  <c r="BY55" i="2"/>
  <c r="BZ55" i="2"/>
  <c r="CB55" i="2"/>
  <c r="CA55" i="2"/>
  <c r="CC55" i="2"/>
  <c r="BX55" i="2"/>
  <c r="CA54" i="2"/>
  <c r="BX54" i="2"/>
  <c r="CB54" i="2"/>
  <c r="CC54" i="2"/>
  <c r="BY54" i="2"/>
  <c r="BZ54" i="2"/>
  <c r="BX59" i="2"/>
  <c r="BY59" i="2"/>
  <c r="BZ59" i="2"/>
  <c r="CA59" i="2"/>
  <c r="CB59" i="2"/>
  <c r="CC59" i="2"/>
  <c r="BX67" i="2"/>
  <c r="BY67" i="2"/>
  <c r="BZ67" i="2"/>
  <c r="CA67" i="2"/>
  <c r="CB67" i="2"/>
  <c r="CC67" i="2"/>
  <c r="BX75" i="2"/>
  <c r="BY75" i="2"/>
  <c r="BZ75" i="2"/>
  <c r="CA75" i="2"/>
  <c r="CB75" i="2"/>
  <c r="CC75" i="2"/>
  <c r="BX83" i="2"/>
  <c r="BY83" i="2"/>
  <c r="BZ83" i="2"/>
  <c r="CA83" i="2"/>
  <c r="CB83" i="2"/>
  <c r="CC83" i="2"/>
  <c r="CB91" i="2"/>
  <c r="CC91" i="2"/>
  <c r="BZ91" i="2"/>
  <c r="BX91" i="2"/>
  <c r="BY91" i="2"/>
  <c r="CA91" i="2"/>
  <c r="CB99" i="2"/>
  <c r="CC99" i="2"/>
  <c r="BX99" i="2"/>
  <c r="BY99" i="2"/>
  <c r="BZ99" i="2"/>
  <c r="CA99" i="2"/>
  <c r="CB62" i="2"/>
  <c r="CC62" i="2"/>
  <c r="BX62" i="2"/>
  <c r="BY62" i="2"/>
  <c r="BZ62" i="2"/>
  <c r="CA62" i="2"/>
  <c r="CB70" i="2"/>
  <c r="CC70" i="2"/>
  <c r="BX70" i="2"/>
  <c r="BY70" i="2"/>
  <c r="BZ70" i="2"/>
  <c r="CA70" i="2"/>
  <c r="CB78" i="2"/>
  <c r="CC78" i="2"/>
  <c r="BX78" i="2"/>
  <c r="BY78" i="2"/>
  <c r="BZ78" i="2"/>
  <c r="CA78" i="2"/>
  <c r="BZ86" i="2"/>
  <c r="CB86" i="2"/>
  <c r="CC86" i="2"/>
  <c r="BY86" i="2"/>
  <c r="CA86" i="2"/>
  <c r="BX86" i="2"/>
  <c r="BZ94" i="2"/>
  <c r="CC94" i="2"/>
  <c r="BX94" i="2"/>
  <c r="CA94" i="2"/>
  <c r="CB94" i="2"/>
  <c r="BY94" i="2"/>
  <c r="BZ102" i="2"/>
  <c r="CA102" i="2"/>
  <c r="CB102" i="2"/>
  <c r="CC102" i="2"/>
  <c r="BX102" i="2"/>
  <c r="BY102" i="2"/>
  <c r="BZ65" i="2"/>
  <c r="CA65" i="2"/>
  <c r="CB65" i="2"/>
  <c r="CC65" i="2"/>
  <c r="BX65" i="2"/>
  <c r="BY65" i="2"/>
  <c r="BZ73" i="2"/>
  <c r="CA73" i="2"/>
  <c r="CB73" i="2"/>
  <c r="CC73" i="2"/>
  <c r="BX73" i="2"/>
  <c r="BY73" i="2"/>
  <c r="BZ81" i="2"/>
  <c r="CA81" i="2"/>
  <c r="CB81" i="2"/>
  <c r="CC81" i="2"/>
  <c r="BX81" i="2"/>
  <c r="BY81" i="2"/>
  <c r="BX89" i="2"/>
  <c r="BZ89" i="2"/>
  <c r="CA89" i="2"/>
  <c r="BY89" i="2"/>
  <c r="CB89" i="2"/>
  <c r="CC89" i="2"/>
  <c r="BX97" i="2"/>
  <c r="BY97" i="2"/>
  <c r="CA97" i="2"/>
  <c r="BZ97" i="2"/>
  <c r="CB97" i="2"/>
  <c r="CC97" i="2"/>
  <c r="BX105" i="2"/>
  <c r="BZ105" i="2"/>
  <c r="BY105" i="2"/>
  <c r="CA105" i="2"/>
  <c r="CB105" i="2"/>
  <c r="CC105" i="2"/>
  <c r="BX60" i="2"/>
  <c r="BY60" i="2"/>
  <c r="BZ60" i="2"/>
  <c r="CA60" i="2"/>
  <c r="CB60" i="2"/>
  <c r="CC60" i="2"/>
  <c r="BX68" i="2"/>
  <c r="BY68" i="2"/>
  <c r="BZ68" i="2"/>
  <c r="CA68" i="2"/>
  <c r="CB68" i="2"/>
  <c r="CC68" i="2"/>
  <c r="BX76" i="2"/>
  <c r="BY76" i="2"/>
  <c r="BZ76" i="2"/>
  <c r="CA76" i="2"/>
  <c r="CB76" i="2"/>
  <c r="CC76" i="2"/>
  <c r="BX84" i="2"/>
  <c r="BY84" i="2"/>
  <c r="BZ84" i="2"/>
  <c r="CA84" i="2"/>
  <c r="CB84" i="2"/>
  <c r="CC84" i="2"/>
  <c r="BY92" i="2"/>
  <c r="CC92" i="2"/>
  <c r="BX92" i="2"/>
  <c r="BZ92" i="2"/>
  <c r="CA92" i="2"/>
  <c r="CB92" i="2"/>
  <c r="CB100" i="2"/>
  <c r="BX100" i="2"/>
  <c r="BY100" i="2"/>
  <c r="BZ100" i="2"/>
  <c r="CA100" i="2"/>
  <c r="CC100" i="2"/>
  <c r="BX63" i="2"/>
  <c r="BY63" i="2"/>
  <c r="BZ63" i="2"/>
  <c r="CA63" i="2"/>
  <c r="CB63" i="2"/>
  <c r="CC63" i="2"/>
  <c r="BX71" i="2"/>
  <c r="BY71" i="2"/>
  <c r="BZ71" i="2"/>
  <c r="CA71" i="2"/>
  <c r="CB71" i="2"/>
  <c r="CC71" i="2"/>
  <c r="BX79" i="2"/>
  <c r="BY79" i="2"/>
  <c r="BZ79" i="2"/>
  <c r="CA79" i="2"/>
  <c r="CB79" i="2"/>
  <c r="CC79" i="2"/>
  <c r="CB87" i="2"/>
  <c r="CC87" i="2"/>
  <c r="CA87" i="2"/>
  <c r="BX87" i="2"/>
  <c r="BY87" i="2"/>
  <c r="BZ87" i="2"/>
  <c r="CB95" i="2"/>
  <c r="CC95" i="2"/>
  <c r="BX95" i="2"/>
  <c r="BY95" i="2"/>
  <c r="BZ95" i="2"/>
  <c r="CA95" i="2"/>
  <c r="CB103" i="2"/>
  <c r="CC103" i="2"/>
  <c r="BX103" i="2"/>
  <c r="BY103" i="2"/>
  <c r="BZ103" i="2"/>
  <c r="CA103" i="2"/>
  <c r="CB66" i="2"/>
  <c r="CC66" i="2"/>
  <c r="BX66" i="2"/>
  <c r="BY66" i="2"/>
  <c r="BZ66" i="2"/>
  <c r="CA66" i="2"/>
  <c r="CB74" i="2"/>
  <c r="CC74" i="2"/>
  <c r="BX74" i="2"/>
  <c r="BY74" i="2"/>
  <c r="BZ74" i="2"/>
  <c r="CA74" i="2"/>
  <c r="CB82" i="2"/>
  <c r="CC82" i="2"/>
  <c r="BX82" i="2"/>
  <c r="BY82" i="2"/>
  <c r="BZ82" i="2"/>
  <c r="CA82" i="2"/>
  <c r="BZ90" i="2"/>
  <c r="CB90" i="2"/>
  <c r="BY90" i="2"/>
  <c r="CA90" i="2"/>
  <c r="CC90" i="2"/>
  <c r="BX90" i="2"/>
  <c r="BZ98" i="2"/>
  <c r="CB98" i="2"/>
  <c r="CC98" i="2"/>
  <c r="CA98" i="2"/>
  <c r="BX98" i="2"/>
  <c r="BY98" i="2"/>
  <c r="BZ106" i="2"/>
  <c r="CA106" i="2"/>
  <c r="CC106" i="2"/>
  <c r="CB106" i="2"/>
  <c r="BX106" i="2"/>
  <c r="BY106" i="2"/>
  <c r="BZ61" i="2"/>
  <c r="CA61" i="2"/>
  <c r="CB61" i="2"/>
  <c r="CC61" i="2"/>
  <c r="BX61" i="2"/>
  <c r="BY61" i="2"/>
  <c r="BZ69" i="2"/>
  <c r="CA69" i="2"/>
  <c r="CB69" i="2"/>
  <c r="CC69" i="2"/>
  <c r="BX69" i="2"/>
  <c r="BY69" i="2"/>
  <c r="BZ77" i="2"/>
  <c r="CA77" i="2"/>
  <c r="CB77" i="2"/>
  <c r="CC77" i="2"/>
  <c r="BX77" i="2"/>
  <c r="BY77" i="2"/>
  <c r="BX85" i="2"/>
  <c r="BZ85" i="2"/>
  <c r="CA85" i="2"/>
  <c r="BY85" i="2"/>
  <c r="CB85" i="2"/>
  <c r="CC85" i="2"/>
  <c r="BX93" i="2"/>
  <c r="BZ93" i="2"/>
  <c r="BY93" i="2"/>
  <c r="CA93" i="2"/>
  <c r="CB93" i="2"/>
  <c r="CC93" i="2"/>
  <c r="BX101" i="2"/>
  <c r="BZ101" i="2"/>
  <c r="CA101" i="2"/>
  <c r="BY101" i="2"/>
  <c r="CB101" i="2"/>
  <c r="CC101" i="2"/>
  <c r="BX64" i="2"/>
  <c r="BY64" i="2"/>
  <c r="BZ64" i="2"/>
  <c r="CA64" i="2"/>
  <c r="CB64" i="2"/>
  <c r="CC64" i="2"/>
  <c r="BX72" i="2"/>
  <c r="BY72" i="2"/>
  <c r="BZ72" i="2"/>
  <c r="CA72" i="2"/>
  <c r="CB72" i="2"/>
  <c r="CC72" i="2"/>
  <c r="BX80" i="2"/>
  <c r="BY80" i="2"/>
  <c r="BZ80" i="2"/>
  <c r="CA80" i="2"/>
  <c r="CB80" i="2"/>
  <c r="CC80" i="2"/>
  <c r="BX88" i="2"/>
  <c r="BY88" i="2"/>
  <c r="BZ88" i="2"/>
  <c r="CA88" i="2"/>
  <c r="CB88" i="2"/>
  <c r="CC88" i="2"/>
  <c r="BX96" i="2"/>
  <c r="CB96" i="2"/>
  <c r="CC96" i="2"/>
  <c r="BY96" i="2"/>
  <c r="BZ96" i="2"/>
  <c r="CA96" i="2"/>
  <c r="BX104" i="2"/>
  <c r="BY104" i="2"/>
  <c r="CB104" i="2"/>
  <c r="BZ104" i="2"/>
  <c r="CA104" i="2"/>
  <c r="CC104" i="2"/>
  <c r="CA107" i="2"/>
  <c r="BX107" i="2"/>
  <c r="BY107" i="2"/>
  <c r="BZ107" i="2"/>
  <c r="CB107" i="2"/>
  <c r="CC107" i="2"/>
  <c r="C250" i="10"/>
  <c r="B246" i="10"/>
  <c r="G222" i="10"/>
  <c r="B210" i="10"/>
  <c r="C242" i="10"/>
  <c r="D230" i="10"/>
  <c r="B222" i="10"/>
  <c r="B242" i="10"/>
  <c r="G254" i="10"/>
  <c r="B230" i="10"/>
  <c r="B218" i="10"/>
  <c r="C305" i="10"/>
  <c r="G297" i="10"/>
  <c r="C273" i="10"/>
  <c r="B265" i="10"/>
  <c r="C297" i="10"/>
  <c r="C219" i="10"/>
  <c r="B297" i="10"/>
  <c r="C251" i="10"/>
  <c r="B227" i="10"/>
  <c r="G289" i="10"/>
  <c r="B251" i="10"/>
  <c r="G255" i="10"/>
  <c r="C282" i="10"/>
  <c r="B252" i="10"/>
  <c r="C243" i="10"/>
  <c r="B206" i="10"/>
  <c r="B234" i="10"/>
  <c r="B272" i="10"/>
  <c r="C238" i="10"/>
  <c r="C214" i="10"/>
  <c r="C260" i="10"/>
  <c r="G214" i="10"/>
  <c r="C286" i="10"/>
  <c r="C235" i="10"/>
  <c r="G227" i="10"/>
  <c r="B302" i="10"/>
  <c r="C231" i="10"/>
  <c r="B238" i="10"/>
  <c r="B214" i="10"/>
  <c r="B260" i="10"/>
  <c r="C234" i="10"/>
  <c r="C272" i="10"/>
  <c r="G234" i="10"/>
  <c r="D218" i="10"/>
  <c r="B253" i="10"/>
  <c r="C259" i="10"/>
  <c r="B221" i="10"/>
  <c r="B213" i="10"/>
  <c r="C245" i="10"/>
  <c r="B267" i="10"/>
  <c r="B307" i="10"/>
  <c r="G221" i="10"/>
  <c r="G213" i="10"/>
  <c r="C283" i="10"/>
  <c r="C275" i="10"/>
  <c r="C237" i="10"/>
  <c r="C221" i="10"/>
  <c r="C213" i="10"/>
  <c r="G229" i="10"/>
  <c r="B299" i="10"/>
  <c r="G253" i="10"/>
  <c r="B229" i="10"/>
  <c r="C307" i="10"/>
  <c r="CB6" i="2"/>
  <c r="CA6" i="2"/>
  <c r="C204" i="9"/>
  <c r="BG209" i="13"/>
  <c r="C202" i="9"/>
  <c r="BG207" i="13"/>
  <c r="C200" i="9"/>
  <c r="BG205" i="13"/>
  <c r="C198" i="9"/>
  <c r="BG203" i="13"/>
  <c r="C196" i="9"/>
  <c r="BG201" i="13"/>
  <c r="C194" i="9"/>
  <c r="BG199" i="13"/>
  <c r="C192" i="9"/>
  <c r="BG197" i="13"/>
  <c r="C190" i="9"/>
  <c r="BG195" i="13"/>
  <c r="C188" i="9"/>
  <c r="BG193" i="13"/>
  <c r="C186" i="9"/>
  <c r="BG191" i="13"/>
  <c r="C184" i="9"/>
  <c r="BB189" i="13" s="1"/>
  <c r="BG189" i="13"/>
  <c r="D182" i="9"/>
  <c r="BG187" i="13"/>
  <c r="D180" i="9"/>
  <c r="BG185" i="13"/>
  <c r="C152" i="9"/>
  <c r="BG157" i="13"/>
  <c r="C150" i="9"/>
  <c r="BG155" i="13"/>
  <c r="C148" i="9"/>
  <c r="BG153" i="13"/>
  <c r="C146" i="9"/>
  <c r="BG151" i="13"/>
  <c r="C144" i="9"/>
  <c r="BG149" i="13"/>
  <c r="C142" i="9"/>
  <c r="BG147" i="13"/>
  <c r="C140" i="9"/>
  <c r="BG145" i="13"/>
  <c r="C138" i="9"/>
  <c r="BG143" i="13"/>
  <c r="C136" i="9"/>
  <c r="BG141" i="13"/>
  <c r="C134" i="9"/>
  <c r="BG139" i="13"/>
  <c r="C132" i="9"/>
  <c r="BG137" i="13"/>
  <c r="C130" i="9"/>
  <c r="BG135" i="13"/>
  <c r="C128" i="9"/>
  <c r="BG133" i="13"/>
  <c r="C203" i="9"/>
  <c r="BG208" i="13"/>
  <c r="C201" i="9"/>
  <c r="BG206" i="13"/>
  <c r="C199" i="9"/>
  <c r="BG204" i="13"/>
  <c r="C197" i="9"/>
  <c r="BG202" i="13"/>
  <c r="C195" i="9"/>
  <c r="BG200" i="13"/>
  <c r="C193" i="9"/>
  <c r="BG198" i="13"/>
  <c r="C191" i="9"/>
  <c r="BG196" i="13"/>
  <c r="C189" i="9"/>
  <c r="BG194" i="13"/>
  <c r="C187" i="9"/>
  <c r="BG192" i="13"/>
  <c r="C185" i="9"/>
  <c r="BG190" i="13"/>
  <c r="C183" i="9"/>
  <c r="BG188" i="13"/>
  <c r="C181" i="9"/>
  <c r="BG186" i="13"/>
  <c r="C151" i="9"/>
  <c r="BG156" i="13"/>
  <c r="C149" i="9"/>
  <c r="BG154" i="13"/>
  <c r="C147" i="9"/>
  <c r="BG152" i="13"/>
  <c r="C145" i="9"/>
  <c r="BG150" i="13"/>
  <c r="C143" i="9"/>
  <c r="BG148" i="13"/>
  <c r="C141" i="9"/>
  <c r="BG146" i="13"/>
  <c r="C139" i="9"/>
  <c r="BG144" i="13"/>
  <c r="C137" i="9"/>
  <c r="BG142" i="13"/>
  <c r="C135" i="9"/>
  <c r="BG140" i="13"/>
  <c r="C133" i="9"/>
  <c r="BB138" i="13" s="1"/>
  <c r="BG138" i="13"/>
  <c r="D131" i="9"/>
  <c r="BG136" i="13"/>
  <c r="D129" i="9"/>
  <c r="BG134" i="13"/>
  <c r="M104" i="9"/>
  <c r="BG109" i="13"/>
  <c r="B801" i="10"/>
  <c r="C731" i="10"/>
  <c r="C727" i="10"/>
  <c r="B793" i="10"/>
  <c r="G306" i="10"/>
  <c r="B236" i="10"/>
  <c r="G232" i="10"/>
  <c r="C228" i="10"/>
  <c r="C568" i="10"/>
  <c r="D816" i="10"/>
  <c r="G298" i="10"/>
  <c r="G212" i="10"/>
  <c r="G726" i="10"/>
  <c r="C722" i="10"/>
  <c r="B718" i="10"/>
  <c r="B294" i="10"/>
  <c r="C266" i="10"/>
  <c r="B262" i="10"/>
  <c r="D248" i="10"/>
  <c r="B244" i="10"/>
  <c r="D240" i="10"/>
  <c r="M141" i="9"/>
  <c r="C808" i="10"/>
  <c r="G792" i="10"/>
  <c r="C267" i="10"/>
  <c r="G223" i="10"/>
  <c r="C211" i="10"/>
  <c r="G303" i="10"/>
  <c r="G299" i="10"/>
  <c r="D291" i="10"/>
  <c r="C279" i="10"/>
  <c r="B275" i="10"/>
  <c r="B259" i="10"/>
  <c r="B263" i="10"/>
  <c r="B271" i="10"/>
  <c r="C263" i="10"/>
  <c r="C271" i="10"/>
  <c r="G263" i="10"/>
  <c r="G271" i="10"/>
  <c r="D303" i="10"/>
  <c r="D299" i="10"/>
  <c r="D295" i="10"/>
  <c r="G287" i="10"/>
  <c r="B274" i="10"/>
  <c r="G270" i="10"/>
  <c r="G267" i="10"/>
  <c r="G295" i="10"/>
  <c r="C290" i="10"/>
  <c r="D278" i="10"/>
  <c r="B245" i="10"/>
  <c r="B243" i="10"/>
  <c r="G237" i="10"/>
  <c r="G235" i="10"/>
  <c r="G233" i="10"/>
  <c r="G231" i="10"/>
  <c r="B223" i="10"/>
  <c r="B219" i="10"/>
  <c r="G812" i="10"/>
  <c r="D804" i="10"/>
  <c r="G797" i="10"/>
  <c r="G789" i="10"/>
  <c r="B777" i="10"/>
  <c r="G773" i="10"/>
  <c r="G813" i="10"/>
  <c r="B800" i="10"/>
  <c r="G781" i="10"/>
  <c r="C796" i="10"/>
  <c r="G772" i="10"/>
  <c r="C765" i="10"/>
  <c r="C763" i="10"/>
  <c r="D757" i="10"/>
  <c r="C755" i="10"/>
  <c r="D749" i="10"/>
  <c r="C747" i="10"/>
  <c r="D741" i="10"/>
  <c r="C739" i="10"/>
  <c r="C719" i="10"/>
  <c r="D761" i="10"/>
  <c r="C759" i="10"/>
  <c r="D753" i="10"/>
  <c r="C751" i="10"/>
  <c r="D745" i="10"/>
  <c r="C743" i="10"/>
  <c r="D737" i="10"/>
  <c r="C735" i="10"/>
  <c r="C206" i="10"/>
  <c r="C302" i="10"/>
  <c r="C294" i="10"/>
  <c r="D290" i="10"/>
  <c r="D286" i="10"/>
  <c r="D282" i="10"/>
  <c r="G278" i="10"/>
  <c r="C274" i="10"/>
  <c r="B270" i="10"/>
  <c r="D266" i="10"/>
  <c r="C262" i="10"/>
  <c r="C252" i="10"/>
  <c r="G248" i="10"/>
  <c r="C244" i="10"/>
  <c r="G240" i="10"/>
  <c r="C236" i="10"/>
  <c r="B232" i="10"/>
  <c r="D228" i="10"/>
  <c r="B216" i="10"/>
  <c r="B212" i="10"/>
  <c r="G670" i="10"/>
  <c r="C762" i="10"/>
  <c r="C758" i="10"/>
  <c r="C754" i="10"/>
  <c r="C750" i="10"/>
  <c r="C746" i="10"/>
  <c r="C742" i="10"/>
  <c r="C738" i="10"/>
  <c r="C734" i="10"/>
  <c r="B730" i="10"/>
  <c r="G722" i="10"/>
  <c r="C718" i="10"/>
  <c r="G816" i="10"/>
  <c r="B812" i="10"/>
  <c r="D808" i="10"/>
  <c r="G804" i="10"/>
  <c r="C800" i="10"/>
  <c r="D796" i="10"/>
  <c r="B792" i="10"/>
  <c r="C788" i="10"/>
  <c r="C784" i="10"/>
  <c r="B780" i="10"/>
  <c r="B776" i="10"/>
  <c r="B224" i="10"/>
  <c r="B208" i="10"/>
  <c r="C208" i="10"/>
  <c r="G224" i="10"/>
  <c r="G220" i="10"/>
  <c r="B282" i="10"/>
  <c r="G274" i="10"/>
  <c r="B266" i="10"/>
  <c r="G236" i="10"/>
  <c r="D232" i="10"/>
  <c r="B228" i="10"/>
  <c r="D216" i="10"/>
  <c r="D212" i="10"/>
  <c r="G730" i="10"/>
  <c r="C726" i="10"/>
  <c r="C816" i="10"/>
  <c r="D812" i="10"/>
  <c r="B808" i="10"/>
  <c r="C804" i="10"/>
  <c r="G800" i="10"/>
  <c r="B796" i="10"/>
  <c r="D792" i="10"/>
  <c r="G788" i="10"/>
  <c r="G780" i="10"/>
  <c r="G776" i="10"/>
  <c r="C772" i="10"/>
  <c r="B220" i="10"/>
  <c r="C224" i="10"/>
  <c r="C220" i="10"/>
  <c r="C306" i="10"/>
  <c r="C298" i="10"/>
  <c r="B290" i="10"/>
  <c r="B286" i="10"/>
  <c r="C278" i="10"/>
  <c r="D270" i="10"/>
  <c r="G262" i="10"/>
  <c r="G252" i="10"/>
  <c r="C248" i="10"/>
  <c r="G244" i="10"/>
  <c r="C240" i="10"/>
  <c r="C723" i="10"/>
  <c r="B817" i="10"/>
  <c r="G805" i="10"/>
  <c r="C205" i="9"/>
  <c r="G700" i="10"/>
  <c r="C153" i="9"/>
  <c r="D178" i="9"/>
  <c r="D176" i="9"/>
  <c r="D174" i="9"/>
  <c r="D172" i="9"/>
  <c r="D170" i="9"/>
  <c r="D168" i="9"/>
  <c r="D166" i="9"/>
  <c r="D164" i="9"/>
  <c r="C162" i="9"/>
  <c r="C160" i="9"/>
  <c r="C158" i="9"/>
  <c r="C156" i="9"/>
  <c r="C179" i="9"/>
  <c r="C177" i="9"/>
  <c r="C175" i="9"/>
  <c r="C173" i="9"/>
  <c r="C171" i="9"/>
  <c r="C169" i="9"/>
  <c r="C167" i="9"/>
  <c r="C165" i="9"/>
  <c r="C163" i="9"/>
  <c r="C161" i="9"/>
  <c r="C159" i="9"/>
  <c r="C157" i="9"/>
  <c r="D127" i="9"/>
  <c r="D125" i="9"/>
  <c r="D123" i="9"/>
  <c r="C121" i="9"/>
  <c r="BB126" i="13" s="1"/>
  <c r="C119" i="9"/>
  <c r="C117" i="9"/>
  <c r="C115" i="9"/>
  <c r="C113" i="9"/>
  <c r="C111" i="9"/>
  <c r="C109" i="9"/>
  <c r="C107" i="9"/>
  <c r="C105" i="9"/>
  <c r="C126" i="9"/>
  <c r="C124" i="9"/>
  <c r="C122" i="9"/>
  <c r="C120" i="9"/>
  <c r="C118" i="9"/>
  <c r="C116" i="9"/>
  <c r="C114" i="9"/>
  <c r="C112" i="9"/>
  <c r="C110" i="9"/>
  <c r="C108" i="9"/>
  <c r="C106" i="9"/>
  <c r="G601" i="10"/>
  <c r="G684" i="10"/>
  <c r="N199" i="9"/>
  <c r="G548" i="10"/>
  <c r="M126" i="9"/>
  <c r="C684" i="10"/>
  <c r="M167" i="9"/>
  <c r="M118" i="9"/>
  <c r="G534" i="10"/>
  <c r="C601" i="10"/>
  <c r="G676" i="10"/>
  <c r="G556" i="10"/>
  <c r="G542" i="10"/>
  <c r="G526" i="10"/>
  <c r="G525" i="10"/>
  <c r="N191" i="9"/>
  <c r="M153" i="9"/>
  <c r="M133" i="9"/>
  <c r="M132" i="9"/>
  <c r="M120" i="9"/>
  <c r="M110" i="9"/>
  <c r="G708" i="10"/>
  <c r="G692" i="10"/>
  <c r="G678" i="10"/>
  <c r="C676" i="10"/>
  <c r="N203" i="9"/>
  <c r="N195" i="9"/>
  <c r="N187" i="9"/>
  <c r="N182" i="9"/>
  <c r="N173" i="9"/>
  <c r="M163" i="9"/>
  <c r="M147" i="9"/>
  <c r="M139" i="9"/>
  <c r="M128" i="9"/>
  <c r="M122" i="9"/>
  <c r="D120" i="9"/>
  <c r="D118" i="9"/>
  <c r="N117" i="9"/>
  <c r="M116" i="9"/>
  <c r="G560" i="10"/>
  <c r="G552" i="10"/>
  <c r="G544" i="10"/>
  <c r="G538" i="10"/>
  <c r="G530" i="10"/>
  <c r="G516" i="10"/>
  <c r="G591" i="10"/>
  <c r="G570" i="10"/>
  <c r="G680" i="10"/>
  <c r="G672" i="10"/>
  <c r="C516" i="10"/>
  <c r="B609" i="10"/>
  <c r="D609" i="10" s="1"/>
  <c r="C609" i="10"/>
  <c r="B715" i="10"/>
  <c r="G715" i="10"/>
  <c r="B712" i="10"/>
  <c r="C712" i="10"/>
  <c r="B707" i="10"/>
  <c r="G707" i="10"/>
  <c r="B704" i="10"/>
  <c r="C704" i="10"/>
  <c r="B699" i="10"/>
  <c r="G699" i="10"/>
  <c r="B696" i="10"/>
  <c r="C696" i="10"/>
  <c r="B691" i="10"/>
  <c r="G691" i="10"/>
  <c r="B688" i="10"/>
  <c r="C688" i="10"/>
  <c r="N205" i="9"/>
  <c r="D203" i="9"/>
  <c r="N202" i="9"/>
  <c r="N201" i="9"/>
  <c r="D199" i="9"/>
  <c r="N198" i="9"/>
  <c r="N197" i="9"/>
  <c r="D195" i="9"/>
  <c r="N194" i="9"/>
  <c r="N193" i="9"/>
  <c r="D191" i="9"/>
  <c r="N190" i="9"/>
  <c r="N189" i="9"/>
  <c r="D187" i="9"/>
  <c r="N186" i="9"/>
  <c r="N185" i="9"/>
  <c r="M184" i="9"/>
  <c r="N178" i="9"/>
  <c r="M175" i="9"/>
  <c r="N169" i="9"/>
  <c r="D167" i="9"/>
  <c r="M159" i="9"/>
  <c r="M149" i="9"/>
  <c r="M143" i="9"/>
  <c r="D141" i="9"/>
  <c r="D139" i="9"/>
  <c r="N138" i="9"/>
  <c r="M137" i="9"/>
  <c r="M130" i="9"/>
  <c r="D128" i="9"/>
  <c r="M124" i="9"/>
  <c r="M112" i="9"/>
  <c r="M106" i="9"/>
  <c r="C560" i="10"/>
  <c r="G559" i="10"/>
  <c r="G558" i="10"/>
  <c r="C556" i="10"/>
  <c r="G555" i="10"/>
  <c r="G554" i="10"/>
  <c r="C552" i="10"/>
  <c r="G551" i="10"/>
  <c r="G550" i="10"/>
  <c r="C548" i="10"/>
  <c r="G547" i="10"/>
  <c r="G546" i="10"/>
  <c r="C544" i="10"/>
  <c r="C542" i="10"/>
  <c r="G541" i="10"/>
  <c r="C538" i="10"/>
  <c r="G537" i="10"/>
  <c r="C534" i="10"/>
  <c r="G533" i="10"/>
  <c r="C530" i="10"/>
  <c r="G529" i="10"/>
  <c r="C526" i="10"/>
  <c r="B714" i="10"/>
  <c r="G714" i="10"/>
  <c r="G712" i="10"/>
  <c r="B710" i="10"/>
  <c r="C710" i="10"/>
  <c r="B708" i="10"/>
  <c r="D708" i="10"/>
  <c r="B706" i="10"/>
  <c r="G706" i="10"/>
  <c r="G704" i="10"/>
  <c r="B702" i="10"/>
  <c r="C702" i="10"/>
  <c r="B700" i="10"/>
  <c r="D700" i="10"/>
  <c r="B698" i="10"/>
  <c r="G698" i="10"/>
  <c r="G696" i="10"/>
  <c r="B694" i="10"/>
  <c r="C694" i="10"/>
  <c r="B692" i="10"/>
  <c r="D692" i="10"/>
  <c r="B690" i="10"/>
  <c r="G690" i="10"/>
  <c r="G688" i="10"/>
  <c r="B686" i="10"/>
  <c r="C686" i="10"/>
  <c r="G683" i="10"/>
  <c r="G682" i="10"/>
  <c r="C680" i="10"/>
  <c r="C678" i="10"/>
  <c r="G675" i="10"/>
  <c r="G674" i="10"/>
  <c r="C672" i="10"/>
  <c r="C670" i="10"/>
  <c r="G765" i="10"/>
  <c r="G817" i="10"/>
  <c r="B813" i="10"/>
  <c r="G809" i="10"/>
  <c r="B805" i="10"/>
  <c r="G801" i="10"/>
  <c r="B797" i="10"/>
  <c r="G793" i="10"/>
  <c r="B789" i="10"/>
  <c r="G785" i="10"/>
  <c r="B781" i="10"/>
  <c r="G777" i="10"/>
  <c r="B773" i="10"/>
  <c r="G769" i="10"/>
  <c r="E184" i="9"/>
  <c r="N181" i="9"/>
  <c r="N180" i="9"/>
  <c r="N177" i="9"/>
  <c r="D175" i="9"/>
  <c r="M171" i="9"/>
  <c r="N165" i="9"/>
  <c r="M161" i="9"/>
  <c r="M157" i="9"/>
  <c r="M151" i="9"/>
  <c r="D149" i="9"/>
  <c r="D147" i="9"/>
  <c r="N146" i="9"/>
  <c r="M145" i="9"/>
  <c r="M135" i="9"/>
  <c r="D132" i="9"/>
  <c r="N128" i="9"/>
  <c r="E128" i="9"/>
  <c r="D126" i="9"/>
  <c r="D124" i="9"/>
  <c r="M114" i="9"/>
  <c r="D112" i="9"/>
  <c r="D110" i="9"/>
  <c r="N109" i="9"/>
  <c r="M108" i="9"/>
  <c r="B521" i="10"/>
  <c r="G521" i="10"/>
  <c r="B518" i="10"/>
  <c r="C518" i="10"/>
  <c r="B611" i="10"/>
  <c r="D611" i="10" s="1"/>
  <c r="C611" i="10"/>
  <c r="B607" i="10"/>
  <c r="D607" i="10" s="1"/>
  <c r="G607" i="10"/>
  <c r="B603" i="10"/>
  <c r="D603" i="10" s="1"/>
  <c r="C603" i="10"/>
  <c r="B599" i="10"/>
  <c r="D599" i="10" s="1"/>
  <c r="G599" i="10"/>
  <c r="B595" i="10"/>
  <c r="D595" i="10" s="1"/>
  <c r="C595" i="10"/>
  <c r="C591" i="10"/>
  <c r="B590" i="10"/>
  <c r="D590" i="10" s="1"/>
  <c r="G590" i="10"/>
  <c r="B587" i="10"/>
  <c r="D587" i="10" s="1"/>
  <c r="C587" i="10"/>
  <c r="B583" i="10"/>
  <c r="C583" i="10"/>
  <c r="B578" i="10"/>
  <c r="C578" i="10"/>
  <c r="B574" i="10"/>
  <c r="C574" i="10"/>
  <c r="C570" i="10"/>
  <c r="B569" i="10"/>
  <c r="G569" i="10"/>
  <c r="B565" i="10"/>
  <c r="G565" i="10"/>
  <c r="B660" i="10"/>
  <c r="G660" i="10"/>
  <c r="B657" i="10"/>
  <c r="C657" i="10"/>
  <c r="B655" i="10"/>
  <c r="G655" i="10"/>
  <c r="B652" i="10"/>
  <c r="G652" i="10"/>
  <c r="B649" i="10"/>
  <c r="C649" i="10"/>
  <c r="B647" i="10"/>
  <c r="G647" i="10"/>
  <c r="B644" i="10"/>
  <c r="G644" i="10"/>
  <c r="B641" i="10"/>
  <c r="C641" i="10"/>
  <c r="B639" i="10"/>
  <c r="G639" i="10"/>
  <c r="B636" i="10"/>
  <c r="G636" i="10"/>
  <c r="B633" i="10"/>
  <c r="C633" i="10"/>
  <c r="B631" i="10"/>
  <c r="G631" i="10"/>
  <c r="B628" i="10"/>
  <c r="G628" i="10"/>
  <c r="B625" i="10"/>
  <c r="C625" i="10"/>
  <c r="B623" i="10"/>
  <c r="G623" i="10"/>
  <c r="B620" i="10"/>
  <c r="G620" i="10"/>
  <c r="B522" i="10"/>
  <c r="C522" i="10"/>
  <c r="B515" i="10"/>
  <c r="G515" i="10"/>
  <c r="B608" i="10"/>
  <c r="D608" i="10" s="1"/>
  <c r="G608" i="10"/>
  <c r="B605" i="10"/>
  <c r="D605" i="10" s="1"/>
  <c r="C605" i="10"/>
  <c r="B600" i="10"/>
  <c r="D600" i="10" s="1"/>
  <c r="G600" i="10"/>
  <c r="B597" i="10"/>
  <c r="D597" i="10" s="1"/>
  <c r="C597" i="10"/>
  <c r="B593" i="10"/>
  <c r="D593" i="10" s="1"/>
  <c r="C593" i="10"/>
  <c r="B589" i="10"/>
  <c r="D589" i="10" s="1"/>
  <c r="G589" i="10"/>
  <c r="B585" i="10"/>
  <c r="C585" i="10"/>
  <c r="B580" i="10"/>
  <c r="G580" i="10"/>
  <c r="B576" i="10"/>
  <c r="C576" i="10"/>
  <c r="B572" i="10"/>
  <c r="C572" i="10"/>
  <c r="B566" i="10"/>
  <c r="C566" i="10"/>
  <c r="B661" i="10"/>
  <c r="C661" i="10"/>
  <c r="B659" i="10"/>
  <c r="G659" i="10"/>
  <c r="B656" i="10"/>
  <c r="G656" i="10"/>
  <c r="B653" i="10"/>
  <c r="C653" i="10"/>
  <c r="B651" i="10"/>
  <c r="G651" i="10"/>
  <c r="B648" i="10"/>
  <c r="G648" i="10"/>
  <c r="B645" i="10"/>
  <c r="C645" i="10"/>
  <c r="B643" i="10"/>
  <c r="G643" i="10"/>
  <c r="B640" i="10"/>
  <c r="G640" i="10"/>
  <c r="B637" i="10"/>
  <c r="C637" i="10"/>
  <c r="B635" i="10"/>
  <c r="G635" i="10"/>
  <c r="B632" i="10"/>
  <c r="G632" i="10"/>
  <c r="B629" i="10"/>
  <c r="C629" i="10"/>
  <c r="B627" i="10"/>
  <c r="G627" i="10"/>
  <c r="B624" i="10"/>
  <c r="G624" i="10"/>
  <c r="B621" i="10"/>
  <c r="C621" i="10"/>
  <c r="B619" i="10"/>
  <c r="G619" i="10"/>
  <c r="B763" i="10"/>
  <c r="D763" i="10"/>
  <c r="C761" i="10"/>
  <c r="G761" i="10"/>
  <c r="B759" i="10"/>
  <c r="D759" i="10"/>
  <c r="C757" i="10"/>
  <c r="G757" i="10"/>
  <c r="B755" i="10"/>
  <c r="D755" i="10"/>
  <c r="C753" i="10"/>
  <c r="G753" i="10"/>
  <c r="B751" i="10"/>
  <c r="D751" i="10"/>
  <c r="C749" i="10"/>
  <c r="G749" i="10"/>
  <c r="B747" i="10"/>
  <c r="D747" i="10"/>
  <c r="C745" i="10"/>
  <c r="G745" i="10"/>
  <c r="B743" i="10"/>
  <c r="D743" i="10"/>
  <c r="C741" i="10"/>
  <c r="G741" i="10"/>
  <c r="B739" i="10"/>
  <c r="D739" i="10"/>
  <c r="C737" i="10"/>
  <c r="G737" i="10"/>
  <c r="B735" i="10"/>
  <c r="D735" i="10"/>
  <c r="C733" i="10"/>
  <c r="G733" i="10"/>
  <c r="B731" i="10"/>
  <c r="C729" i="10"/>
  <c r="G729" i="10"/>
  <c r="B727" i="10"/>
  <c r="C725" i="10"/>
  <c r="G725" i="10"/>
  <c r="B723" i="10"/>
  <c r="C721" i="10"/>
  <c r="G721" i="10"/>
  <c r="B719" i="10"/>
  <c r="C717" i="10"/>
  <c r="G717" i="10"/>
  <c r="B815" i="10"/>
  <c r="G815" i="10"/>
  <c r="B811" i="10"/>
  <c r="G811" i="10"/>
  <c r="B807" i="10"/>
  <c r="G807" i="10"/>
  <c r="B803" i="10"/>
  <c r="G803" i="10"/>
  <c r="B799" i="10"/>
  <c r="G799" i="10"/>
  <c r="B795" i="10"/>
  <c r="G795" i="10"/>
  <c r="B791" i="10"/>
  <c r="G791" i="10"/>
  <c r="B787" i="10"/>
  <c r="G787" i="10"/>
  <c r="B783" i="10"/>
  <c r="G783" i="10"/>
  <c r="B779" i="10"/>
  <c r="G779" i="10"/>
  <c r="B775" i="10"/>
  <c r="G775" i="10"/>
  <c r="B771" i="10"/>
  <c r="G771" i="10"/>
  <c r="D205" i="9"/>
  <c r="N204" i="9"/>
  <c r="D201" i="9"/>
  <c r="N200" i="9"/>
  <c r="D197" i="9"/>
  <c r="N196" i="9"/>
  <c r="D193" i="9"/>
  <c r="N192" i="9"/>
  <c r="D189" i="9"/>
  <c r="N188" i="9"/>
  <c r="D185" i="9"/>
  <c r="N184" i="9"/>
  <c r="L184" i="9"/>
  <c r="BC189" i="13" s="1"/>
  <c r="D184" i="9"/>
  <c r="N183" i="9"/>
  <c r="N179" i="9"/>
  <c r="N175" i="9"/>
  <c r="E175" i="9"/>
  <c r="D173" i="9"/>
  <c r="D171" i="9"/>
  <c r="N167" i="9"/>
  <c r="E167" i="9"/>
  <c r="D165" i="9"/>
  <c r="D163" i="9"/>
  <c r="D161" i="9"/>
  <c r="D159" i="9"/>
  <c r="D157" i="9"/>
  <c r="D153" i="9"/>
  <c r="D151" i="9"/>
  <c r="N150" i="9"/>
  <c r="D145" i="9"/>
  <c r="D143" i="9"/>
  <c r="N142" i="9"/>
  <c r="D137" i="9"/>
  <c r="D135" i="9"/>
  <c r="E133" i="9"/>
  <c r="N132" i="9"/>
  <c r="E132" i="9"/>
  <c r="D130" i="9"/>
  <c r="N124" i="9"/>
  <c r="E124" i="9"/>
  <c r="D122" i="9"/>
  <c r="L121" i="9"/>
  <c r="BC126" i="13" s="1"/>
  <c r="D116" i="9"/>
  <c r="D114" i="9"/>
  <c r="N113" i="9"/>
  <c r="D108" i="9"/>
  <c r="D106" i="9"/>
  <c r="G561" i="10"/>
  <c r="C558" i="10"/>
  <c r="G557" i="10"/>
  <c r="C554" i="10"/>
  <c r="G553" i="10"/>
  <c r="C550" i="10"/>
  <c r="G549" i="10"/>
  <c r="C546" i="10"/>
  <c r="G545" i="10"/>
  <c r="B540" i="10"/>
  <c r="D540" i="10" s="1"/>
  <c r="C540" i="10"/>
  <c r="B536" i="10"/>
  <c r="D536" i="10" s="1"/>
  <c r="C536" i="10"/>
  <c r="B532" i="10"/>
  <c r="D532" i="10" s="1"/>
  <c r="C532" i="10"/>
  <c r="B528" i="10"/>
  <c r="C528" i="10"/>
  <c r="B524" i="10"/>
  <c r="C524" i="10"/>
  <c r="B520" i="10"/>
  <c r="C520" i="10"/>
  <c r="B514" i="10"/>
  <c r="C514" i="10"/>
  <c r="B613" i="10"/>
  <c r="G613" i="10"/>
  <c r="B543" i="10"/>
  <c r="D543" i="10" s="1"/>
  <c r="G543" i="10"/>
  <c r="B539" i="10"/>
  <c r="D539" i="10" s="1"/>
  <c r="G539" i="10"/>
  <c r="B535" i="10"/>
  <c r="G535" i="10"/>
  <c r="B531" i="10"/>
  <c r="G531" i="10"/>
  <c r="B527" i="10"/>
  <c r="G527" i="10"/>
  <c r="B523" i="10"/>
  <c r="G523" i="10"/>
  <c r="B519" i="10"/>
  <c r="G519" i="10"/>
  <c r="B612" i="10"/>
  <c r="D612" i="10" s="1"/>
  <c r="G612" i="10"/>
  <c r="C607" i="10"/>
  <c r="G604" i="10"/>
  <c r="C599" i="10"/>
  <c r="G596" i="10"/>
  <c r="C589" i="10"/>
  <c r="G586" i="10"/>
  <c r="C580" i="10"/>
  <c r="C663" i="10"/>
  <c r="G662" i="10"/>
  <c r="C659" i="10"/>
  <c r="G658" i="10"/>
  <c r="C655" i="10"/>
  <c r="G654" i="10"/>
  <c r="C651" i="10"/>
  <c r="G650" i="10"/>
  <c r="C647" i="10"/>
  <c r="G646" i="10"/>
  <c r="C643" i="10"/>
  <c r="G642" i="10"/>
  <c r="C639" i="10"/>
  <c r="G638" i="10"/>
  <c r="C635" i="10"/>
  <c r="G634" i="10"/>
  <c r="C631" i="10"/>
  <c r="G630" i="10"/>
  <c r="C627" i="10"/>
  <c r="G626" i="10"/>
  <c r="C623" i="10"/>
  <c r="G622" i="10"/>
  <c r="C619" i="10"/>
  <c r="G618" i="10"/>
  <c r="C617" i="10"/>
  <c r="C714" i="10"/>
  <c r="D712" i="10"/>
  <c r="G711" i="10"/>
  <c r="C706" i="10"/>
  <c r="D704" i="10"/>
  <c r="G703" i="10"/>
  <c r="C698" i="10"/>
  <c r="D696" i="10"/>
  <c r="G695" i="10"/>
  <c r="C690" i="10"/>
  <c r="D688" i="10"/>
  <c r="G687" i="10"/>
  <c r="C682" i="10"/>
  <c r="G679" i="10"/>
  <c r="C674" i="10"/>
  <c r="G671" i="10"/>
  <c r="B592" i="10"/>
  <c r="D592" i="10" s="1"/>
  <c r="G592" i="10"/>
  <c r="B584" i="10"/>
  <c r="G584" i="10"/>
  <c r="D204" i="9"/>
  <c r="D202" i="9"/>
  <c r="D200" i="9"/>
  <c r="D198" i="9"/>
  <c r="D196" i="9"/>
  <c r="D194" i="9"/>
  <c r="D192" i="9"/>
  <c r="D190" i="9"/>
  <c r="D188" i="9"/>
  <c r="D186" i="9"/>
  <c r="D183" i="9"/>
  <c r="D181" i="9"/>
  <c r="D179" i="9"/>
  <c r="D177" i="9"/>
  <c r="N171" i="9"/>
  <c r="E171" i="9"/>
  <c r="D169" i="9"/>
  <c r="N163" i="9"/>
  <c r="E163" i="9"/>
  <c r="N162" i="9"/>
  <c r="N161" i="9"/>
  <c r="E161" i="9"/>
  <c r="N160" i="9"/>
  <c r="N159" i="9"/>
  <c r="E159" i="9"/>
  <c r="N158" i="9"/>
  <c r="N157" i="9"/>
  <c r="E157" i="9"/>
  <c r="N156" i="9"/>
  <c r="N153" i="9"/>
  <c r="E153" i="9"/>
  <c r="N152" i="9"/>
  <c r="D150" i="9"/>
  <c r="N149" i="9"/>
  <c r="E149" i="9"/>
  <c r="N148" i="9"/>
  <c r="D146" i="9"/>
  <c r="N145" i="9"/>
  <c r="E145" i="9"/>
  <c r="N144" i="9"/>
  <c r="D142" i="9"/>
  <c r="N141" i="9"/>
  <c r="E141" i="9"/>
  <c r="N140" i="9"/>
  <c r="D138" i="9"/>
  <c r="N137" i="9"/>
  <c r="E137" i="9"/>
  <c r="N136" i="9"/>
  <c r="N135" i="9"/>
  <c r="E135" i="9"/>
  <c r="N134" i="9"/>
  <c r="N130" i="9"/>
  <c r="E130" i="9"/>
  <c r="N126" i="9"/>
  <c r="E126" i="9"/>
  <c r="N122" i="9"/>
  <c r="E122" i="9"/>
  <c r="N121" i="9"/>
  <c r="D121" i="9"/>
  <c r="N120" i="9"/>
  <c r="E120" i="9"/>
  <c r="N119" i="9"/>
  <c r="D117" i="9"/>
  <c r="N116" i="9"/>
  <c r="E116" i="9"/>
  <c r="N115" i="9"/>
  <c r="D113" i="9"/>
  <c r="N112" i="9"/>
  <c r="E112" i="9"/>
  <c r="N111" i="9"/>
  <c r="D109" i="9"/>
  <c r="N108" i="9"/>
  <c r="E108" i="9"/>
  <c r="N107" i="9"/>
  <c r="N106" i="9"/>
  <c r="E106" i="9"/>
  <c r="N105" i="9"/>
  <c r="C561" i="10"/>
  <c r="C559" i="10"/>
  <c r="C557" i="10"/>
  <c r="C555" i="10"/>
  <c r="C553" i="10"/>
  <c r="C551" i="10"/>
  <c r="C549" i="10"/>
  <c r="C547" i="10"/>
  <c r="C545" i="10"/>
  <c r="C543" i="10"/>
  <c r="C541" i="10"/>
  <c r="C539" i="10"/>
  <c r="C537" i="10"/>
  <c r="C535" i="10"/>
  <c r="C533" i="10"/>
  <c r="C531" i="10"/>
  <c r="C529" i="10"/>
  <c r="C527" i="10"/>
  <c r="C525" i="10"/>
  <c r="C523" i="10"/>
  <c r="C521" i="10"/>
  <c r="C519" i="10"/>
  <c r="G513" i="10"/>
  <c r="G610" i="10"/>
  <c r="G606" i="10"/>
  <c r="G602" i="10"/>
  <c r="G598" i="10"/>
  <c r="G594" i="10"/>
  <c r="B588" i="10"/>
  <c r="D588" i="10" s="1"/>
  <c r="G588" i="10"/>
  <c r="B582" i="10"/>
  <c r="C582" i="10"/>
  <c r="G571" i="10"/>
  <c r="C565" i="10"/>
  <c r="C662" i="10"/>
  <c r="C660" i="10"/>
  <c r="C658" i="10"/>
  <c r="C656" i="10"/>
  <c r="C654" i="10"/>
  <c r="C652" i="10"/>
  <c r="C650" i="10"/>
  <c r="C648" i="10"/>
  <c r="C646" i="10"/>
  <c r="C644" i="10"/>
  <c r="C642" i="10"/>
  <c r="C640" i="10"/>
  <c r="C638" i="10"/>
  <c r="C636" i="10"/>
  <c r="C634" i="10"/>
  <c r="C632" i="10"/>
  <c r="C630" i="10"/>
  <c r="C628" i="10"/>
  <c r="C626" i="10"/>
  <c r="C624" i="10"/>
  <c r="C622" i="10"/>
  <c r="C620" i="10"/>
  <c r="C618" i="10"/>
  <c r="G617" i="10"/>
  <c r="G616" i="10"/>
  <c r="C615" i="10"/>
  <c r="D714" i="10"/>
  <c r="G713" i="10"/>
  <c r="D710" i="10"/>
  <c r="G709" i="10"/>
  <c r="D706" i="10"/>
  <c r="G705" i="10"/>
  <c r="D702" i="10"/>
  <c r="G701" i="10"/>
  <c r="D698" i="10"/>
  <c r="G697" i="10"/>
  <c r="D694" i="10"/>
  <c r="G693" i="10"/>
  <c r="D690" i="10"/>
  <c r="G689" i="10"/>
  <c r="G685" i="10"/>
  <c r="G681" i="10"/>
  <c r="G677" i="10"/>
  <c r="G673" i="10"/>
  <c r="G669" i="10"/>
  <c r="G668" i="10"/>
  <c r="C668" i="10"/>
  <c r="G667" i="10"/>
  <c r="G517" i="10"/>
  <c r="C515" i="10"/>
  <c r="C513" i="10"/>
  <c r="C612" i="10"/>
  <c r="C610" i="10"/>
  <c r="C608" i="10"/>
  <c r="C606" i="10"/>
  <c r="C604" i="10"/>
  <c r="C602" i="10"/>
  <c r="C600" i="10"/>
  <c r="C598" i="10"/>
  <c r="C596" i="10"/>
  <c r="C594" i="10"/>
  <c r="C592" i="10"/>
  <c r="C590" i="10"/>
  <c r="C588" i="10"/>
  <c r="C586" i="10"/>
  <c r="C584" i="10"/>
  <c r="B579" i="10"/>
  <c r="C579" i="10"/>
  <c r="B575" i="10"/>
  <c r="C575" i="10"/>
  <c r="B581" i="10"/>
  <c r="C581" i="10"/>
  <c r="B577" i="10"/>
  <c r="C577" i="10"/>
  <c r="B573" i="10"/>
  <c r="C573" i="10"/>
  <c r="C571" i="10"/>
  <c r="C569" i="10"/>
  <c r="G568" i="10"/>
  <c r="G567" i="10"/>
  <c r="G566" i="10"/>
  <c r="G663" i="10"/>
  <c r="D661" i="10"/>
  <c r="D659" i="10"/>
  <c r="D657" i="10"/>
  <c r="D655" i="10"/>
  <c r="D653" i="10"/>
  <c r="D651" i="10"/>
  <c r="D649" i="10"/>
  <c r="D647" i="10"/>
  <c r="D645" i="10"/>
  <c r="D643" i="10"/>
  <c r="D641" i="10"/>
  <c r="D639" i="10"/>
  <c r="D637" i="10"/>
  <c r="D635" i="10"/>
  <c r="D633" i="10"/>
  <c r="C616" i="10"/>
  <c r="G615" i="10"/>
  <c r="C715" i="10"/>
  <c r="C713" i="10"/>
  <c r="C711" i="10"/>
  <c r="C709" i="10"/>
  <c r="C707" i="10"/>
  <c r="C705" i="10"/>
  <c r="C703" i="10"/>
  <c r="C701" i="10"/>
  <c r="C699" i="10"/>
  <c r="C697" i="10"/>
  <c r="C695" i="10"/>
  <c r="C693" i="10"/>
  <c r="C691" i="10"/>
  <c r="C689" i="10"/>
  <c r="C687" i="10"/>
  <c r="C685" i="10"/>
  <c r="C683" i="10"/>
  <c r="C681" i="10"/>
  <c r="C679" i="10"/>
  <c r="C677" i="10"/>
  <c r="C675" i="10"/>
  <c r="C673" i="10"/>
  <c r="C671" i="10"/>
  <c r="C669" i="10"/>
  <c r="C667" i="10"/>
  <c r="B567" i="10"/>
  <c r="C517" i="10"/>
  <c r="AG57" i="12"/>
  <c r="R57" i="12"/>
  <c r="AF57" i="12" s="1"/>
  <c r="AG56" i="12"/>
  <c r="D16" i="11"/>
  <c r="D815" i="10"/>
  <c r="D813" i="10"/>
  <c r="D811" i="10"/>
  <c r="D809" i="10"/>
  <c r="D807" i="10"/>
  <c r="D805" i="10"/>
  <c r="D803" i="10"/>
  <c r="D801" i="10"/>
  <c r="D799" i="10"/>
  <c r="D797" i="10"/>
  <c r="D795" i="10"/>
  <c r="D793" i="10"/>
  <c r="D791" i="10"/>
  <c r="B768" i="10"/>
  <c r="C768" i="10"/>
  <c r="D764" i="10"/>
  <c r="D762" i="10"/>
  <c r="D760" i="10"/>
  <c r="D758" i="10"/>
  <c r="D756" i="10"/>
  <c r="D754" i="10"/>
  <c r="D752" i="10"/>
  <c r="D750" i="10"/>
  <c r="D748" i="10"/>
  <c r="D746" i="10"/>
  <c r="D744" i="10"/>
  <c r="D742" i="10"/>
  <c r="D740" i="10"/>
  <c r="D738" i="10"/>
  <c r="D736" i="10"/>
  <c r="B716" i="10"/>
  <c r="C716" i="10"/>
  <c r="D713" i="10"/>
  <c r="D711" i="10"/>
  <c r="D709" i="10"/>
  <c r="D707" i="10"/>
  <c r="D705" i="10"/>
  <c r="D703" i="10"/>
  <c r="D701" i="10"/>
  <c r="D699" i="10"/>
  <c r="D697" i="10"/>
  <c r="D695" i="10"/>
  <c r="D693" i="10"/>
  <c r="D691" i="10"/>
  <c r="D689" i="10"/>
  <c r="B666" i="10"/>
  <c r="C666" i="10"/>
  <c r="D662" i="10"/>
  <c r="D660" i="10"/>
  <c r="D658" i="10"/>
  <c r="D656" i="10"/>
  <c r="D654" i="10"/>
  <c r="D652" i="10"/>
  <c r="D650" i="10"/>
  <c r="D648" i="10"/>
  <c r="D646" i="10"/>
  <c r="D644" i="10"/>
  <c r="D642" i="10"/>
  <c r="D640" i="10"/>
  <c r="D638" i="10"/>
  <c r="D636" i="10"/>
  <c r="D634" i="10"/>
  <c r="B614" i="10"/>
  <c r="C614" i="10"/>
  <c r="B564" i="10"/>
  <c r="C564" i="10"/>
  <c r="B512" i="10"/>
  <c r="C512" i="10"/>
  <c r="M205" i="9"/>
  <c r="E205" i="9"/>
  <c r="M203" i="9"/>
  <c r="E203" i="9"/>
  <c r="M201" i="9"/>
  <c r="E201" i="9"/>
  <c r="M199" i="9"/>
  <c r="E199" i="9"/>
  <c r="M197" i="9"/>
  <c r="E197" i="9"/>
  <c r="M195" i="9"/>
  <c r="E195" i="9"/>
  <c r="M193" i="9"/>
  <c r="E193" i="9"/>
  <c r="M191" i="9"/>
  <c r="E191" i="9"/>
  <c r="M189" i="9"/>
  <c r="E189" i="9"/>
  <c r="M187" i="9"/>
  <c r="E187" i="9"/>
  <c r="M185" i="9"/>
  <c r="E185" i="9"/>
  <c r="M183" i="9"/>
  <c r="E183" i="9"/>
  <c r="M181" i="9"/>
  <c r="E181" i="9"/>
  <c r="M179" i="9"/>
  <c r="E179" i="9"/>
  <c r="M177" i="9"/>
  <c r="E177" i="9"/>
  <c r="M173" i="9"/>
  <c r="E173" i="9"/>
  <c r="M169" i="9"/>
  <c r="E169" i="9"/>
  <c r="M165" i="9"/>
  <c r="E165" i="9"/>
  <c r="D162" i="9"/>
  <c r="D160" i="9"/>
  <c r="D158" i="9"/>
  <c r="D156" i="9"/>
  <c r="D152" i="9"/>
  <c r="N151" i="9"/>
  <c r="E151" i="9"/>
  <c r="D148" i="9"/>
  <c r="N147" i="9"/>
  <c r="E147" i="9"/>
  <c r="D144" i="9"/>
  <c r="N143" i="9"/>
  <c r="E143" i="9"/>
  <c r="D140" i="9"/>
  <c r="N139" i="9"/>
  <c r="E139" i="9"/>
  <c r="D136" i="9"/>
  <c r="D134" i="9"/>
  <c r="D119" i="9"/>
  <c r="N118" i="9"/>
  <c r="E118" i="9"/>
  <c r="D115" i="9"/>
  <c r="N114" i="9"/>
  <c r="E114" i="9"/>
  <c r="D111" i="9"/>
  <c r="N110" i="9"/>
  <c r="E110" i="9"/>
  <c r="D107" i="9"/>
  <c r="D105" i="9"/>
  <c r="N104" i="9"/>
  <c r="N176" i="9"/>
  <c r="N174" i="9"/>
  <c r="N172" i="9"/>
  <c r="N170" i="9"/>
  <c r="N168" i="9"/>
  <c r="N166" i="9"/>
  <c r="N164" i="9"/>
  <c r="M204" i="9"/>
  <c r="E204" i="9"/>
  <c r="M202" i="9"/>
  <c r="E202" i="9"/>
  <c r="M200" i="9"/>
  <c r="E200" i="9"/>
  <c r="M198" i="9"/>
  <c r="E198" i="9"/>
  <c r="M196" i="9"/>
  <c r="E196" i="9"/>
  <c r="M194" i="9"/>
  <c r="E194" i="9"/>
  <c r="M192" i="9"/>
  <c r="E192" i="9"/>
  <c r="M190" i="9"/>
  <c r="E190" i="9"/>
  <c r="M188" i="9"/>
  <c r="E188" i="9"/>
  <c r="M186" i="9"/>
  <c r="E186" i="9"/>
  <c r="C182" i="9"/>
  <c r="E182" i="9"/>
  <c r="M182" i="9"/>
  <c r="C180" i="9"/>
  <c r="E180" i="9"/>
  <c r="M180" i="9"/>
  <c r="C178" i="9"/>
  <c r="E178" i="9"/>
  <c r="M178" i="9"/>
  <c r="C176" i="9"/>
  <c r="E176" i="9"/>
  <c r="M176" i="9"/>
  <c r="C174" i="9"/>
  <c r="E174" i="9"/>
  <c r="M174" i="9"/>
  <c r="C172" i="9"/>
  <c r="E172" i="9"/>
  <c r="M172" i="9"/>
  <c r="C170" i="9"/>
  <c r="E170" i="9"/>
  <c r="M170" i="9"/>
  <c r="C168" i="9"/>
  <c r="E168" i="9"/>
  <c r="M168" i="9"/>
  <c r="C166" i="9"/>
  <c r="E166" i="9"/>
  <c r="M166" i="9"/>
  <c r="C164" i="9"/>
  <c r="E164" i="9"/>
  <c r="M164" i="9"/>
  <c r="M162" i="9"/>
  <c r="E162" i="9"/>
  <c r="M160" i="9"/>
  <c r="E160" i="9"/>
  <c r="M158" i="9"/>
  <c r="E158" i="9"/>
  <c r="M156" i="9"/>
  <c r="E156" i="9"/>
  <c r="M152" i="9"/>
  <c r="E152" i="9"/>
  <c r="M150" i="9"/>
  <c r="E150" i="9"/>
  <c r="M148" i="9"/>
  <c r="E148" i="9"/>
  <c r="M146" i="9"/>
  <c r="E146" i="9"/>
  <c r="M144" i="9"/>
  <c r="E144" i="9"/>
  <c r="M142" i="9"/>
  <c r="E142" i="9"/>
  <c r="M140" i="9"/>
  <c r="E140" i="9"/>
  <c r="M138" i="9"/>
  <c r="E138" i="9"/>
  <c r="M136" i="9"/>
  <c r="E136" i="9"/>
  <c r="M134" i="9"/>
  <c r="E134" i="9"/>
  <c r="N133" i="9"/>
  <c r="L133" i="9"/>
  <c r="BC138" i="13" s="1"/>
  <c r="D133" i="9"/>
  <c r="N131" i="9"/>
  <c r="N129" i="9"/>
  <c r="N127" i="9"/>
  <c r="N125" i="9"/>
  <c r="N123" i="9"/>
  <c r="C131" i="9"/>
  <c r="E131" i="9"/>
  <c r="M131" i="9"/>
  <c r="C129" i="9"/>
  <c r="E129" i="9"/>
  <c r="M129" i="9"/>
  <c r="C127" i="9"/>
  <c r="E127" i="9"/>
  <c r="M127" i="9"/>
  <c r="C125" i="9"/>
  <c r="E125" i="9"/>
  <c r="M125" i="9"/>
  <c r="C123" i="9"/>
  <c r="E123" i="9"/>
  <c r="M123" i="9"/>
  <c r="M121" i="9"/>
  <c r="E121" i="9"/>
  <c r="M119" i="9"/>
  <c r="E119" i="9"/>
  <c r="M117" i="9"/>
  <c r="E117" i="9"/>
  <c r="M115" i="9"/>
  <c r="E115" i="9"/>
  <c r="M113" i="9"/>
  <c r="E113" i="9"/>
  <c r="M111" i="9"/>
  <c r="E111" i="9"/>
  <c r="M109" i="9"/>
  <c r="E109" i="9"/>
  <c r="M107" i="9"/>
  <c r="E107" i="9"/>
  <c r="M105" i="9"/>
  <c r="E105" i="9"/>
  <c r="C104" i="9"/>
  <c r="E104" i="9"/>
  <c r="D104" i="9"/>
  <c r="AI107" i="12"/>
  <c r="R107" i="12" s="1"/>
  <c r="AI105" i="12"/>
  <c r="R105" i="12" s="1"/>
  <c r="AI103" i="12"/>
  <c r="R103" i="12" s="1"/>
  <c r="AI101" i="12"/>
  <c r="R101" i="12" s="1"/>
  <c r="AI99" i="12"/>
  <c r="R99" i="12" s="1"/>
  <c r="AI97" i="12"/>
  <c r="R97" i="12" s="1"/>
  <c r="AI95" i="12"/>
  <c r="R95" i="12" s="1"/>
  <c r="AI93" i="12"/>
  <c r="R93" i="12" s="1"/>
  <c r="AI91" i="12"/>
  <c r="R91" i="12" s="1"/>
  <c r="AI106" i="12"/>
  <c r="R106" i="12" s="1"/>
  <c r="AI104" i="12"/>
  <c r="R104" i="12" s="1"/>
  <c r="AI102" i="12"/>
  <c r="R102" i="12" s="1"/>
  <c r="AI100" i="12"/>
  <c r="R100" i="12" s="1"/>
  <c r="AI98" i="12"/>
  <c r="R98" i="12" s="1"/>
  <c r="AI96" i="12"/>
  <c r="R96" i="12" s="1"/>
  <c r="AI94" i="12"/>
  <c r="R94" i="12" s="1"/>
  <c r="AI92" i="12"/>
  <c r="R92" i="12" s="1"/>
  <c r="AI90" i="12"/>
  <c r="R90" i="12" s="1"/>
  <c r="AI88" i="12"/>
  <c r="R88" i="12" s="1"/>
  <c r="AI86" i="12"/>
  <c r="R86" i="12" s="1"/>
  <c r="AI84" i="12"/>
  <c r="R84" i="12" s="1"/>
  <c r="AI82" i="12"/>
  <c r="R82" i="12" s="1"/>
  <c r="AI80" i="12"/>
  <c r="R80" i="12" s="1"/>
  <c r="AI78" i="12"/>
  <c r="R78" i="12" s="1"/>
  <c r="AI76" i="12"/>
  <c r="R76" i="12" s="1"/>
  <c r="AI74" i="12"/>
  <c r="R74" i="12" s="1"/>
  <c r="AI72" i="12"/>
  <c r="R72" i="12" s="1"/>
  <c r="AI70" i="12"/>
  <c r="R70" i="12" s="1"/>
  <c r="AI89" i="12"/>
  <c r="R89" i="12" s="1"/>
  <c r="AI87" i="12"/>
  <c r="R87" i="12" s="1"/>
  <c r="AI85" i="12"/>
  <c r="R85" i="12" s="1"/>
  <c r="AI83" i="12"/>
  <c r="R83" i="12" s="1"/>
  <c r="AI81" i="12"/>
  <c r="R81" i="12" s="1"/>
  <c r="AI79" i="12"/>
  <c r="R79" i="12" s="1"/>
  <c r="AI77" i="12"/>
  <c r="R77" i="12" s="1"/>
  <c r="AI75" i="12"/>
  <c r="R75" i="12" s="1"/>
  <c r="AI73" i="12"/>
  <c r="R73" i="12" s="1"/>
  <c r="AI71" i="12"/>
  <c r="R71" i="12" s="1"/>
  <c r="AI69" i="12"/>
  <c r="R69" i="12" s="1"/>
  <c r="AI66" i="12"/>
  <c r="R66" i="12" s="1"/>
  <c r="AI64" i="12"/>
  <c r="R64" i="12" s="1"/>
  <c r="AI62" i="12"/>
  <c r="R62" i="12" s="1"/>
  <c r="AI60" i="12"/>
  <c r="R60" i="12" s="1"/>
  <c r="AI58" i="12"/>
  <c r="R58" i="12" s="1"/>
  <c r="AI54" i="12"/>
  <c r="R54" i="12" s="1"/>
  <c r="AI52" i="12"/>
  <c r="R52" i="12" s="1"/>
  <c r="AI50" i="12"/>
  <c r="R50" i="12" s="1"/>
  <c r="AI48" i="12"/>
  <c r="R48" i="12" s="1"/>
  <c r="AI46" i="12"/>
  <c r="R46" i="12" s="1"/>
  <c r="AI44" i="12"/>
  <c r="R44" i="12" s="1"/>
  <c r="AI42" i="12"/>
  <c r="R42" i="12" s="1"/>
  <c r="AI40" i="12"/>
  <c r="R40" i="12" s="1"/>
  <c r="AI38" i="12"/>
  <c r="R38" i="12" s="1"/>
  <c r="AI36" i="12"/>
  <c r="R36" i="12" s="1"/>
  <c r="AI34" i="12"/>
  <c r="R34" i="12" s="1"/>
  <c r="AI32" i="12"/>
  <c r="R32" i="12" s="1"/>
  <c r="AI68" i="12"/>
  <c r="R68" i="12" s="1"/>
  <c r="AI67" i="12"/>
  <c r="R67" i="12" s="1"/>
  <c r="AI65" i="12"/>
  <c r="R65" i="12" s="1"/>
  <c r="AI63" i="12"/>
  <c r="R63" i="12" s="1"/>
  <c r="AI61" i="12"/>
  <c r="R61" i="12" s="1"/>
  <c r="AI59" i="12"/>
  <c r="R59" i="12" s="1"/>
  <c r="AI55" i="12"/>
  <c r="R55" i="12" s="1"/>
  <c r="AI53" i="12"/>
  <c r="R53" i="12" s="1"/>
  <c r="AI51" i="12"/>
  <c r="R51" i="12" s="1"/>
  <c r="AI49" i="12"/>
  <c r="R49" i="12" s="1"/>
  <c r="AI47" i="12"/>
  <c r="R47" i="12" s="1"/>
  <c r="AI45" i="12"/>
  <c r="R45" i="12" s="1"/>
  <c r="AI43" i="12"/>
  <c r="R43" i="12" s="1"/>
  <c r="AI41" i="12"/>
  <c r="R41" i="12" s="1"/>
  <c r="AI39" i="12"/>
  <c r="R39" i="12" s="1"/>
  <c r="AI37" i="12"/>
  <c r="R37" i="12" s="1"/>
  <c r="AI35" i="12"/>
  <c r="R35" i="12" s="1"/>
  <c r="AI33" i="12"/>
  <c r="R33" i="12" s="1"/>
  <c r="AI31" i="12"/>
  <c r="R31" i="12" s="1"/>
  <c r="AI29" i="12"/>
  <c r="R29" i="12" s="1"/>
  <c r="AI27" i="12"/>
  <c r="R27" i="12" s="1"/>
  <c r="AI25" i="12"/>
  <c r="R25" i="12" s="1"/>
  <c r="AI23" i="12"/>
  <c r="R23" i="12" s="1"/>
  <c r="AI21" i="12"/>
  <c r="R21" i="12" s="1"/>
  <c r="AI19" i="12"/>
  <c r="R19" i="12" s="1"/>
  <c r="AI17" i="12"/>
  <c r="R17" i="12" s="1"/>
  <c r="AI15" i="12"/>
  <c r="R15" i="12" s="1"/>
  <c r="AI13" i="12"/>
  <c r="R13" i="12" s="1"/>
  <c r="AI11" i="12"/>
  <c r="R11" i="12" s="1"/>
  <c r="AI9" i="12"/>
  <c r="R9" i="12" s="1"/>
  <c r="AI7" i="12"/>
  <c r="R7" i="12" s="1"/>
  <c r="AI30" i="12"/>
  <c r="R30" i="12" s="1"/>
  <c r="AI28" i="12"/>
  <c r="R28" i="12" s="1"/>
  <c r="AI26" i="12"/>
  <c r="R26" i="12" s="1"/>
  <c r="AI24" i="12"/>
  <c r="R24" i="12" s="1"/>
  <c r="AI22" i="12"/>
  <c r="R22" i="12" s="1"/>
  <c r="AI20" i="12"/>
  <c r="R20" i="12" s="1"/>
  <c r="AI18" i="12"/>
  <c r="R18" i="12" s="1"/>
  <c r="AI16" i="12"/>
  <c r="R16" i="12" s="1"/>
  <c r="AI14" i="12"/>
  <c r="R14" i="12" s="1"/>
  <c r="AI12" i="12"/>
  <c r="R12" i="12" s="1"/>
  <c r="AI10" i="12"/>
  <c r="R10" i="12" s="1"/>
  <c r="AI8" i="12"/>
  <c r="R8" i="12" s="1"/>
  <c r="AI6" i="12"/>
  <c r="R6" i="12" s="1"/>
  <c r="AQ1" i="12"/>
  <c r="R56" i="12"/>
  <c r="AF56" i="12" s="1"/>
  <c r="B255" i="10"/>
  <c r="D306" i="10"/>
  <c r="D304" i="10"/>
  <c r="D302" i="10"/>
  <c r="D300" i="10"/>
  <c r="D298" i="10"/>
  <c r="D296" i="10"/>
  <c r="D294" i="10"/>
  <c r="D292" i="10"/>
  <c r="G291" i="10"/>
  <c r="C291" i="10"/>
  <c r="B289" i="10"/>
  <c r="D289" i="10"/>
  <c r="B287" i="10"/>
  <c r="D287" i="10"/>
  <c r="B285" i="10"/>
  <c r="D285" i="10"/>
  <c r="B283" i="10"/>
  <c r="D283" i="10"/>
  <c r="B281" i="10"/>
  <c r="D281" i="10"/>
  <c r="D279" i="10"/>
  <c r="D277" i="10"/>
  <c r="D275" i="10"/>
  <c r="D273" i="10"/>
  <c r="D269" i="10"/>
  <c r="D265" i="10"/>
  <c r="D263" i="10"/>
  <c r="D261" i="10"/>
  <c r="D259" i="10"/>
  <c r="D253" i="10"/>
  <c r="D251" i="10"/>
  <c r="D249" i="10"/>
  <c r="D247" i="10"/>
  <c r="D245" i="10"/>
  <c r="D243" i="10"/>
  <c r="D241" i="10"/>
  <c r="D239" i="10"/>
  <c r="D237" i="10"/>
  <c r="D235" i="10"/>
  <c r="D233" i="10"/>
  <c r="D231" i="10"/>
  <c r="D229" i="10"/>
  <c r="D227" i="10"/>
  <c r="D221" i="10"/>
  <c r="D219" i="10"/>
  <c r="D215" i="10"/>
  <c r="L123" i="9" l="1"/>
  <c r="BC128" i="13" s="1"/>
  <c r="BB128" i="13"/>
  <c r="L127" i="9"/>
  <c r="BC132" i="13" s="1"/>
  <c r="BB132" i="13"/>
  <c r="L131" i="9"/>
  <c r="BC136" i="13" s="1"/>
  <c r="BB136" i="13"/>
  <c r="L178" i="9"/>
  <c r="BC183" i="13" s="1"/>
  <c r="BB183" i="13"/>
  <c r="L182" i="9"/>
  <c r="BC187" i="13" s="1"/>
  <c r="BB187" i="13"/>
  <c r="L118" i="9"/>
  <c r="BC123" i="13" s="1"/>
  <c r="BB123" i="13"/>
  <c r="L122" i="9"/>
  <c r="BC127" i="13" s="1"/>
  <c r="BB127" i="13"/>
  <c r="L126" i="9"/>
  <c r="BC131" i="13" s="1"/>
  <c r="BB131" i="13"/>
  <c r="L119" i="9"/>
  <c r="BC124" i="13" s="1"/>
  <c r="BB124" i="13"/>
  <c r="L179" i="9"/>
  <c r="BC184" i="13" s="1"/>
  <c r="BB184" i="13"/>
  <c r="L135" i="9"/>
  <c r="BC140" i="13" s="1"/>
  <c r="BB140" i="13"/>
  <c r="L137" i="9"/>
  <c r="BC142" i="13" s="1"/>
  <c r="BB142" i="13"/>
  <c r="L139" i="9"/>
  <c r="BC144" i="13" s="1"/>
  <c r="BB144" i="13"/>
  <c r="L141" i="9"/>
  <c r="BC146" i="13" s="1"/>
  <c r="BB146" i="13"/>
  <c r="L143" i="9"/>
  <c r="BC148" i="13" s="1"/>
  <c r="BB148" i="13"/>
  <c r="L145" i="9"/>
  <c r="BC150" i="13" s="1"/>
  <c r="BB150" i="13"/>
  <c r="L147" i="9"/>
  <c r="BC152" i="13" s="1"/>
  <c r="BB152" i="13"/>
  <c r="L149" i="9"/>
  <c r="BC154" i="13" s="1"/>
  <c r="BB154" i="13"/>
  <c r="L151" i="9"/>
  <c r="BC156" i="13" s="1"/>
  <c r="BB156" i="13"/>
  <c r="L181" i="9"/>
  <c r="BC186" i="13" s="1"/>
  <c r="BB186" i="13"/>
  <c r="L183" i="9"/>
  <c r="BC188" i="13" s="1"/>
  <c r="BB188" i="13"/>
  <c r="L185" i="9"/>
  <c r="BC190" i="13" s="1"/>
  <c r="BB190" i="13"/>
  <c r="L187" i="9"/>
  <c r="BC192" i="13" s="1"/>
  <c r="BB192" i="13"/>
  <c r="L189" i="9"/>
  <c r="BC194" i="13" s="1"/>
  <c r="BB194" i="13"/>
  <c r="L191" i="9"/>
  <c r="BC196" i="13" s="1"/>
  <c r="BB196" i="13"/>
  <c r="L193" i="9"/>
  <c r="BC198" i="13" s="1"/>
  <c r="BB198" i="13"/>
  <c r="L195" i="9"/>
  <c r="BC200" i="13" s="1"/>
  <c r="BB200" i="13"/>
  <c r="L197" i="9"/>
  <c r="BC202" i="13" s="1"/>
  <c r="BB202" i="13"/>
  <c r="L199" i="9"/>
  <c r="BC204" i="13" s="1"/>
  <c r="BB204" i="13"/>
  <c r="L201" i="9"/>
  <c r="BC206" i="13" s="1"/>
  <c r="BB206" i="13"/>
  <c r="L203" i="9"/>
  <c r="BC208" i="13" s="1"/>
  <c r="BB208" i="13"/>
  <c r="L128" i="9"/>
  <c r="BC133" i="13" s="1"/>
  <c r="BB133" i="13"/>
  <c r="L130" i="9"/>
  <c r="BC135" i="13" s="1"/>
  <c r="BB135" i="13"/>
  <c r="L132" i="9"/>
  <c r="BC137" i="13" s="1"/>
  <c r="BB137" i="13"/>
  <c r="L134" i="9"/>
  <c r="BC139" i="13" s="1"/>
  <c r="BB139" i="13"/>
  <c r="L136" i="9"/>
  <c r="BC141" i="13" s="1"/>
  <c r="BB141" i="13"/>
  <c r="L138" i="9"/>
  <c r="BC143" i="13" s="1"/>
  <c r="BB143" i="13"/>
  <c r="L140" i="9"/>
  <c r="BC145" i="13" s="1"/>
  <c r="BB145" i="13"/>
  <c r="L142" i="9"/>
  <c r="BC147" i="13" s="1"/>
  <c r="BB147" i="13"/>
  <c r="L144" i="9"/>
  <c r="BC149" i="13" s="1"/>
  <c r="BB149" i="13"/>
  <c r="L146" i="9"/>
  <c r="BC151" i="13" s="1"/>
  <c r="BB151" i="13"/>
  <c r="L148" i="9"/>
  <c r="BC153" i="13" s="1"/>
  <c r="BB153" i="13"/>
  <c r="L150" i="9"/>
  <c r="BC155" i="13" s="1"/>
  <c r="BB155" i="13"/>
  <c r="L152" i="9"/>
  <c r="BC157" i="13" s="1"/>
  <c r="BB157" i="13"/>
  <c r="L186" i="9"/>
  <c r="BC191" i="13" s="1"/>
  <c r="BB191" i="13"/>
  <c r="L188" i="9"/>
  <c r="BC193" i="13" s="1"/>
  <c r="BB193" i="13"/>
  <c r="L190" i="9"/>
  <c r="BC195" i="13" s="1"/>
  <c r="BB195" i="13"/>
  <c r="L192" i="9"/>
  <c r="BC197" i="13" s="1"/>
  <c r="BB197" i="13"/>
  <c r="L194" i="9"/>
  <c r="BC199" i="13" s="1"/>
  <c r="BB199" i="13"/>
  <c r="L196" i="9"/>
  <c r="BC201" i="13" s="1"/>
  <c r="BB201" i="13"/>
  <c r="L198" i="9"/>
  <c r="BC203" i="13" s="1"/>
  <c r="BB203" i="13"/>
  <c r="L200" i="9"/>
  <c r="BC205" i="13" s="1"/>
  <c r="BB205" i="13"/>
  <c r="L202" i="9"/>
  <c r="BC207" i="13" s="1"/>
  <c r="BB207" i="13"/>
  <c r="L204" i="9"/>
  <c r="BC209" i="13" s="1"/>
  <c r="BB209" i="13"/>
  <c r="L125" i="9"/>
  <c r="BC130" i="13" s="1"/>
  <c r="BB130" i="13"/>
  <c r="L129" i="9"/>
  <c r="BC134" i="13" s="1"/>
  <c r="BB134" i="13"/>
  <c r="L176" i="9"/>
  <c r="BC181" i="13" s="1"/>
  <c r="BB181" i="13"/>
  <c r="L180" i="9"/>
  <c r="BC185" i="13" s="1"/>
  <c r="BB185" i="13"/>
  <c r="L116" i="9"/>
  <c r="BC121" i="13" s="1"/>
  <c r="BB121" i="13"/>
  <c r="L120" i="9"/>
  <c r="BC125" i="13" s="1"/>
  <c r="BB125" i="13"/>
  <c r="L124" i="9"/>
  <c r="BC129" i="13" s="1"/>
  <c r="BB129" i="13"/>
  <c r="L117" i="9"/>
  <c r="BC122" i="13" s="1"/>
  <c r="BB122" i="13"/>
  <c r="L177" i="9"/>
  <c r="BC182" i="13" s="1"/>
  <c r="BB182" i="13"/>
  <c r="L153" i="9"/>
  <c r="BC158" i="13" s="1"/>
  <c r="BB158" i="13"/>
  <c r="L205" i="9"/>
  <c r="BC210" i="13" s="1"/>
  <c r="BB210" i="13"/>
  <c r="L164" i="9"/>
  <c r="BC169" i="13" s="1"/>
  <c r="BB169" i="13"/>
  <c r="L172" i="9"/>
  <c r="BC177" i="13" s="1"/>
  <c r="BB177" i="13"/>
  <c r="L157" i="9"/>
  <c r="BC162" i="13" s="1"/>
  <c r="BB162" i="13"/>
  <c r="L165" i="9"/>
  <c r="BC170" i="13" s="1"/>
  <c r="BB170" i="13"/>
  <c r="L173" i="9"/>
  <c r="BC178" i="13" s="1"/>
  <c r="BB178" i="13"/>
  <c r="L156" i="9"/>
  <c r="BC161" i="13" s="1"/>
  <c r="BB161" i="13"/>
  <c r="L170" i="9"/>
  <c r="BC175" i="13" s="1"/>
  <c r="BB175" i="13"/>
  <c r="L159" i="9"/>
  <c r="BC164" i="13" s="1"/>
  <c r="BB164" i="13"/>
  <c r="L167" i="9"/>
  <c r="BC172" i="13" s="1"/>
  <c r="BB172" i="13"/>
  <c r="L175" i="9"/>
  <c r="BC180" i="13" s="1"/>
  <c r="BB180" i="13"/>
  <c r="L158" i="9"/>
  <c r="BC163" i="13" s="1"/>
  <c r="BB163" i="13"/>
  <c r="L168" i="9"/>
  <c r="BC173" i="13" s="1"/>
  <c r="BB173" i="13"/>
  <c r="L161" i="9"/>
  <c r="BC166" i="13" s="1"/>
  <c r="BB166" i="13"/>
  <c r="L160" i="9"/>
  <c r="BC165" i="13" s="1"/>
  <c r="BB165" i="13"/>
  <c r="L166" i="9"/>
  <c r="BC171" i="13" s="1"/>
  <c r="BB171" i="13"/>
  <c r="L174" i="9"/>
  <c r="BC179" i="13" s="1"/>
  <c r="BB179" i="13"/>
  <c r="L163" i="9"/>
  <c r="BC168" i="13" s="1"/>
  <c r="BB168" i="13"/>
  <c r="L171" i="9"/>
  <c r="BC176" i="13" s="1"/>
  <c r="BB176" i="13"/>
  <c r="L162" i="9"/>
  <c r="BC167" i="13" s="1"/>
  <c r="BB167" i="13"/>
  <c r="L104" i="9"/>
  <c r="BC109" i="13" s="1"/>
  <c r="BB109" i="13"/>
  <c r="L112" i="9"/>
  <c r="BC117" i="13" s="1"/>
  <c r="BB117" i="13"/>
  <c r="L105" i="9"/>
  <c r="BC110" i="13" s="1"/>
  <c r="BB110" i="13"/>
  <c r="L113" i="9"/>
  <c r="BC118" i="13" s="1"/>
  <c r="BB118" i="13"/>
  <c r="L106" i="9"/>
  <c r="BC111" i="13" s="1"/>
  <c r="BB111" i="13"/>
  <c r="L114" i="9"/>
  <c r="BC119" i="13" s="1"/>
  <c r="BB119" i="13"/>
  <c r="L107" i="9"/>
  <c r="BC112" i="13" s="1"/>
  <c r="BB112" i="13"/>
  <c r="L115" i="9"/>
  <c r="BC120" i="13" s="1"/>
  <c r="BB120" i="13"/>
  <c r="L108" i="9"/>
  <c r="BC113" i="13" s="1"/>
  <c r="BB113" i="13"/>
  <c r="L109" i="9"/>
  <c r="BC114" i="13" s="1"/>
  <c r="BB114" i="13"/>
  <c r="L110" i="9"/>
  <c r="BC115" i="13" s="1"/>
  <c r="BB115" i="13"/>
  <c r="L111" i="9"/>
  <c r="BC116" i="13" s="1"/>
  <c r="BB116" i="13"/>
  <c r="L169" i="9"/>
  <c r="BC174" i="13" s="1"/>
  <c r="BB174" i="13"/>
  <c r="AH6" i="12"/>
  <c r="I104" i="9" s="1"/>
  <c r="AF6" i="12"/>
  <c r="AG6" i="12"/>
  <c r="H104" i="9" s="1"/>
  <c r="AH10" i="12"/>
  <c r="I108" i="9" s="1"/>
  <c r="AF10" i="12"/>
  <c r="AG10" i="12"/>
  <c r="H108" i="9" s="1"/>
  <c r="AH14" i="12"/>
  <c r="I112" i="9" s="1"/>
  <c r="AF14" i="12"/>
  <c r="D826" i="10" s="1"/>
  <c r="AG14" i="12"/>
  <c r="H112" i="9" s="1"/>
  <c r="AH18" i="12"/>
  <c r="I116" i="9" s="1"/>
  <c r="AF18" i="12"/>
  <c r="AG18" i="12"/>
  <c r="H116" i="9" s="1"/>
  <c r="AH22" i="12"/>
  <c r="I120" i="9" s="1"/>
  <c r="AF22" i="12"/>
  <c r="AG22" i="12"/>
  <c r="H120" i="9" s="1"/>
  <c r="AH26" i="12"/>
  <c r="I124" i="9" s="1"/>
  <c r="AF26" i="12"/>
  <c r="G124" i="9" s="1"/>
  <c r="AG26" i="12"/>
  <c r="H124" i="9" s="1"/>
  <c r="AH30" i="12"/>
  <c r="I128" i="9" s="1"/>
  <c r="AF30" i="12"/>
  <c r="G128" i="9" s="1"/>
  <c r="AG30" i="12"/>
  <c r="H128" i="9" s="1"/>
  <c r="AG9" i="12"/>
  <c r="H107" i="9" s="1"/>
  <c r="AH9" i="12"/>
  <c r="I107" i="9" s="1"/>
  <c r="AF9" i="12"/>
  <c r="AG13" i="12"/>
  <c r="H111" i="9" s="1"/>
  <c r="AH13" i="12"/>
  <c r="I111" i="9" s="1"/>
  <c r="AF13" i="12"/>
  <c r="D825" i="10" s="1"/>
  <c r="AG17" i="12"/>
  <c r="H115" i="9" s="1"/>
  <c r="AH17" i="12"/>
  <c r="I115" i="9" s="1"/>
  <c r="AF17" i="12"/>
  <c r="AG21" i="12"/>
  <c r="H119" i="9" s="1"/>
  <c r="AH21" i="12"/>
  <c r="I119" i="9" s="1"/>
  <c r="AF21" i="12"/>
  <c r="AG25" i="12"/>
  <c r="H123" i="9" s="1"/>
  <c r="AH25" i="12"/>
  <c r="I123" i="9" s="1"/>
  <c r="AF25" i="12"/>
  <c r="G123" i="9" s="1"/>
  <c r="AG29" i="12"/>
  <c r="H127" i="9" s="1"/>
  <c r="AH29" i="12"/>
  <c r="I127" i="9" s="1"/>
  <c r="AF29" i="12"/>
  <c r="G127" i="9" s="1"/>
  <c r="AH33" i="12"/>
  <c r="I131" i="9" s="1"/>
  <c r="AF33" i="12"/>
  <c r="G131" i="9" s="1"/>
  <c r="AG33" i="12"/>
  <c r="H131" i="9" s="1"/>
  <c r="AH37" i="12"/>
  <c r="I135" i="9" s="1"/>
  <c r="AF37" i="12"/>
  <c r="G135" i="9" s="1"/>
  <c r="AG37" i="12"/>
  <c r="H135" i="9" s="1"/>
  <c r="AH41" i="12"/>
  <c r="I139" i="9" s="1"/>
  <c r="AF41" i="12"/>
  <c r="G139" i="9" s="1"/>
  <c r="AG41" i="12"/>
  <c r="H139" i="9" s="1"/>
  <c r="AH45" i="12"/>
  <c r="I143" i="9" s="1"/>
  <c r="AF45" i="12"/>
  <c r="G143" i="9" s="1"/>
  <c r="AG45" i="12"/>
  <c r="H143" i="9" s="1"/>
  <c r="AH49" i="12"/>
  <c r="I147" i="9" s="1"/>
  <c r="AF49" i="12"/>
  <c r="G147" i="9" s="1"/>
  <c r="AG49" i="12"/>
  <c r="H147" i="9" s="1"/>
  <c r="AH53" i="12"/>
  <c r="I151" i="9" s="1"/>
  <c r="AF53" i="12"/>
  <c r="G151" i="9" s="1"/>
  <c r="AG53" i="12"/>
  <c r="H151" i="9" s="1"/>
  <c r="AH59" i="12"/>
  <c r="I157" i="9" s="1"/>
  <c r="AF59" i="12"/>
  <c r="AG59" i="12"/>
  <c r="H157" i="9" s="1"/>
  <c r="AH63" i="12"/>
  <c r="I161" i="9" s="1"/>
  <c r="AF63" i="12"/>
  <c r="AG63" i="12"/>
  <c r="H161" i="9" s="1"/>
  <c r="AH67" i="12"/>
  <c r="I165" i="9" s="1"/>
  <c r="AF67" i="12"/>
  <c r="AG67" i="12"/>
  <c r="H165" i="9" s="1"/>
  <c r="AG32" i="12"/>
  <c r="H130" i="9" s="1"/>
  <c r="AH32" i="12"/>
  <c r="I130" i="9" s="1"/>
  <c r="AF32" i="12"/>
  <c r="G130" i="9" s="1"/>
  <c r="AG36" i="12"/>
  <c r="H134" i="9" s="1"/>
  <c r="AH36" i="12"/>
  <c r="I134" i="9" s="1"/>
  <c r="AF36" i="12"/>
  <c r="G134" i="9" s="1"/>
  <c r="AG40" i="12"/>
  <c r="H138" i="9" s="1"/>
  <c r="AH40" i="12"/>
  <c r="I138" i="9" s="1"/>
  <c r="AF40" i="12"/>
  <c r="G138" i="9" s="1"/>
  <c r="AG44" i="12"/>
  <c r="H142" i="9" s="1"/>
  <c r="AH44" i="12"/>
  <c r="I142" i="9" s="1"/>
  <c r="AF44" i="12"/>
  <c r="G142" i="9" s="1"/>
  <c r="AG48" i="12"/>
  <c r="H146" i="9" s="1"/>
  <c r="AH48" i="12"/>
  <c r="I146" i="9" s="1"/>
  <c r="AF48" i="12"/>
  <c r="G146" i="9" s="1"/>
  <c r="AG52" i="12"/>
  <c r="H150" i="9" s="1"/>
  <c r="AH52" i="12"/>
  <c r="I150" i="9" s="1"/>
  <c r="AF52" i="12"/>
  <c r="G150" i="9" s="1"/>
  <c r="AG58" i="12"/>
  <c r="H156" i="9" s="1"/>
  <c r="AH58" i="12"/>
  <c r="I156" i="9" s="1"/>
  <c r="AF58" i="12"/>
  <c r="D666" i="10" s="1"/>
  <c r="AG62" i="12"/>
  <c r="H160" i="9" s="1"/>
  <c r="AH62" i="12"/>
  <c r="I160" i="9" s="1"/>
  <c r="AF62" i="12"/>
  <c r="AG66" i="12"/>
  <c r="H164" i="9" s="1"/>
  <c r="AH66" i="12"/>
  <c r="I164" i="9" s="1"/>
  <c r="AF66" i="12"/>
  <c r="AH71" i="12"/>
  <c r="I169" i="9" s="1"/>
  <c r="AF71" i="12"/>
  <c r="AG71" i="12"/>
  <c r="H169" i="9" s="1"/>
  <c r="AH75" i="12"/>
  <c r="I173" i="9" s="1"/>
  <c r="AF75" i="12"/>
  <c r="D887" i="10" s="1"/>
  <c r="AG75" i="12"/>
  <c r="H173" i="9" s="1"/>
  <c r="AH79" i="12"/>
  <c r="I177" i="9" s="1"/>
  <c r="AF79" i="12"/>
  <c r="AG79" i="12"/>
  <c r="H177" i="9" s="1"/>
  <c r="AH83" i="12"/>
  <c r="I181" i="9" s="1"/>
  <c r="AF83" i="12"/>
  <c r="G181" i="9" s="1"/>
  <c r="AG83" i="12"/>
  <c r="H181" i="9" s="1"/>
  <c r="AH87" i="12"/>
  <c r="I185" i="9" s="1"/>
  <c r="AF87" i="12"/>
  <c r="G185" i="9" s="1"/>
  <c r="AG87" i="12"/>
  <c r="H185" i="9" s="1"/>
  <c r="AG70" i="12"/>
  <c r="H168" i="9" s="1"/>
  <c r="AH70" i="12"/>
  <c r="I168" i="9" s="1"/>
  <c r="AF70" i="12"/>
  <c r="AG74" i="12"/>
  <c r="H172" i="9" s="1"/>
  <c r="AH74" i="12"/>
  <c r="I172" i="9" s="1"/>
  <c r="AF74" i="12"/>
  <c r="AG78" i="12"/>
  <c r="H176" i="9" s="1"/>
  <c r="AH78" i="12"/>
  <c r="I176" i="9" s="1"/>
  <c r="AF78" i="12"/>
  <c r="D584" i="10" s="1"/>
  <c r="AG82" i="12"/>
  <c r="H180" i="9" s="1"/>
  <c r="AH82" i="12"/>
  <c r="I180" i="9" s="1"/>
  <c r="AF82" i="12"/>
  <c r="G180" i="9" s="1"/>
  <c r="AG86" i="12"/>
  <c r="H184" i="9" s="1"/>
  <c r="AH86" i="12"/>
  <c r="I184" i="9" s="1"/>
  <c r="AF86" i="12"/>
  <c r="G184" i="9" s="1"/>
  <c r="AH90" i="12"/>
  <c r="I188" i="9" s="1"/>
  <c r="AF90" i="12"/>
  <c r="G188" i="9" s="1"/>
  <c r="AG90" i="12"/>
  <c r="H188" i="9" s="1"/>
  <c r="AH94" i="12"/>
  <c r="I192" i="9" s="1"/>
  <c r="AF94" i="12"/>
  <c r="G192" i="9" s="1"/>
  <c r="AG94" i="12"/>
  <c r="H192" i="9" s="1"/>
  <c r="AH98" i="12"/>
  <c r="I196" i="9" s="1"/>
  <c r="AF98" i="12"/>
  <c r="G196" i="9" s="1"/>
  <c r="AG98" i="12"/>
  <c r="H196" i="9" s="1"/>
  <c r="AH102" i="12"/>
  <c r="I200" i="9" s="1"/>
  <c r="AF102" i="12"/>
  <c r="G200" i="9" s="1"/>
  <c r="AG102" i="12"/>
  <c r="H200" i="9" s="1"/>
  <c r="AH106" i="12"/>
  <c r="I204" i="9" s="1"/>
  <c r="AF106" i="12"/>
  <c r="G204" i="9" s="1"/>
  <c r="AG106" i="12"/>
  <c r="H204" i="9" s="1"/>
  <c r="AG93" i="12"/>
  <c r="H191" i="9" s="1"/>
  <c r="AH93" i="12"/>
  <c r="I191" i="9" s="1"/>
  <c r="AF93" i="12"/>
  <c r="G191" i="9" s="1"/>
  <c r="AG97" i="12"/>
  <c r="H195" i="9" s="1"/>
  <c r="AH97" i="12"/>
  <c r="I195" i="9" s="1"/>
  <c r="AF97" i="12"/>
  <c r="G195" i="9" s="1"/>
  <c r="AG101" i="12"/>
  <c r="H199" i="9" s="1"/>
  <c r="AH101" i="12"/>
  <c r="I199" i="9" s="1"/>
  <c r="AF101" i="12"/>
  <c r="G199" i="9" s="1"/>
  <c r="AG105" i="12"/>
  <c r="H203" i="9" s="1"/>
  <c r="AH105" i="12"/>
  <c r="I203" i="9" s="1"/>
  <c r="AF105" i="12"/>
  <c r="G203" i="9" s="1"/>
  <c r="Q106" i="12"/>
  <c r="F204" i="9" s="1"/>
  <c r="BD209" i="13" s="1"/>
  <c r="Q104" i="12"/>
  <c r="F202" i="9" s="1"/>
  <c r="BD207" i="13" s="1"/>
  <c r="Q102" i="12"/>
  <c r="F200" i="9" s="1"/>
  <c r="BD205" i="13" s="1"/>
  <c r="Q100" i="12"/>
  <c r="F198" i="9" s="1"/>
  <c r="BD203" i="13" s="1"/>
  <c r="Q98" i="12"/>
  <c r="F196" i="9" s="1"/>
  <c r="BD201" i="13" s="1"/>
  <c r="Q96" i="12"/>
  <c r="F194" i="9" s="1"/>
  <c r="BD199" i="13" s="1"/>
  <c r="Q94" i="12"/>
  <c r="F192" i="9" s="1"/>
  <c r="BD197" i="13" s="1"/>
  <c r="Q92" i="12"/>
  <c r="F190" i="9" s="1"/>
  <c r="BD195" i="13" s="1"/>
  <c r="Q90" i="12"/>
  <c r="F188" i="9" s="1"/>
  <c r="BD193" i="13" s="1"/>
  <c r="Q107" i="12"/>
  <c r="F205" i="9" s="1"/>
  <c r="BD210" i="13" s="1"/>
  <c r="Q105" i="12"/>
  <c r="F203" i="9" s="1"/>
  <c r="BD208" i="13" s="1"/>
  <c r="Q103" i="12"/>
  <c r="F201" i="9" s="1"/>
  <c r="BD206" i="13" s="1"/>
  <c r="Q101" i="12"/>
  <c r="F199" i="9" s="1"/>
  <c r="BD204" i="13" s="1"/>
  <c r="Q99" i="12"/>
  <c r="F197" i="9" s="1"/>
  <c r="BD202" i="13" s="1"/>
  <c r="Q97" i="12"/>
  <c r="F195" i="9" s="1"/>
  <c r="BD200" i="13" s="1"/>
  <c r="Q95" i="12"/>
  <c r="F193" i="9" s="1"/>
  <c r="BD198" i="13" s="1"/>
  <c r="Q93" i="12"/>
  <c r="F191" i="9" s="1"/>
  <c r="BD196" i="13" s="1"/>
  <c r="Q91" i="12"/>
  <c r="F189" i="9" s="1"/>
  <c r="BD194" i="13" s="1"/>
  <c r="Q89" i="12"/>
  <c r="F187" i="9" s="1"/>
  <c r="BD192" i="13" s="1"/>
  <c r="Q87" i="12"/>
  <c r="F185" i="9" s="1"/>
  <c r="BD190" i="13" s="1"/>
  <c r="Q85" i="12"/>
  <c r="F183" i="9" s="1"/>
  <c r="BD188" i="13" s="1"/>
  <c r="Q83" i="12"/>
  <c r="F181" i="9" s="1"/>
  <c r="BD186" i="13" s="1"/>
  <c r="Q81" i="12"/>
  <c r="F179" i="9" s="1"/>
  <c r="BD184" i="13" s="1"/>
  <c r="Q79" i="12"/>
  <c r="F177" i="9" s="1"/>
  <c r="BD182" i="13" s="1"/>
  <c r="Q77" i="12"/>
  <c r="F175" i="9" s="1"/>
  <c r="BD180" i="13" s="1"/>
  <c r="Q75" i="12"/>
  <c r="F173" i="9" s="1"/>
  <c r="BD178" i="13" s="1"/>
  <c r="Q73" i="12"/>
  <c r="F171" i="9" s="1"/>
  <c r="BD176" i="13" s="1"/>
  <c r="Q71" i="12"/>
  <c r="F169" i="9" s="1"/>
  <c r="BD174" i="13" s="1"/>
  <c r="Q88" i="12"/>
  <c r="F186" i="9" s="1"/>
  <c r="BD191" i="13" s="1"/>
  <c r="Q86" i="12"/>
  <c r="F184" i="9" s="1"/>
  <c r="BD189" i="13" s="1"/>
  <c r="Q84" i="12"/>
  <c r="F182" i="9" s="1"/>
  <c r="BD187" i="13" s="1"/>
  <c r="Q82" i="12"/>
  <c r="F180" i="9" s="1"/>
  <c r="BD185" i="13" s="1"/>
  <c r="Q80" i="12"/>
  <c r="F178" i="9" s="1"/>
  <c r="BD183" i="13" s="1"/>
  <c r="Q78" i="12"/>
  <c r="F176" i="9" s="1"/>
  <c r="BD181" i="13" s="1"/>
  <c r="Q76" i="12"/>
  <c r="F174" i="9" s="1"/>
  <c r="BD179" i="13" s="1"/>
  <c r="Q74" i="12"/>
  <c r="F172" i="9" s="1"/>
  <c r="BD177" i="13" s="1"/>
  <c r="Q72" i="12"/>
  <c r="F170" i="9" s="1"/>
  <c r="BD175" i="13" s="1"/>
  <c r="Q70" i="12"/>
  <c r="F168" i="9" s="1"/>
  <c r="BD173" i="13" s="1"/>
  <c r="Q68" i="12"/>
  <c r="F166" i="9" s="1"/>
  <c r="BD171" i="13" s="1"/>
  <c r="Q69" i="12"/>
  <c r="F167" i="9" s="1"/>
  <c r="BD172" i="13" s="1"/>
  <c r="Q67" i="12"/>
  <c r="F165" i="9" s="1"/>
  <c r="BD170" i="13" s="1"/>
  <c r="Q65" i="12"/>
  <c r="F163" i="9" s="1"/>
  <c r="BD168" i="13" s="1"/>
  <c r="Q63" i="12"/>
  <c r="F161" i="9" s="1"/>
  <c r="BD166" i="13" s="1"/>
  <c r="Q61" i="12"/>
  <c r="F159" i="9" s="1"/>
  <c r="BD164" i="13" s="1"/>
  <c r="Q59" i="12"/>
  <c r="F157" i="9" s="1"/>
  <c r="BD162" i="13" s="1"/>
  <c r="Q55" i="12"/>
  <c r="F153" i="9" s="1"/>
  <c r="BD158" i="13" s="1"/>
  <c r="Q53" i="12"/>
  <c r="F151" i="9" s="1"/>
  <c r="BD156" i="13" s="1"/>
  <c r="Q51" i="12"/>
  <c r="F149" i="9" s="1"/>
  <c r="BD154" i="13" s="1"/>
  <c r="Q49" i="12"/>
  <c r="F147" i="9" s="1"/>
  <c r="BD152" i="13" s="1"/>
  <c r="Q47" i="12"/>
  <c r="F145" i="9" s="1"/>
  <c r="BD150" i="13" s="1"/>
  <c r="Q45" i="12"/>
  <c r="F143" i="9" s="1"/>
  <c r="BD148" i="13" s="1"/>
  <c r="Q43" i="12"/>
  <c r="F141" i="9" s="1"/>
  <c r="BD146" i="13" s="1"/>
  <c r="Q41" i="12"/>
  <c r="F139" i="9" s="1"/>
  <c r="BD144" i="13" s="1"/>
  <c r="Q39" i="12"/>
  <c r="F137" i="9" s="1"/>
  <c r="BD142" i="13" s="1"/>
  <c r="Q37" i="12"/>
  <c r="F135" i="9" s="1"/>
  <c r="BD140" i="13" s="1"/>
  <c r="Q35" i="12"/>
  <c r="F133" i="9" s="1"/>
  <c r="BD138" i="13" s="1"/>
  <c r="Q33" i="12"/>
  <c r="F131" i="9" s="1"/>
  <c r="BD136" i="13" s="1"/>
  <c r="Q66" i="12"/>
  <c r="F164" i="9" s="1"/>
  <c r="BD169" i="13" s="1"/>
  <c r="Q64" i="12"/>
  <c r="F162" i="9" s="1"/>
  <c r="BD167" i="13" s="1"/>
  <c r="Q62" i="12"/>
  <c r="F160" i="9" s="1"/>
  <c r="BD165" i="13" s="1"/>
  <c r="Q60" i="12"/>
  <c r="F158" i="9" s="1"/>
  <c r="BD163" i="13" s="1"/>
  <c r="Q58" i="12"/>
  <c r="F156" i="9" s="1"/>
  <c r="BD161" i="13" s="1"/>
  <c r="Q54" i="12"/>
  <c r="F152" i="9" s="1"/>
  <c r="BD157" i="13" s="1"/>
  <c r="Q52" i="12"/>
  <c r="F150" i="9" s="1"/>
  <c r="BD155" i="13" s="1"/>
  <c r="Q50" i="12"/>
  <c r="F148" i="9" s="1"/>
  <c r="BD153" i="13" s="1"/>
  <c r="Q48" i="12"/>
  <c r="F146" i="9" s="1"/>
  <c r="BD151" i="13" s="1"/>
  <c r="Q46" i="12"/>
  <c r="F144" i="9" s="1"/>
  <c r="BD149" i="13" s="1"/>
  <c r="Q44" i="12"/>
  <c r="F142" i="9" s="1"/>
  <c r="BD147" i="13" s="1"/>
  <c r="Q42" i="12"/>
  <c r="F140" i="9" s="1"/>
  <c r="BD145" i="13" s="1"/>
  <c r="Q40" i="12"/>
  <c r="F138" i="9" s="1"/>
  <c r="BD143" i="13" s="1"/>
  <c r="Q38" i="12"/>
  <c r="F136" i="9" s="1"/>
  <c r="BD141" i="13" s="1"/>
  <c r="Q36" i="12"/>
  <c r="F134" i="9" s="1"/>
  <c r="BD139" i="13" s="1"/>
  <c r="Q34" i="12"/>
  <c r="F132" i="9" s="1"/>
  <c r="BD137" i="13" s="1"/>
  <c r="Q32" i="12"/>
  <c r="F130" i="9" s="1"/>
  <c r="BD135" i="13" s="1"/>
  <c r="Q30" i="12"/>
  <c r="F128" i="9" s="1"/>
  <c r="BD133" i="13" s="1"/>
  <c r="Q31" i="12"/>
  <c r="F129" i="9" s="1"/>
  <c r="BD134" i="13" s="1"/>
  <c r="Q28" i="12"/>
  <c r="F126" i="9" s="1"/>
  <c r="BD131" i="13" s="1"/>
  <c r="Q26" i="12"/>
  <c r="F124" i="9" s="1"/>
  <c r="BD129" i="13" s="1"/>
  <c r="Q24" i="12"/>
  <c r="F122" i="9" s="1"/>
  <c r="BD127" i="13" s="1"/>
  <c r="Q22" i="12"/>
  <c r="F120" i="9" s="1"/>
  <c r="BD125" i="13" s="1"/>
  <c r="Q20" i="12"/>
  <c r="F118" i="9" s="1"/>
  <c r="BD123" i="13" s="1"/>
  <c r="Q18" i="12"/>
  <c r="F116" i="9" s="1"/>
  <c r="BD121" i="13" s="1"/>
  <c r="Q16" i="12"/>
  <c r="F114" i="9" s="1"/>
  <c r="BD119" i="13" s="1"/>
  <c r="Q14" i="12"/>
  <c r="F112" i="9" s="1"/>
  <c r="BD117" i="13" s="1"/>
  <c r="Q12" i="12"/>
  <c r="F110" i="9" s="1"/>
  <c r="BD115" i="13" s="1"/>
  <c r="Q10" i="12"/>
  <c r="F108" i="9" s="1"/>
  <c r="BD113" i="13" s="1"/>
  <c r="Q8" i="12"/>
  <c r="F106" i="9" s="1"/>
  <c r="BD111" i="13" s="1"/>
  <c r="Q6" i="12"/>
  <c r="F104" i="9" s="1"/>
  <c r="BD109" i="13" s="1"/>
  <c r="Q29" i="12"/>
  <c r="F127" i="9" s="1"/>
  <c r="BD132" i="13" s="1"/>
  <c r="Q27" i="12"/>
  <c r="F125" i="9" s="1"/>
  <c r="BD130" i="13" s="1"/>
  <c r="Q25" i="12"/>
  <c r="F123" i="9" s="1"/>
  <c r="BD128" i="13" s="1"/>
  <c r="Q23" i="12"/>
  <c r="F121" i="9" s="1"/>
  <c r="BD126" i="13" s="1"/>
  <c r="Q21" i="12"/>
  <c r="F119" i="9" s="1"/>
  <c r="BD124" i="13" s="1"/>
  <c r="Q19" i="12"/>
  <c r="F117" i="9" s="1"/>
  <c r="BD122" i="13" s="1"/>
  <c r="Q17" i="12"/>
  <c r="F115" i="9" s="1"/>
  <c r="BD120" i="13" s="1"/>
  <c r="Q15" i="12"/>
  <c r="F113" i="9" s="1"/>
  <c r="BD118" i="13" s="1"/>
  <c r="Q13" i="12"/>
  <c r="F111" i="9" s="1"/>
  <c r="BD116" i="13" s="1"/>
  <c r="Q11" i="12"/>
  <c r="F109" i="9" s="1"/>
  <c r="BD114" i="13" s="1"/>
  <c r="Q9" i="12"/>
  <c r="F107" i="9" s="1"/>
  <c r="BD112" i="13" s="1"/>
  <c r="Q7" i="12"/>
  <c r="F105" i="9" s="1"/>
  <c r="BD110" i="13" s="1"/>
  <c r="AH8" i="12"/>
  <c r="I106" i="9" s="1"/>
  <c r="AF8" i="12"/>
  <c r="D514" i="10" s="1"/>
  <c r="AG8" i="12"/>
  <c r="H106" i="9" s="1"/>
  <c r="AH12" i="12"/>
  <c r="I110" i="9" s="1"/>
  <c r="AF12" i="12"/>
  <c r="AG12" i="12"/>
  <c r="H110" i="9" s="1"/>
  <c r="AH16" i="12"/>
  <c r="I114" i="9" s="1"/>
  <c r="AF16" i="12"/>
  <c r="AG16" i="12"/>
  <c r="H114" i="9" s="1"/>
  <c r="AH20" i="12"/>
  <c r="I118" i="9" s="1"/>
  <c r="AF20" i="12"/>
  <c r="AG20" i="12"/>
  <c r="H118" i="9" s="1"/>
  <c r="AH24" i="12"/>
  <c r="I122" i="9" s="1"/>
  <c r="AF24" i="12"/>
  <c r="AG24" i="12"/>
  <c r="H122" i="9" s="1"/>
  <c r="AH28" i="12"/>
  <c r="I126" i="9" s="1"/>
  <c r="AF28" i="12"/>
  <c r="G126" i="9" s="1"/>
  <c r="AG28" i="12"/>
  <c r="H126" i="9" s="1"/>
  <c r="AG7" i="12"/>
  <c r="H105" i="9" s="1"/>
  <c r="AH7" i="12"/>
  <c r="I105" i="9" s="1"/>
  <c r="AF7" i="12"/>
  <c r="AG11" i="12"/>
  <c r="H109" i="9" s="1"/>
  <c r="AH11" i="12"/>
  <c r="I109" i="9" s="1"/>
  <c r="AF11" i="12"/>
  <c r="AG15" i="12"/>
  <c r="H113" i="9" s="1"/>
  <c r="AH15" i="12"/>
  <c r="I113" i="9" s="1"/>
  <c r="AF15" i="12"/>
  <c r="AG19" i="12"/>
  <c r="H117" i="9" s="1"/>
  <c r="AH19" i="12"/>
  <c r="I117" i="9" s="1"/>
  <c r="AF19" i="12"/>
  <c r="D831" i="10" s="1"/>
  <c r="AG23" i="12"/>
  <c r="H121" i="9" s="1"/>
  <c r="AH23" i="12"/>
  <c r="I121" i="9" s="1"/>
  <c r="AF23" i="12"/>
  <c r="AG27" i="12"/>
  <c r="H125" i="9" s="1"/>
  <c r="AH27" i="12"/>
  <c r="I125" i="9" s="1"/>
  <c r="AF27" i="12"/>
  <c r="AG31" i="12"/>
  <c r="H129" i="9" s="1"/>
  <c r="AF31" i="12"/>
  <c r="G129" i="9" s="1"/>
  <c r="AH31" i="12"/>
  <c r="I129" i="9" s="1"/>
  <c r="AH35" i="12"/>
  <c r="I133" i="9" s="1"/>
  <c r="AF35" i="12"/>
  <c r="G133" i="9" s="1"/>
  <c r="AG35" i="12"/>
  <c r="H133" i="9" s="1"/>
  <c r="AH39" i="12"/>
  <c r="I137" i="9" s="1"/>
  <c r="AF39" i="12"/>
  <c r="G137" i="9" s="1"/>
  <c r="AG39" i="12"/>
  <c r="H137" i="9" s="1"/>
  <c r="AH43" i="12"/>
  <c r="I141" i="9" s="1"/>
  <c r="AF43" i="12"/>
  <c r="G141" i="9" s="1"/>
  <c r="AG43" i="12"/>
  <c r="H141" i="9" s="1"/>
  <c r="AH47" i="12"/>
  <c r="I145" i="9" s="1"/>
  <c r="AF47" i="12"/>
  <c r="G145" i="9" s="1"/>
  <c r="AG47" i="12"/>
  <c r="H145" i="9" s="1"/>
  <c r="AH51" i="12"/>
  <c r="I149" i="9" s="1"/>
  <c r="AF51" i="12"/>
  <c r="G149" i="9" s="1"/>
  <c r="AG51" i="12"/>
  <c r="H149" i="9" s="1"/>
  <c r="AH55" i="12"/>
  <c r="I153" i="9" s="1"/>
  <c r="AF55" i="12"/>
  <c r="AG55" i="12"/>
  <c r="H153" i="9" s="1"/>
  <c r="AH61" i="12"/>
  <c r="I159" i="9" s="1"/>
  <c r="AF61" i="12"/>
  <c r="AG61" i="12"/>
  <c r="H159" i="9" s="1"/>
  <c r="AH65" i="12"/>
  <c r="I163" i="9" s="1"/>
  <c r="AF65" i="12"/>
  <c r="AG65" i="12"/>
  <c r="H163" i="9" s="1"/>
  <c r="AH68" i="12"/>
  <c r="I166" i="9" s="1"/>
  <c r="AF68" i="12"/>
  <c r="D880" i="10" s="1"/>
  <c r="AG68" i="12"/>
  <c r="H166" i="9" s="1"/>
  <c r="AG34" i="12"/>
  <c r="H132" i="9" s="1"/>
  <c r="AH34" i="12"/>
  <c r="I132" i="9" s="1"/>
  <c r="AF34" i="12"/>
  <c r="G132" i="9" s="1"/>
  <c r="AG38" i="12"/>
  <c r="H136" i="9" s="1"/>
  <c r="AH38" i="12"/>
  <c r="I136" i="9" s="1"/>
  <c r="AF38" i="12"/>
  <c r="G136" i="9" s="1"/>
  <c r="AG42" i="12"/>
  <c r="H140" i="9" s="1"/>
  <c r="AH42" i="12"/>
  <c r="I140" i="9" s="1"/>
  <c r="AF42" i="12"/>
  <c r="G140" i="9" s="1"/>
  <c r="AG46" i="12"/>
  <c r="H144" i="9" s="1"/>
  <c r="AH46" i="12"/>
  <c r="I144" i="9" s="1"/>
  <c r="AF46" i="12"/>
  <c r="G144" i="9" s="1"/>
  <c r="AG50" i="12"/>
  <c r="H148" i="9" s="1"/>
  <c r="AH50" i="12"/>
  <c r="I148" i="9" s="1"/>
  <c r="AF50" i="12"/>
  <c r="G148" i="9" s="1"/>
  <c r="AG54" i="12"/>
  <c r="H152" i="9" s="1"/>
  <c r="AH54" i="12"/>
  <c r="I152" i="9" s="1"/>
  <c r="AF54" i="12"/>
  <c r="G152" i="9" s="1"/>
  <c r="AG60" i="12"/>
  <c r="H158" i="9" s="1"/>
  <c r="AH60" i="12"/>
  <c r="I158" i="9" s="1"/>
  <c r="AF60" i="12"/>
  <c r="AG64" i="12"/>
  <c r="H162" i="9" s="1"/>
  <c r="AH64" i="12"/>
  <c r="I162" i="9" s="1"/>
  <c r="AF64" i="12"/>
  <c r="AH69" i="12"/>
  <c r="I167" i="9" s="1"/>
  <c r="AG69" i="12"/>
  <c r="H167" i="9" s="1"/>
  <c r="AF69" i="12"/>
  <c r="AH73" i="12"/>
  <c r="I171" i="9" s="1"/>
  <c r="AF73" i="12"/>
  <c r="AG73" i="12"/>
  <c r="H171" i="9" s="1"/>
  <c r="AH77" i="12"/>
  <c r="I175" i="9" s="1"/>
  <c r="AF77" i="12"/>
  <c r="AG77" i="12"/>
  <c r="H175" i="9" s="1"/>
  <c r="AH81" i="12"/>
  <c r="I179" i="9" s="1"/>
  <c r="AF81" i="12"/>
  <c r="G179" i="9" s="1"/>
  <c r="AG81" i="12"/>
  <c r="H179" i="9" s="1"/>
  <c r="AH85" i="12"/>
  <c r="I183" i="9" s="1"/>
  <c r="AF85" i="12"/>
  <c r="G183" i="9" s="1"/>
  <c r="AG85" i="12"/>
  <c r="H183" i="9" s="1"/>
  <c r="AH89" i="12"/>
  <c r="I187" i="9" s="1"/>
  <c r="AF89" i="12"/>
  <c r="G187" i="9" s="1"/>
  <c r="AG89" i="12"/>
  <c r="H187" i="9" s="1"/>
  <c r="AG72" i="12"/>
  <c r="H170" i="9" s="1"/>
  <c r="AH72" i="12"/>
  <c r="I170" i="9" s="1"/>
  <c r="AF72" i="12"/>
  <c r="AG76" i="12"/>
  <c r="H174" i="9" s="1"/>
  <c r="AH76" i="12"/>
  <c r="I174" i="9" s="1"/>
  <c r="AF76" i="12"/>
  <c r="AG80" i="12"/>
  <c r="H178" i="9" s="1"/>
  <c r="AH80" i="12"/>
  <c r="I178" i="9" s="1"/>
  <c r="AF80" i="12"/>
  <c r="G178" i="9" s="1"/>
  <c r="AG84" i="12"/>
  <c r="H182" i="9" s="1"/>
  <c r="AH84" i="12"/>
  <c r="I182" i="9" s="1"/>
  <c r="AF84" i="12"/>
  <c r="G182" i="9" s="1"/>
  <c r="AG88" i="12"/>
  <c r="H186" i="9" s="1"/>
  <c r="AH88" i="12"/>
  <c r="I186" i="9" s="1"/>
  <c r="AF88" i="12"/>
  <c r="G186" i="9" s="1"/>
  <c r="AH92" i="12"/>
  <c r="I190" i="9" s="1"/>
  <c r="AF92" i="12"/>
  <c r="G190" i="9" s="1"/>
  <c r="AG92" i="12"/>
  <c r="H190" i="9" s="1"/>
  <c r="AH96" i="12"/>
  <c r="I194" i="9" s="1"/>
  <c r="AF96" i="12"/>
  <c r="G194" i="9" s="1"/>
  <c r="AG96" i="12"/>
  <c r="H194" i="9" s="1"/>
  <c r="AH100" i="12"/>
  <c r="I198" i="9" s="1"/>
  <c r="AF100" i="12"/>
  <c r="G198" i="9" s="1"/>
  <c r="AG100" i="12"/>
  <c r="H198" i="9" s="1"/>
  <c r="AH104" i="12"/>
  <c r="I202" i="9" s="1"/>
  <c r="AF104" i="12"/>
  <c r="G202" i="9" s="1"/>
  <c r="AG104" i="12"/>
  <c r="H202" i="9" s="1"/>
  <c r="AG91" i="12"/>
  <c r="H189" i="9" s="1"/>
  <c r="AH91" i="12"/>
  <c r="I189" i="9" s="1"/>
  <c r="AF91" i="12"/>
  <c r="G189" i="9" s="1"/>
  <c r="AG95" i="12"/>
  <c r="H193" i="9" s="1"/>
  <c r="AH95" i="12"/>
  <c r="I193" i="9" s="1"/>
  <c r="AF95" i="12"/>
  <c r="G193" i="9" s="1"/>
  <c r="AG99" i="12"/>
  <c r="H197" i="9" s="1"/>
  <c r="AH99" i="12"/>
  <c r="I197" i="9" s="1"/>
  <c r="AF99" i="12"/>
  <c r="G197" i="9" s="1"/>
  <c r="AG103" i="12"/>
  <c r="H201" i="9" s="1"/>
  <c r="AH103" i="12"/>
  <c r="I201" i="9" s="1"/>
  <c r="AF103" i="12"/>
  <c r="G201" i="9" s="1"/>
  <c r="AG107" i="12"/>
  <c r="H205" i="9" s="1"/>
  <c r="AH107" i="12"/>
  <c r="I205" i="9" s="1"/>
  <c r="AF107" i="12"/>
  <c r="G177" i="9" l="1"/>
  <c r="D687" i="10"/>
  <c r="D789" i="10"/>
  <c r="G176" i="9"/>
  <c r="D788" i="10"/>
  <c r="D686" i="10"/>
  <c r="D585" i="10"/>
  <c r="G175" i="9"/>
  <c r="D889" i="10"/>
  <c r="D787" i="10"/>
  <c r="D685" i="10"/>
  <c r="D583" i="10"/>
  <c r="G174" i="9"/>
  <c r="D786" i="10"/>
  <c r="D684" i="10"/>
  <c r="G170" i="9"/>
  <c r="D782" i="10"/>
  <c r="D680" i="10"/>
  <c r="G171" i="9"/>
  <c r="D783" i="10"/>
  <c r="D681" i="10"/>
  <c r="G167" i="9"/>
  <c r="D779" i="10"/>
  <c r="D677" i="10"/>
  <c r="G162" i="9"/>
  <c r="D876" i="10"/>
  <c r="D774" i="10"/>
  <c r="D570" i="10"/>
  <c r="D672" i="10"/>
  <c r="D872" i="10"/>
  <c r="D770" i="10"/>
  <c r="D668" i="10"/>
  <c r="G166" i="9"/>
  <c r="D778" i="10"/>
  <c r="D676" i="10"/>
  <c r="G163" i="9"/>
  <c r="D877" i="10"/>
  <c r="D571" i="10"/>
  <c r="D775" i="10"/>
  <c r="D673" i="10"/>
  <c r="D873" i="10"/>
  <c r="D771" i="10"/>
  <c r="D669" i="10"/>
  <c r="G172" i="9"/>
  <c r="D784" i="10"/>
  <c r="D682" i="10"/>
  <c r="G168" i="9"/>
  <c r="D780" i="10"/>
  <c r="D678" i="10"/>
  <c r="G173" i="9"/>
  <c r="D785" i="10"/>
  <c r="D683" i="10"/>
  <c r="G169" i="9"/>
  <c r="D781" i="10"/>
  <c r="D679" i="10"/>
  <c r="G164" i="9"/>
  <c r="D878" i="10"/>
  <c r="D776" i="10"/>
  <c r="D674" i="10"/>
  <c r="D874" i="10"/>
  <c r="D772" i="10"/>
  <c r="D670" i="10"/>
  <c r="G165" i="9"/>
  <c r="D777" i="10"/>
  <c r="D675" i="10"/>
  <c r="G161" i="9"/>
  <c r="D875" i="10"/>
  <c r="D773" i="10"/>
  <c r="D671" i="10"/>
  <c r="G157" i="9"/>
  <c r="D871" i="10"/>
  <c r="D769" i="10"/>
  <c r="D667" i="10"/>
  <c r="D565" i="10"/>
  <c r="D569" i="10"/>
  <c r="D580" i="10"/>
  <c r="D582" i="10"/>
  <c r="D575" i="10"/>
  <c r="D581" i="10"/>
  <c r="D577" i="10"/>
  <c r="D573" i="10"/>
  <c r="G121" i="9"/>
  <c r="D835" i="10"/>
  <c r="D733" i="10"/>
  <c r="D529" i="10"/>
  <c r="D631" i="10"/>
  <c r="D729" i="10"/>
  <c r="D627" i="10"/>
  <c r="G113" i="9"/>
  <c r="D725" i="10"/>
  <c r="D623" i="10"/>
  <c r="D721" i="10"/>
  <c r="D619" i="10"/>
  <c r="D819" i="10"/>
  <c r="D717" i="10"/>
  <c r="G122" i="9"/>
  <c r="D530" i="10"/>
  <c r="D734" i="10"/>
  <c r="D632" i="10"/>
  <c r="G118" i="9"/>
  <c r="D832" i="10"/>
  <c r="D526" i="10"/>
  <c r="D730" i="10"/>
  <c r="D628" i="10"/>
  <c r="G114" i="9"/>
  <c r="D726" i="10"/>
  <c r="D624" i="10"/>
  <c r="G110" i="9"/>
  <c r="D722" i="10"/>
  <c r="D620" i="10"/>
  <c r="D833" i="10"/>
  <c r="D731" i="10"/>
  <c r="G115" i="9"/>
  <c r="D727" i="10"/>
  <c r="D625" i="10"/>
  <c r="G111" i="9"/>
  <c r="D723" i="10"/>
  <c r="D621" i="10"/>
  <c r="D821" i="10"/>
  <c r="D719" i="10"/>
  <c r="G120" i="9"/>
  <c r="D732" i="10"/>
  <c r="D630" i="10"/>
  <c r="G116" i="9"/>
  <c r="D830" i="10"/>
  <c r="D728" i="10"/>
  <c r="D626" i="10"/>
  <c r="G112" i="9"/>
  <c r="D724" i="10"/>
  <c r="D622" i="10"/>
  <c r="G108" i="9"/>
  <c r="D516" i="10"/>
  <c r="D720" i="10"/>
  <c r="D618" i="10"/>
  <c r="D523" i="10"/>
  <c r="D519" i="10"/>
  <c r="D518" i="10"/>
  <c r="D522" i="10"/>
  <c r="D528" i="10"/>
  <c r="D524" i="10"/>
  <c r="D520" i="10"/>
  <c r="D527" i="10"/>
  <c r="D521" i="10"/>
  <c r="G117" i="9"/>
  <c r="D525" i="10"/>
  <c r="G119" i="9"/>
  <c r="D629" i="10"/>
  <c r="D531" i="10"/>
  <c r="G125" i="9"/>
  <c r="D533" i="10"/>
  <c r="D535" i="10"/>
  <c r="D572" i="10"/>
  <c r="D574" i="10"/>
  <c r="D576" i="10"/>
  <c r="D578" i="10"/>
  <c r="D579" i="10"/>
  <c r="G159" i="9"/>
  <c r="D975" i="10"/>
  <c r="D919" i="10"/>
  <c r="D1021" i="10"/>
  <c r="D969" i="10"/>
  <c r="D867" i="10"/>
  <c r="D922" i="10"/>
  <c r="D820" i="10"/>
  <c r="D564" i="10"/>
  <c r="D870" i="10"/>
  <c r="D972" i="10"/>
  <c r="D920" i="10"/>
  <c r="D818" i="10"/>
  <c r="G160" i="9"/>
  <c r="D568" i="10"/>
  <c r="D567" i="10"/>
  <c r="G205" i="9"/>
  <c r="D613" i="10"/>
  <c r="D817" i="10"/>
  <c r="D715" i="10"/>
  <c r="G153" i="9"/>
  <c r="D765" i="10"/>
  <c r="D663" i="10"/>
  <c r="D561" i="10"/>
  <c r="G109" i="9"/>
  <c r="D517" i="10"/>
  <c r="G107" i="9"/>
  <c r="D617" i="10"/>
  <c r="D515" i="10"/>
  <c r="G104" i="9"/>
  <c r="D614" i="10"/>
  <c r="D716" i="10"/>
  <c r="G158" i="9"/>
  <c r="D566" i="10"/>
  <c r="G105" i="9"/>
  <c r="D615" i="10"/>
  <c r="D513" i="10"/>
  <c r="G106" i="9"/>
  <c r="D616" i="10"/>
  <c r="D718" i="10"/>
  <c r="G156" i="9"/>
  <c r="D768" i="10"/>
  <c r="D512" i="10"/>
  <c r="M52" i="9" l="1"/>
  <c r="M53" i="9"/>
  <c r="M27" i="11"/>
  <c r="M28" i="11"/>
  <c r="M34" i="11"/>
  <c r="M35" i="11"/>
  <c r="M26" i="11"/>
  <c r="M37" i="11"/>
  <c r="K5" i="11"/>
  <c r="K29" i="11"/>
  <c r="L5" i="11"/>
  <c r="L29" i="11"/>
  <c r="K6" i="11"/>
  <c r="K30" i="11"/>
  <c r="L6" i="11"/>
  <c r="L30" i="11"/>
  <c r="K34" i="11"/>
  <c r="K11" i="11"/>
  <c r="K35" i="11"/>
  <c r="K13" i="11"/>
  <c r="K37" i="11"/>
  <c r="L13" i="11"/>
  <c r="K14" i="11"/>
  <c r="K38" i="11"/>
  <c r="L14" i="11"/>
  <c r="L38" i="11"/>
  <c r="L26" i="11"/>
  <c r="K26" i="11"/>
  <c r="U9" i="4"/>
  <c r="V9" i="4"/>
  <c r="I27" i="11" s="1"/>
  <c r="U10" i="4"/>
  <c r="V10" i="4"/>
  <c r="I28" i="11" s="1"/>
  <c r="U11" i="4"/>
  <c r="I5" i="11" s="1"/>
  <c r="V11" i="4"/>
  <c r="I29" i="11" s="1"/>
  <c r="U12" i="4"/>
  <c r="V12" i="4"/>
  <c r="U21" i="4"/>
  <c r="V21" i="4"/>
  <c r="U22" i="4"/>
  <c r="I11" i="11" s="1"/>
  <c r="V22" i="4"/>
  <c r="I35" i="11" s="1"/>
  <c r="U23" i="4"/>
  <c r="V23" i="4"/>
  <c r="U24" i="4"/>
  <c r="V24" i="4"/>
  <c r="U25" i="4"/>
  <c r="I14" i="11" s="1"/>
  <c r="V25" i="4"/>
  <c r="I38" i="11" s="1"/>
  <c r="V8" i="4"/>
  <c r="I26" i="11" s="1"/>
  <c r="U8" i="4"/>
  <c r="BF6" i="2"/>
  <c r="M3" i="11"/>
  <c r="I4" i="11"/>
  <c r="C10" i="11"/>
  <c r="C12" i="11"/>
  <c r="I13" i="11"/>
  <c r="I2" i="11"/>
  <c r="D11" i="11"/>
  <c r="D10" i="11"/>
  <c r="D28" i="11"/>
  <c r="D27" i="11"/>
  <c r="A105" i="10"/>
  <c r="A106" i="10"/>
  <c r="A107" i="10"/>
  <c r="A108" i="10"/>
  <c r="A109" i="10"/>
  <c r="A110" i="10"/>
  <c r="A111" i="10"/>
  <c r="A112" i="10"/>
  <c r="A113" i="10"/>
  <c r="A114" i="10"/>
  <c r="A115" i="10"/>
  <c r="A116" i="10"/>
  <c r="A117" i="10"/>
  <c r="A118" i="10"/>
  <c r="A119" i="10"/>
  <c r="A120" i="10"/>
  <c r="A121" i="10"/>
  <c r="A122" i="10"/>
  <c r="A123" i="10"/>
  <c r="A124" i="10"/>
  <c r="A125" i="10"/>
  <c r="A126" i="10"/>
  <c r="A127" i="10"/>
  <c r="A128" i="10"/>
  <c r="A129" i="10"/>
  <c r="A130" i="10"/>
  <c r="A131" i="10"/>
  <c r="A132" i="10"/>
  <c r="A133" i="10"/>
  <c r="A134" i="10"/>
  <c r="A135" i="10"/>
  <c r="A136" i="10"/>
  <c r="A137" i="10"/>
  <c r="A138" i="10"/>
  <c r="A139" i="10"/>
  <c r="A140" i="10"/>
  <c r="A141" i="10"/>
  <c r="A142" i="10"/>
  <c r="A143" i="10"/>
  <c r="A144" i="10"/>
  <c r="A145" i="10"/>
  <c r="A146" i="10"/>
  <c r="A147" i="10"/>
  <c r="A148" i="10"/>
  <c r="A149" i="10"/>
  <c r="A150" i="10"/>
  <c r="A151" i="10"/>
  <c r="A152" i="10"/>
  <c r="A153" i="10"/>
  <c r="A156" i="10"/>
  <c r="A157" i="10"/>
  <c r="A158" i="10"/>
  <c r="A159" i="10"/>
  <c r="A160" i="10"/>
  <c r="A161" i="10"/>
  <c r="A162" i="10"/>
  <c r="A163" i="10"/>
  <c r="A164" i="10"/>
  <c r="A165" i="10"/>
  <c r="A166" i="10"/>
  <c r="A167" i="10"/>
  <c r="A168" i="10"/>
  <c r="A169" i="10"/>
  <c r="A170" i="10"/>
  <c r="A171" i="10"/>
  <c r="A172" i="10"/>
  <c r="A173" i="10"/>
  <c r="A174" i="10"/>
  <c r="A175" i="10"/>
  <c r="A176" i="10"/>
  <c r="A177" i="10"/>
  <c r="A178" i="10"/>
  <c r="A179" i="10"/>
  <c r="A180" i="10"/>
  <c r="A181" i="10"/>
  <c r="A182" i="10"/>
  <c r="A183" i="10"/>
  <c r="A184" i="10"/>
  <c r="A185" i="10"/>
  <c r="A186" i="10"/>
  <c r="A187" i="10"/>
  <c r="A188" i="10"/>
  <c r="A189" i="10"/>
  <c r="A190" i="10"/>
  <c r="A191" i="10"/>
  <c r="A192" i="10"/>
  <c r="A193" i="10"/>
  <c r="A194" i="10"/>
  <c r="A195" i="10"/>
  <c r="A196" i="10"/>
  <c r="A197" i="10"/>
  <c r="A198" i="10"/>
  <c r="A199" i="10"/>
  <c r="A200" i="10"/>
  <c r="A201" i="10"/>
  <c r="A202" i="10"/>
  <c r="A203" i="10"/>
  <c r="A204" i="10"/>
  <c r="A205" i="10"/>
  <c r="B205" i="10" s="1"/>
  <c r="BF7" i="2"/>
  <c r="BG7" i="2"/>
  <c r="BF8" i="2"/>
  <c r="BG8" i="2"/>
  <c r="BF9" i="2"/>
  <c r="BG9" i="2"/>
  <c r="BF10" i="2"/>
  <c r="BG10" i="2"/>
  <c r="BF11" i="2"/>
  <c r="BG11" i="2"/>
  <c r="BF12" i="2"/>
  <c r="BG12" i="2"/>
  <c r="BF13" i="2"/>
  <c r="BG13" i="2"/>
  <c r="BF14" i="2"/>
  <c r="BG14" i="2"/>
  <c r="BF15" i="2"/>
  <c r="BG15" i="2"/>
  <c r="BF16" i="2"/>
  <c r="BG16" i="2"/>
  <c r="BF17" i="2"/>
  <c r="BG17" i="2"/>
  <c r="BF18" i="2"/>
  <c r="BG18" i="2"/>
  <c r="BF19" i="2"/>
  <c r="BG19" i="2"/>
  <c r="BF20" i="2"/>
  <c r="BG20" i="2"/>
  <c r="BF21" i="2"/>
  <c r="BG21" i="2"/>
  <c r="BF22" i="2"/>
  <c r="BG22" i="2"/>
  <c r="BF23" i="2"/>
  <c r="BG23" i="2"/>
  <c r="BF24" i="2"/>
  <c r="BG24" i="2"/>
  <c r="BF25" i="2"/>
  <c r="BG25" i="2"/>
  <c r="BF26" i="2"/>
  <c r="BG26" i="2"/>
  <c r="BF27" i="2"/>
  <c r="BG27" i="2"/>
  <c r="BF28" i="2"/>
  <c r="BG28" i="2"/>
  <c r="BF29" i="2"/>
  <c r="BG29" i="2"/>
  <c r="BF30" i="2"/>
  <c r="BG30" i="2"/>
  <c r="BF31" i="2"/>
  <c r="BG31" i="2"/>
  <c r="BF32" i="2"/>
  <c r="BG32" i="2"/>
  <c r="BF33" i="2"/>
  <c r="BG33" i="2"/>
  <c r="BF34" i="2"/>
  <c r="BG34" i="2"/>
  <c r="BF35" i="2"/>
  <c r="BG35" i="2"/>
  <c r="BF36" i="2"/>
  <c r="BG36" i="2"/>
  <c r="BF37" i="2"/>
  <c r="BG37" i="2"/>
  <c r="BF38" i="2"/>
  <c r="BG38" i="2"/>
  <c r="BF39" i="2"/>
  <c r="BG39" i="2"/>
  <c r="BF40" i="2"/>
  <c r="BG40" i="2"/>
  <c r="BF41" i="2"/>
  <c r="BG41" i="2"/>
  <c r="BF42" i="2"/>
  <c r="BG42" i="2"/>
  <c r="BF43" i="2"/>
  <c r="BG43" i="2"/>
  <c r="BF44" i="2"/>
  <c r="BG44" i="2"/>
  <c r="BF45" i="2"/>
  <c r="BG45" i="2"/>
  <c r="BF46" i="2"/>
  <c r="BG46" i="2"/>
  <c r="BF47" i="2"/>
  <c r="BG47" i="2"/>
  <c r="BF48" i="2"/>
  <c r="BG48" i="2"/>
  <c r="BF49" i="2"/>
  <c r="BG49" i="2"/>
  <c r="BF50" i="2"/>
  <c r="BG50" i="2"/>
  <c r="BF51" i="2"/>
  <c r="BG51" i="2"/>
  <c r="BF52" i="2"/>
  <c r="BG52" i="2"/>
  <c r="BF53" i="2"/>
  <c r="BG53" i="2"/>
  <c r="BF54" i="2"/>
  <c r="BG54" i="2"/>
  <c r="BF55" i="2"/>
  <c r="BG55" i="2"/>
  <c r="BF58" i="2"/>
  <c r="BG58" i="2"/>
  <c r="BF59" i="2"/>
  <c r="BG59" i="2"/>
  <c r="BF60" i="2"/>
  <c r="BG60" i="2"/>
  <c r="BF61" i="2"/>
  <c r="BG61" i="2"/>
  <c r="BF62" i="2"/>
  <c r="BG62" i="2"/>
  <c r="BF63" i="2"/>
  <c r="BG63" i="2"/>
  <c r="BF64" i="2"/>
  <c r="BG64" i="2"/>
  <c r="BF65" i="2"/>
  <c r="BG65" i="2"/>
  <c r="BF66" i="2"/>
  <c r="BG66" i="2"/>
  <c r="BF67" i="2"/>
  <c r="BG67" i="2"/>
  <c r="BF68" i="2"/>
  <c r="BG68" i="2"/>
  <c r="BF69" i="2"/>
  <c r="BG69" i="2"/>
  <c r="BF70" i="2"/>
  <c r="BG70" i="2"/>
  <c r="BF71" i="2"/>
  <c r="BG71" i="2"/>
  <c r="BF72" i="2"/>
  <c r="BG72" i="2"/>
  <c r="BF73" i="2"/>
  <c r="BG73" i="2"/>
  <c r="BF74" i="2"/>
  <c r="BG74" i="2"/>
  <c r="BF75" i="2"/>
  <c r="BG75" i="2"/>
  <c r="BF76" i="2"/>
  <c r="BG76" i="2"/>
  <c r="BF77" i="2"/>
  <c r="BG77" i="2"/>
  <c r="BF78" i="2"/>
  <c r="BG78" i="2"/>
  <c r="BF79" i="2"/>
  <c r="BG79" i="2"/>
  <c r="BF80" i="2"/>
  <c r="BG80" i="2"/>
  <c r="BF81" i="2"/>
  <c r="BG81" i="2"/>
  <c r="BF82" i="2"/>
  <c r="BG82" i="2"/>
  <c r="BF83" i="2"/>
  <c r="BG83" i="2"/>
  <c r="BF84" i="2"/>
  <c r="BG84" i="2"/>
  <c r="BF85" i="2"/>
  <c r="BG85" i="2"/>
  <c r="BF86" i="2"/>
  <c r="BG86" i="2"/>
  <c r="BF87" i="2"/>
  <c r="BG87" i="2"/>
  <c r="BF88" i="2"/>
  <c r="BG88" i="2"/>
  <c r="BF89" i="2"/>
  <c r="BG89" i="2"/>
  <c r="BF90" i="2"/>
  <c r="BG90" i="2"/>
  <c r="BF91" i="2"/>
  <c r="BG91" i="2"/>
  <c r="BF92" i="2"/>
  <c r="BG92" i="2"/>
  <c r="BF93" i="2"/>
  <c r="BG93" i="2"/>
  <c r="BF94" i="2"/>
  <c r="BG94" i="2"/>
  <c r="BF95" i="2"/>
  <c r="BG95" i="2"/>
  <c r="BF96" i="2"/>
  <c r="BG96" i="2"/>
  <c r="BF97" i="2"/>
  <c r="BG97" i="2"/>
  <c r="BF98" i="2"/>
  <c r="BG98" i="2"/>
  <c r="BF99" i="2"/>
  <c r="BG99" i="2"/>
  <c r="BF100" i="2"/>
  <c r="BG100" i="2"/>
  <c r="BF101" i="2"/>
  <c r="BG101" i="2"/>
  <c r="BF102" i="2"/>
  <c r="BG102" i="2"/>
  <c r="BF103" i="2"/>
  <c r="BG103" i="2"/>
  <c r="BF104" i="2"/>
  <c r="BG104" i="2"/>
  <c r="BF105" i="2"/>
  <c r="BG105" i="2"/>
  <c r="BF106" i="2"/>
  <c r="BG106" i="2"/>
  <c r="BF107" i="2"/>
  <c r="BG107" i="2"/>
  <c r="BG6" i="2"/>
  <c r="L28" i="11"/>
  <c r="L27" i="11"/>
  <c r="L35" i="11"/>
  <c r="L12" i="11"/>
  <c r="M10" i="11"/>
  <c r="B37" i="11"/>
  <c r="B36" i="11"/>
  <c r="B35" i="11"/>
  <c r="B34" i="11"/>
  <c r="B28" i="11"/>
  <c r="B27" i="11"/>
  <c r="B26" i="11"/>
  <c r="D36" i="11"/>
  <c r="D34" i="11"/>
  <c r="I36" i="11"/>
  <c r="I34" i="11"/>
  <c r="K36" i="11"/>
  <c r="K28" i="11"/>
  <c r="K27" i="11"/>
  <c r="K2" i="11"/>
  <c r="L4" i="11"/>
  <c r="M2" i="11"/>
  <c r="M13" i="11"/>
  <c r="M11" i="11"/>
  <c r="M4" i="11"/>
  <c r="C37" i="11"/>
  <c r="C36" i="11"/>
  <c r="C35" i="11"/>
  <c r="C34" i="11"/>
  <c r="C28" i="11"/>
  <c r="C27" i="11"/>
  <c r="C26" i="11"/>
  <c r="D26" i="11"/>
  <c r="D37" i="11"/>
  <c r="I37" i="11"/>
  <c r="B10" i="11"/>
  <c r="B4" i="11"/>
  <c r="I12" i="11"/>
  <c r="C2" i="11"/>
  <c r="I10" i="11"/>
  <c r="C13" i="11"/>
  <c r="C11" i="11"/>
  <c r="C3" i="11"/>
  <c r="B2" i="11"/>
  <c r="B13" i="11"/>
  <c r="B11" i="11"/>
  <c r="B3" i="11"/>
  <c r="C4" i="11"/>
  <c r="D2" i="11"/>
  <c r="D13" i="11"/>
  <c r="A3" i="10"/>
  <c r="A4" i="10"/>
  <c r="A5" i="10"/>
  <c r="A6" i="10"/>
  <c r="A7" i="10"/>
  <c r="A8" i="10"/>
  <c r="A9" i="10"/>
  <c r="A10" i="10"/>
  <c r="A11" i="10"/>
  <c r="C11" i="10" s="1"/>
  <c r="A12" i="10"/>
  <c r="A13" i="10"/>
  <c r="A14" i="10"/>
  <c r="A15" i="10"/>
  <c r="A16" i="10"/>
  <c r="A17" i="10"/>
  <c r="A18" i="10"/>
  <c r="A19" i="10"/>
  <c r="A20" i="10"/>
  <c r="A21" i="10"/>
  <c r="A22" i="10"/>
  <c r="A23" i="10"/>
  <c r="A24" i="10"/>
  <c r="A25" i="10"/>
  <c r="A26" i="10"/>
  <c r="C26" i="10" s="1"/>
  <c r="A27" i="10"/>
  <c r="A28" i="10"/>
  <c r="C28" i="10" s="1"/>
  <c r="A29" i="10"/>
  <c r="A30" i="10"/>
  <c r="C30" i="10" s="1"/>
  <c r="A31" i="10"/>
  <c r="A32" i="10"/>
  <c r="C32" i="10" s="1"/>
  <c r="A33" i="10"/>
  <c r="A34" i="10"/>
  <c r="C34" i="10" s="1"/>
  <c r="A35" i="10"/>
  <c r="A36" i="10"/>
  <c r="C36" i="10" s="1"/>
  <c r="A37" i="10"/>
  <c r="A38" i="10"/>
  <c r="C38" i="10" s="1"/>
  <c r="A39" i="10"/>
  <c r="A40" i="10"/>
  <c r="C40" i="10" s="1"/>
  <c r="A41" i="10"/>
  <c r="A42" i="10"/>
  <c r="C42" i="10" s="1"/>
  <c r="A43" i="10"/>
  <c r="C43" i="10" s="1"/>
  <c r="A44" i="10"/>
  <c r="C44" i="10" s="1"/>
  <c r="A45" i="10"/>
  <c r="A46" i="10"/>
  <c r="C46" i="10" s="1"/>
  <c r="A47" i="10"/>
  <c r="A48" i="10"/>
  <c r="C48" i="10" s="1"/>
  <c r="A49" i="10"/>
  <c r="A50" i="10"/>
  <c r="A51" i="10"/>
  <c r="A54" i="10"/>
  <c r="G54" i="10" s="1"/>
  <c r="A55" i="10"/>
  <c r="B55" i="10" s="1"/>
  <c r="A56" i="10"/>
  <c r="A57" i="10"/>
  <c r="A58" i="10"/>
  <c r="A59" i="10"/>
  <c r="A60" i="10"/>
  <c r="A61" i="10"/>
  <c r="A62" i="10"/>
  <c r="A63" i="10"/>
  <c r="A64" i="10"/>
  <c r="A65" i="10"/>
  <c r="A66" i="10"/>
  <c r="A67" i="10"/>
  <c r="A68" i="10"/>
  <c r="A69" i="10"/>
  <c r="A70" i="10"/>
  <c r="A71" i="10"/>
  <c r="A72" i="10"/>
  <c r="A73" i="10"/>
  <c r="A74" i="10"/>
  <c r="A75" i="10"/>
  <c r="A76" i="10"/>
  <c r="A77" i="10"/>
  <c r="C77" i="10" s="1"/>
  <c r="A78" i="10"/>
  <c r="A79" i="10"/>
  <c r="A80" i="10"/>
  <c r="A81" i="10"/>
  <c r="A82" i="10"/>
  <c r="A83" i="10"/>
  <c r="A84" i="10"/>
  <c r="A85" i="10"/>
  <c r="A86" i="10"/>
  <c r="A87" i="10"/>
  <c r="A88" i="10"/>
  <c r="A89" i="10"/>
  <c r="A90" i="10"/>
  <c r="A91" i="10"/>
  <c r="G91" i="10" s="1"/>
  <c r="A92" i="10"/>
  <c r="A93" i="10"/>
  <c r="A94" i="10"/>
  <c r="A95" i="10"/>
  <c r="G95" i="10" s="1"/>
  <c r="A96" i="10"/>
  <c r="A97" i="10"/>
  <c r="G97" i="10" s="1"/>
  <c r="A98" i="10"/>
  <c r="A99" i="10"/>
  <c r="G99" i="10" s="1"/>
  <c r="A100" i="10"/>
  <c r="A101" i="10"/>
  <c r="G101" i="10" s="1"/>
  <c r="A102" i="10"/>
  <c r="A103" i="10"/>
  <c r="AV56" i="2"/>
  <c r="AW56" i="2"/>
  <c r="A2" i="10"/>
  <c r="A6" i="9"/>
  <c r="BG11" i="13" s="1"/>
  <c r="A7" i="9"/>
  <c r="A8" i="9"/>
  <c r="A9" i="9"/>
  <c r="A10" i="9"/>
  <c r="BG15" i="13" s="1"/>
  <c r="A11" i="9"/>
  <c r="A12" i="9"/>
  <c r="A13" i="9"/>
  <c r="A14" i="9"/>
  <c r="BG19" i="13" s="1"/>
  <c r="A15" i="9"/>
  <c r="A16" i="9"/>
  <c r="A17" i="9"/>
  <c r="E17" i="9" s="1"/>
  <c r="A18" i="9"/>
  <c r="BG23" i="13" s="1"/>
  <c r="A19" i="9"/>
  <c r="A20" i="9"/>
  <c r="A21" i="9"/>
  <c r="A22" i="9"/>
  <c r="BG27" i="13" s="1"/>
  <c r="A23" i="9"/>
  <c r="A24" i="9"/>
  <c r="A25" i="9"/>
  <c r="A26" i="9"/>
  <c r="BG31" i="13" s="1"/>
  <c r="A27" i="9"/>
  <c r="A28" i="9"/>
  <c r="A29" i="9"/>
  <c r="A30" i="9"/>
  <c r="BG35" i="13" s="1"/>
  <c r="A31" i="9"/>
  <c r="A32" i="9"/>
  <c r="BG37" i="13" s="1"/>
  <c r="A33" i="9"/>
  <c r="A34" i="9"/>
  <c r="BG39" i="13" s="1"/>
  <c r="A35" i="9"/>
  <c r="N35" i="9" s="1"/>
  <c r="A36" i="9"/>
  <c r="A37" i="9"/>
  <c r="A38" i="9"/>
  <c r="BG43" i="13" s="1"/>
  <c r="A39" i="9"/>
  <c r="A40" i="9"/>
  <c r="A41" i="9"/>
  <c r="E41" i="9" s="1"/>
  <c r="A42" i="9"/>
  <c r="BG47" i="13" s="1"/>
  <c r="A43" i="9"/>
  <c r="A44" i="9"/>
  <c r="A45" i="9"/>
  <c r="A46" i="9"/>
  <c r="BG51" i="13" s="1"/>
  <c r="A47" i="9"/>
  <c r="A48" i="9"/>
  <c r="A49" i="9"/>
  <c r="A50" i="9"/>
  <c r="BG55" i="13" s="1"/>
  <c r="A51" i="9"/>
  <c r="N53" i="9"/>
  <c r="A54" i="9"/>
  <c r="A55" i="9"/>
  <c r="BG60" i="13" s="1"/>
  <c r="A56" i="9"/>
  <c r="A57" i="9"/>
  <c r="A58" i="9"/>
  <c r="A59" i="9"/>
  <c r="A60" i="9"/>
  <c r="A61" i="9"/>
  <c r="BG66" i="13" s="1"/>
  <c r="A62" i="9"/>
  <c r="N62" i="9" s="1"/>
  <c r="A63" i="9"/>
  <c r="BG68" i="13" s="1"/>
  <c r="A64" i="9"/>
  <c r="A65" i="9"/>
  <c r="BG70" i="13" s="1"/>
  <c r="A66" i="9"/>
  <c r="BG71" i="13" s="1"/>
  <c r="A67" i="9"/>
  <c r="BG72" i="13" s="1"/>
  <c r="A68" i="9"/>
  <c r="A69" i="9"/>
  <c r="BG74" i="13" s="1"/>
  <c r="A70" i="9"/>
  <c r="BG75" i="13" s="1"/>
  <c r="A71" i="9"/>
  <c r="BG76" i="13" s="1"/>
  <c r="A72" i="9"/>
  <c r="A73" i="9"/>
  <c r="A74" i="9"/>
  <c r="BG79" i="13" s="1"/>
  <c r="A75" i="9"/>
  <c r="A76" i="9"/>
  <c r="A77" i="9"/>
  <c r="BG82" i="13" s="1"/>
  <c r="A78" i="9"/>
  <c r="BG83" i="13" s="1"/>
  <c r="A79" i="9"/>
  <c r="BG84" i="13" s="1"/>
  <c r="A80" i="9"/>
  <c r="A81" i="9"/>
  <c r="BG86" i="13" s="1"/>
  <c r="A82" i="9"/>
  <c r="A83" i="9"/>
  <c r="BG88" i="13" s="1"/>
  <c r="A84" i="9"/>
  <c r="A85" i="9"/>
  <c r="BG90" i="13" s="1"/>
  <c r="A86" i="9"/>
  <c r="BG91" i="13" s="1"/>
  <c r="A87" i="9"/>
  <c r="BG92" i="13" s="1"/>
  <c r="A88" i="9"/>
  <c r="A89" i="9"/>
  <c r="BG94" i="13" s="1"/>
  <c r="A90" i="9"/>
  <c r="A91" i="9"/>
  <c r="A92" i="9"/>
  <c r="A93" i="9"/>
  <c r="A94" i="9"/>
  <c r="BG99" i="13" s="1"/>
  <c r="A95" i="9"/>
  <c r="BG100" i="13" s="1"/>
  <c r="A96" i="9"/>
  <c r="BG101" i="13" s="1"/>
  <c r="A97" i="9"/>
  <c r="BG102" i="13" s="1"/>
  <c r="A98" i="9"/>
  <c r="A99" i="9"/>
  <c r="BG104" i="13" s="1"/>
  <c r="A100" i="9"/>
  <c r="A101" i="9"/>
  <c r="A102" i="9"/>
  <c r="BG107" i="13" s="1"/>
  <c r="A103" i="9"/>
  <c r="BG108" i="13" s="1"/>
  <c r="E2" i="8"/>
  <c r="D2" i="8"/>
  <c r="C2" i="8"/>
  <c r="A2" i="8"/>
  <c r="A6" i="2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O24" i="4"/>
  <c r="R16" i="4"/>
  <c r="R17" i="4"/>
  <c r="R18" i="4"/>
  <c r="R19" i="4"/>
  <c r="T19" i="4"/>
  <c r="T18" i="4"/>
  <c r="T17" i="4"/>
  <c r="T16" i="4"/>
  <c r="S16" i="4"/>
  <c r="S17" i="4"/>
  <c r="S18" i="4"/>
  <c r="S19" i="4"/>
  <c r="S56" i="2"/>
  <c r="AK56" i="2"/>
  <c r="T56" i="2" s="1"/>
  <c r="AH56" i="2" s="1"/>
  <c r="S57" i="2"/>
  <c r="AK57" i="2"/>
  <c r="T57" i="2" s="1"/>
  <c r="AH57" i="2" s="1"/>
  <c r="AG58" i="2"/>
  <c r="S58" i="2" s="1"/>
  <c r="AG59" i="2"/>
  <c r="S59" i="2" s="1"/>
  <c r="AG60" i="2"/>
  <c r="AG61" i="2"/>
  <c r="AG62" i="2"/>
  <c r="AG63" i="2"/>
  <c r="AG64" i="2"/>
  <c r="AG65" i="2"/>
  <c r="AG66" i="2"/>
  <c r="AG67" i="2"/>
  <c r="AG68" i="2"/>
  <c r="AG69" i="2"/>
  <c r="AG70" i="2"/>
  <c r="AG71" i="2"/>
  <c r="AG72" i="2"/>
  <c r="AG73" i="2"/>
  <c r="AG74" i="2"/>
  <c r="AG75" i="2"/>
  <c r="AG76" i="2"/>
  <c r="AG77" i="2"/>
  <c r="AG78" i="2"/>
  <c r="AG79" i="2"/>
  <c r="AG80" i="2"/>
  <c r="AG81" i="2"/>
  <c r="AG82" i="2"/>
  <c r="AG83" i="2"/>
  <c r="AG84" i="2"/>
  <c r="AG85" i="2"/>
  <c r="AG86" i="2"/>
  <c r="AG87" i="2"/>
  <c r="AG88" i="2"/>
  <c r="AG89" i="2"/>
  <c r="AG90" i="2"/>
  <c r="AG91" i="2"/>
  <c r="AG92" i="2"/>
  <c r="AG93" i="2"/>
  <c r="AG94" i="2"/>
  <c r="AG95" i="2"/>
  <c r="AG96" i="2"/>
  <c r="AG97" i="2"/>
  <c r="AG98" i="2"/>
  <c r="AG99" i="2"/>
  <c r="AG100" i="2"/>
  <c r="AG101" i="2"/>
  <c r="AG102" i="2"/>
  <c r="AG103" i="2"/>
  <c r="AG104" i="2"/>
  <c r="AG105" i="2"/>
  <c r="AG106" i="2"/>
  <c r="AG107" i="2"/>
  <c r="AG7" i="2"/>
  <c r="AG8" i="2"/>
  <c r="AG9" i="2"/>
  <c r="AG10" i="2"/>
  <c r="AG11" i="2"/>
  <c r="AG12" i="2"/>
  <c r="AG13" i="2"/>
  <c r="AG14" i="2"/>
  <c r="AG15" i="2"/>
  <c r="AG16" i="2"/>
  <c r="AG17" i="2"/>
  <c r="AG18" i="2"/>
  <c r="AG19" i="2"/>
  <c r="AG20" i="2"/>
  <c r="AG21" i="2"/>
  <c r="AG22" i="2"/>
  <c r="AG23" i="2"/>
  <c r="AG24" i="2"/>
  <c r="AG25" i="2"/>
  <c r="AG26" i="2"/>
  <c r="AG27" i="2"/>
  <c r="AG28" i="2"/>
  <c r="AG29" i="2"/>
  <c r="AG30" i="2"/>
  <c r="AG31" i="2"/>
  <c r="AG32" i="2"/>
  <c r="AG33" i="2"/>
  <c r="AG34" i="2"/>
  <c r="AG35" i="2"/>
  <c r="AG36" i="2"/>
  <c r="AG37" i="2"/>
  <c r="AG38" i="2"/>
  <c r="AG39" i="2"/>
  <c r="AG40" i="2"/>
  <c r="AG41" i="2"/>
  <c r="AG42" i="2"/>
  <c r="AG43" i="2"/>
  <c r="AG44" i="2"/>
  <c r="AG45" i="2"/>
  <c r="AG46" i="2"/>
  <c r="AG47" i="2"/>
  <c r="AG48" i="2"/>
  <c r="AG49" i="2"/>
  <c r="AG50" i="2"/>
  <c r="AG51" i="2"/>
  <c r="AG52" i="2"/>
  <c r="AG53" i="2"/>
  <c r="AG54" i="2"/>
  <c r="AG55" i="2"/>
  <c r="AS83" i="2"/>
  <c r="AT83" i="2" s="1"/>
  <c r="AS84" i="2"/>
  <c r="AT84" i="2" s="1"/>
  <c r="AS85" i="2"/>
  <c r="AT85" i="2" s="1"/>
  <c r="AS86" i="2"/>
  <c r="AT86" i="2" s="1"/>
  <c r="AS87" i="2"/>
  <c r="AT87" i="2" s="1"/>
  <c r="AS88" i="2"/>
  <c r="AT88" i="2" s="1"/>
  <c r="AS89" i="2"/>
  <c r="AT89" i="2" s="1"/>
  <c r="AS90" i="2"/>
  <c r="AT90" i="2" s="1"/>
  <c r="AS91" i="2"/>
  <c r="AT91" i="2" s="1"/>
  <c r="AS92" i="2"/>
  <c r="AT92" i="2" s="1"/>
  <c r="AS93" i="2"/>
  <c r="AT93" i="2" s="1"/>
  <c r="AS94" i="2"/>
  <c r="AT94" i="2" s="1"/>
  <c r="AS95" i="2"/>
  <c r="AT95" i="2" s="1"/>
  <c r="AS96" i="2"/>
  <c r="AT96" i="2" s="1"/>
  <c r="AS97" i="2"/>
  <c r="AT97" i="2" s="1"/>
  <c r="AS98" i="2"/>
  <c r="AT98" i="2" s="1"/>
  <c r="AS99" i="2"/>
  <c r="AT99" i="2" s="1"/>
  <c r="AS100" i="2"/>
  <c r="AT100" i="2" s="1"/>
  <c r="AS101" i="2"/>
  <c r="AT101" i="2" s="1"/>
  <c r="AS102" i="2"/>
  <c r="AT102" i="2" s="1"/>
  <c r="AS103" i="2"/>
  <c r="AT103" i="2" s="1"/>
  <c r="AS104" i="2"/>
  <c r="AT104" i="2" s="1"/>
  <c r="AS105" i="2"/>
  <c r="AT105" i="2" s="1"/>
  <c r="AS50" i="2"/>
  <c r="AT50" i="2" s="1"/>
  <c r="AS51" i="2"/>
  <c r="AT51" i="2" s="1"/>
  <c r="AS52" i="2"/>
  <c r="AT52" i="2" s="1"/>
  <c r="AS53" i="2"/>
  <c r="AT53" i="2" s="1"/>
  <c r="AS28" i="2"/>
  <c r="AT28" i="2" s="1"/>
  <c r="AS29" i="2"/>
  <c r="AT29" i="2" s="1"/>
  <c r="AS30" i="2"/>
  <c r="AT30" i="2" s="1"/>
  <c r="AS31" i="2"/>
  <c r="AT31" i="2" s="1"/>
  <c r="AS32" i="2"/>
  <c r="AT32" i="2" s="1"/>
  <c r="AS33" i="2"/>
  <c r="AT33" i="2" s="1"/>
  <c r="AS34" i="2"/>
  <c r="AT34" i="2" s="1"/>
  <c r="AS35" i="2"/>
  <c r="AT35" i="2" s="1"/>
  <c r="AS36" i="2"/>
  <c r="AT36" i="2" s="1"/>
  <c r="AS37" i="2"/>
  <c r="AT37" i="2" s="1"/>
  <c r="AS38" i="2"/>
  <c r="AT38" i="2" s="1"/>
  <c r="AS39" i="2"/>
  <c r="AT39" i="2" s="1"/>
  <c r="AS40" i="2"/>
  <c r="AT40" i="2" s="1"/>
  <c r="AS41" i="2"/>
  <c r="AT41" i="2" s="1"/>
  <c r="AS42" i="2"/>
  <c r="AT42" i="2" s="1"/>
  <c r="AS43" i="2"/>
  <c r="AT43" i="2" s="1"/>
  <c r="AS44" i="2"/>
  <c r="AT44" i="2" s="1"/>
  <c r="AS45" i="2"/>
  <c r="AT45" i="2" s="1"/>
  <c r="AS46" i="2"/>
  <c r="AT46" i="2" s="1"/>
  <c r="AS47" i="2"/>
  <c r="AT47" i="2" s="1"/>
  <c r="AS48" i="2"/>
  <c r="AT48" i="2" s="1"/>
  <c r="AS49" i="2"/>
  <c r="AT49" i="2" s="1"/>
  <c r="V6" i="2"/>
  <c r="V7" i="2"/>
  <c r="W7" i="2"/>
  <c r="V8" i="2"/>
  <c r="W8" i="2"/>
  <c r="V9" i="2"/>
  <c r="W9" i="2"/>
  <c r="V10" i="2"/>
  <c r="W10" i="2"/>
  <c r="V11" i="2"/>
  <c r="W11" i="2"/>
  <c r="V12" i="2"/>
  <c r="W12" i="2"/>
  <c r="V13" i="2"/>
  <c r="W13" i="2"/>
  <c r="V14" i="2"/>
  <c r="W14" i="2"/>
  <c r="V15" i="2"/>
  <c r="W15" i="2"/>
  <c r="V16" i="2"/>
  <c r="W16" i="2"/>
  <c r="V17" i="2"/>
  <c r="W17" i="2"/>
  <c r="V18" i="2"/>
  <c r="W18" i="2"/>
  <c r="V19" i="2"/>
  <c r="W19" i="2"/>
  <c r="V20" i="2"/>
  <c r="W20" i="2"/>
  <c r="V21" i="2"/>
  <c r="W21" i="2"/>
  <c r="V22" i="2"/>
  <c r="W22" i="2"/>
  <c r="V23" i="2"/>
  <c r="W23" i="2"/>
  <c r="V24" i="2"/>
  <c r="W24" i="2"/>
  <c r="V25" i="2"/>
  <c r="W25" i="2"/>
  <c r="V26" i="2"/>
  <c r="W26" i="2"/>
  <c r="V27" i="2"/>
  <c r="W27" i="2"/>
  <c r="V28" i="2"/>
  <c r="W28" i="2"/>
  <c r="V29" i="2"/>
  <c r="W29" i="2"/>
  <c r="V30" i="2"/>
  <c r="W30" i="2"/>
  <c r="V31" i="2"/>
  <c r="W31" i="2"/>
  <c r="V32" i="2"/>
  <c r="W32" i="2"/>
  <c r="V33" i="2"/>
  <c r="W33" i="2"/>
  <c r="V34" i="2"/>
  <c r="W34" i="2"/>
  <c r="V35" i="2"/>
  <c r="W35" i="2"/>
  <c r="V36" i="2"/>
  <c r="W36" i="2"/>
  <c r="V37" i="2"/>
  <c r="W37" i="2"/>
  <c r="V38" i="2"/>
  <c r="W38" i="2"/>
  <c r="V39" i="2"/>
  <c r="W39" i="2"/>
  <c r="V40" i="2"/>
  <c r="W40" i="2"/>
  <c r="V41" i="2"/>
  <c r="W41" i="2"/>
  <c r="V42" i="2"/>
  <c r="W42" i="2"/>
  <c r="V43" i="2"/>
  <c r="W43" i="2"/>
  <c r="V44" i="2"/>
  <c r="W44" i="2"/>
  <c r="V45" i="2"/>
  <c r="W45" i="2"/>
  <c r="V46" i="2"/>
  <c r="W46" i="2"/>
  <c r="V47" i="2"/>
  <c r="W47" i="2"/>
  <c r="V48" i="2"/>
  <c r="W48" i="2"/>
  <c r="V49" i="2"/>
  <c r="W49" i="2"/>
  <c r="V50" i="2"/>
  <c r="W50" i="2"/>
  <c r="V51" i="2"/>
  <c r="W51" i="2"/>
  <c r="V52" i="2"/>
  <c r="W52" i="2"/>
  <c r="V53" i="2"/>
  <c r="W53" i="2"/>
  <c r="V54" i="2"/>
  <c r="W54" i="2"/>
  <c r="V55" i="2"/>
  <c r="W55" i="2"/>
  <c r="V58" i="2"/>
  <c r="W58" i="2"/>
  <c r="V59" i="2"/>
  <c r="W59" i="2"/>
  <c r="V60" i="2"/>
  <c r="W60" i="2"/>
  <c r="V61" i="2"/>
  <c r="W61" i="2"/>
  <c r="V62" i="2"/>
  <c r="W62" i="2"/>
  <c r="V63" i="2"/>
  <c r="W63" i="2"/>
  <c r="V64" i="2"/>
  <c r="W64" i="2"/>
  <c r="V65" i="2"/>
  <c r="W65" i="2"/>
  <c r="V66" i="2"/>
  <c r="W66" i="2"/>
  <c r="V67" i="2"/>
  <c r="W67" i="2"/>
  <c r="V68" i="2"/>
  <c r="W68" i="2"/>
  <c r="V69" i="2"/>
  <c r="W69" i="2"/>
  <c r="V70" i="2"/>
  <c r="W70" i="2"/>
  <c r="V71" i="2"/>
  <c r="W71" i="2"/>
  <c r="V72" i="2"/>
  <c r="W72" i="2"/>
  <c r="V73" i="2"/>
  <c r="W73" i="2"/>
  <c r="V74" i="2"/>
  <c r="W74" i="2"/>
  <c r="V75" i="2"/>
  <c r="W75" i="2"/>
  <c r="V76" i="2"/>
  <c r="W76" i="2"/>
  <c r="V77" i="2"/>
  <c r="W77" i="2"/>
  <c r="V78" i="2"/>
  <c r="W78" i="2"/>
  <c r="V79" i="2"/>
  <c r="W79" i="2"/>
  <c r="V80" i="2"/>
  <c r="W80" i="2"/>
  <c r="V81" i="2"/>
  <c r="W81" i="2"/>
  <c r="V82" i="2"/>
  <c r="W82" i="2"/>
  <c r="V83" i="2"/>
  <c r="W83" i="2"/>
  <c r="V84" i="2"/>
  <c r="W84" i="2"/>
  <c r="V85" i="2"/>
  <c r="W85" i="2"/>
  <c r="V86" i="2"/>
  <c r="W86" i="2"/>
  <c r="V87" i="2"/>
  <c r="W87" i="2"/>
  <c r="V88" i="2"/>
  <c r="W88" i="2"/>
  <c r="V89" i="2"/>
  <c r="W89" i="2"/>
  <c r="V90" i="2"/>
  <c r="W90" i="2"/>
  <c r="V91" i="2"/>
  <c r="W91" i="2"/>
  <c r="V92" i="2"/>
  <c r="W92" i="2"/>
  <c r="V93" i="2"/>
  <c r="W93" i="2"/>
  <c r="V94" i="2"/>
  <c r="W94" i="2"/>
  <c r="V95" i="2"/>
  <c r="W95" i="2"/>
  <c r="V96" i="2"/>
  <c r="W96" i="2"/>
  <c r="V97" i="2"/>
  <c r="W97" i="2"/>
  <c r="V98" i="2"/>
  <c r="W98" i="2"/>
  <c r="V99" i="2"/>
  <c r="W99" i="2"/>
  <c r="V100" i="2"/>
  <c r="W100" i="2"/>
  <c r="V101" i="2"/>
  <c r="W101" i="2"/>
  <c r="V102" i="2"/>
  <c r="W102" i="2"/>
  <c r="V103" i="2"/>
  <c r="W103" i="2"/>
  <c r="V104" i="2"/>
  <c r="W104" i="2"/>
  <c r="V105" i="2"/>
  <c r="W105" i="2"/>
  <c r="V106" i="2"/>
  <c r="W106" i="2"/>
  <c r="V107" i="2"/>
  <c r="W107" i="2"/>
  <c r="AS80" i="2"/>
  <c r="AT80" i="2" s="1"/>
  <c r="AS81" i="2"/>
  <c r="AT81" i="2" s="1"/>
  <c r="AS82" i="2"/>
  <c r="AT82" i="2" s="1"/>
  <c r="AS106" i="2"/>
  <c r="AT106" i="2" s="1"/>
  <c r="AS54" i="2"/>
  <c r="AT54" i="2" s="1"/>
  <c r="AS55" i="2"/>
  <c r="AT55" i="2" s="1"/>
  <c r="AU92" i="2"/>
  <c r="AU93" i="2"/>
  <c r="AU94" i="2"/>
  <c r="AU95" i="2"/>
  <c r="AU96" i="2"/>
  <c r="AU97" i="2"/>
  <c r="AU98" i="2"/>
  <c r="AU99" i="2"/>
  <c r="AU100" i="2"/>
  <c r="AU101" i="2"/>
  <c r="AU102" i="2"/>
  <c r="AU103" i="2"/>
  <c r="AU104" i="2"/>
  <c r="AU105" i="2"/>
  <c r="AU106" i="2"/>
  <c r="AS107" i="2"/>
  <c r="AT107" i="2" s="1"/>
  <c r="AU107" i="2"/>
  <c r="AU41" i="2"/>
  <c r="AU42" i="2"/>
  <c r="AU43" i="2"/>
  <c r="AU44" i="2"/>
  <c r="AU45" i="2"/>
  <c r="AU46" i="2"/>
  <c r="AU47" i="2"/>
  <c r="AU48" i="2"/>
  <c r="AU49" i="2"/>
  <c r="AU50" i="2"/>
  <c r="AU51" i="2"/>
  <c r="AU52" i="2"/>
  <c r="AU53" i="2"/>
  <c r="AU54" i="2"/>
  <c r="AU90" i="2"/>
  <c r="AU91" i="2"/>
  <c r="AU39" i="2"/>
  <c r="AU40" i="2"/>
  <c r="AS59" i="2"/>
  <c r="AT59" i="2" s="1"/>
  <c r="AS60" i="2"/>
  <c r="AT60" i="2" s="1"/>
  <c r="AS61" i="2"/>
  <c r="AT61" i="2" s="1"/>
  <c r="AS62" i="2"/>
  <c r="AT62" i="2" s="1"/>
  <c r="AS63" i="2"/>
  <c r="AT63" i="2" s="1"/>
  <c r="AS64" i="2"/>
  <c r="AT64" i="2" s="1"/>
  <c r="AS65" i="2"/>
  <c r="AT65" i="2" s="1"/>
  <c r="AS66" i="2"/>
  <c r="AT66" i="2" s="1"/>
  <c r="AS67" i="2"/>
  <c r="AT67" i="2" s="1"/>
  <c r="AS68" i="2"/>
  <c r="AT68" i="2" s="1"/>
  <c r="AS69" i="2"/>
  <c r="AT69" i="2" s="1"/>
  <c r="AS70" i="2"/>
  <c r="AT70" i="2" s="1"/>
  <c r="AS71" i="2"/>
  <c r="AT71" i="2" s="1"/>
  <c r="AS72" i="2"/>
  <c r="AT72" i="2" s="1"/>
  <c r="AS73" i="2"/>
  <c r="AT73" i="2" s="1"/>
  <c r="AS74" i="2"/>
  <c r="AT74" i="2" s="1"/>
  <c r="AS75" i="2"/>
  <c r="AT75" i="2" s="1"/>
  <c r="AS76" i="2"/>
  <c r="AT76" i="2" s="1"/>
  <c r="AS77" i="2"/>
  <c r="AT77" i="2" s="1"/>
  <c r="AS78" i="2"/>
  <c r="AT78" i="2" s="1"/>
  <c r="AS79" i="2"/>
  <c r="AT79" i="2" s="1"/>
  <c r="AS7" i="2"/>
  <c r="AT7" i="2" s="1"/>
  <c r="AS8" i="2"/>
  <c r="AT8" i="2" s="1"/>
  <c r="AS9" i="2"/>
  <c r="AT9" i="2" s="1"/>
  <c r="AS10" i="2"/>
  <c r="AT10" i="2" s="1"/>
  <c r="AS11" i="2"/>
  <c r="AT11" i="2" s="1"/>
  <c r="AS12" i="2"/>
  <c r="AT12" i="2" s="1"/>
  <c r="AS13" i="2"/>
  <c r="AT13" i="2" s="1"/>
  <c r="AS14" i="2"/>
  <c r="AT14" i="2" s="1"/>
  <c r="AS15" i="2"/>
  <c r="AT15" i="2" s="1"/>
  <c r="AS16" i="2"/>
  <c r="AT16" i="2" s="1"/>
  <c r="AS17" i="2"/>
  <c r="AT17" i="2" s="1"/>
  <c r="AS18" i="2"/>
  <c r="AT18" i="2" s="1"/>
  <c r="AS19" i="2"/>
  <c r="AT19" i="2" s="1"/>
  <c r="AS20" i="2"/>
  <c r="AT20" i="2" s="1"/>
  <c r="AS21" i="2"/>
  <c r="AT21" i="2" s="1"/>
  <c r="AS22" i="2"/>
  <c r="AT22" i="2" s="1"/>
  <c r="AS23" i="2"/>
  <c r="AT23" i="2" s="1"/>
  <c r="AS24" i="2"/>
  <c r="AT24" i="2" s="1"/>
  <c r="AS25" i="2"/>
  <c r="AT25" i="2" s="1"/>
  <c r="AS26" i="2"/>
  <c r="AT26" i="2" s="1"/>
  <c r="AS27" i="2"/>
  <c r="AT27" i="2" s="1"/>
  <c r="AS58" i="2"/>
  <c r="AT58" i="2" s="1"/>
  <c r="L2" i="9"/>
  <c r="E3" i="7"/>
  <c r="G3" i="7"/>
  <c r="F3" i="7"/>
  <c r="C3" i="7"/>
  <c r="AU7" i="2"/>
  <c r="AU8" i="2"/>
  <c r="AU9" i="2"/>
  <c r="AU10" i="2"/>
  <c r="AU11" i="2"/>
  <c r="AU12" i="2"/>
  <c r="AU13" i="2"/>
  <c r="AU14" i="2"/>
  <c r="AU15" i="2"/>
  <c r="AU16" i="2"/>
  <c r="AU17" i="2"/>
  <c r="AU18" i="2"/>
  <c r="AU19" i="2"/>
  <c r="AU20" i="2"/>
  <c r="AU21" i="2"/>
  <c r="AU22" i="2"/>
  <c r="AU23" i="2"/>
  <c r="AU24" i="2"/>
  <c r="AU58" i="2"/>
  <c r="AU59" i="2"/>
  <c r="AU60" i="2"/>
  <c r="AU61" i="2"/>
  <c r="AU62" i="2"/>
  <c r="AU63" i="2"/>
  <c r="AU64" i="2"/>
  <c r="AU65" i="2"/>
  <c r="AU66" i="2"/>
  <c r="AU67" i="2"/>
  <c r="AU68" i="2"/>
  <c r="AU69" i="2"/>
  <c r="AU70" i="2"/>
  <c r="AU71" i="2"/>
  <c r="AU72" i="2"/>
  <c r="AU73" i="2"/>
  <c r="AU74" i="2"/>
  <c r="A1" i="4"/>
  <c r="A1" i="2"/>
  <c r="A58" i="2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U25" i="2"/>
  <c r="AU26" i="2"/>
  <c r="AU27" i="2"/>
  <c r="AU28" i="2"/>
  <c r="AU29" i="2"/>
  <c r="AU30" i="2"/>
  <c r="AU31" i="2"/>
  <c r="AU32" i="2"/>
  <c r="AU33" i="2"/>
  <c r="AU34" i="2"/>
  <c r="AU35" i="2"/>
  <c r="AU36" i="2"/>
  <c r="AU37" i="2"/>
  <c r="AU38" i="2"/>
  <c r="AU55" i="2"/>
  <c r="AU75" i="2"/>
  <c r="AU76" i="2"/>
  <c r="AU77" i="2"/>
  <c r="AU78" i="2"/>
  <c r="AU79" i="2"/>
  <c r="AU80" i="2"/>
  <c r="AU81" i="2"/>
  <c r="AU82" i="2"/>
  <c r="AU83" i="2"/>
  <c r="AU84" i="2"/>
  <c r="AU85" i="2"/>
  <c r="AU86" i="2"/>
  <c r="AU87" i="2"/>
  <c r="AU88" i="2"/>
  <c r="AU89" i="2"/>
  <c r="B3" i="7"/>
  <c r="F52" i="9"/>
  <c r="BD57" i="13" s="1"/>
  <c r="J52" i="9"/>
  <c r="N52" i="9"/>
  <c r="L52" i="9"/>
  <c r="BC57" i="13" s="1"/>
  <c r="I52" i="9"/>
  <c r="H52" i="9"/>
  <c r="D53" i="9"/>
  <c r="I53" i="9"/>
  <c r="H53" i="9"/>
  <c r="L53" i="9"/>
  <c r="BC58" i="13" s="1"/>
  <c r="J53" i="9"/>
  <c r="G53" i="9"/>
  <c r="G52" i="9"/>
  <c r="C53" i="9"/>
  <c r="BB58" i="13" s="1"/>
  <c r="C52" i="9"/>
  <c r="BB57" i="13" s="1"/>
  <c r="E53" i="9"/>
  <c r="E49" i="9"/>
  <c r="E9" i="9"/>
  <c r="F53" i="9"/>
  <c r="BD58" i="13" s="1"/>
  <c r="D52" i="9"/>
  <c r="E52" i="9"/>
  <c r="G56" i="10" l="1"/>
  <c r="E32" i="9"/>
  <c r="G105" i="10"/>
  <c r="E96" i="9"/>
  <c r="B54" i="10"/>
  <c r="CH6" i="2"/>
  <c r="C47" i="9"/>
  <c r="BB52" i="13" s="1"/>
  <c r="D37" i="9"/>
  <c r="G77" i="10"/>
  <c r="G35" i="10"/>
  <c r="G25" i="10"/>
  <c r="BN57" i="13"/>
  <c r="BH57" i="13"/>
  <c r="BL57" i="13"/>
  <c r="BJ57" i="13"/>
  <c r="BR57" i="13"/>
  <c r="BI57" i="13"/>
  <c r="BM57" i="13"/>
  <c r="BQ57" i="13"/>
  <c r="BS57" i="13"/>
  <c r="BK57" i="13"/>
  <c r="BO57" i="13"/>
  <c r="BP57" i="13"/>
  <c r="BK58" i="13"/>
  <c r="BS58" i="13"/>
  <c r="BP58" i="13"/>
  <c r="BI58" i="13"/>
  <c r="BM58" i="13"/>
  <c r="BQ58" i="13"/>
  <c r="BO58" i="13"/>
  <c r="BH58" i="13"/>
  <c r="BL58" i="13"/>
  <c r="BJ58" i="13"/>
  <c r="BR58" i="13"/>
  <c r="BN58" i="13"/>
  <c r="G51" i="10"/>
  <c r="G93" i="10"/>
  <c r="G47" i="10"/>
  <c r="G45" i="10"/>
  <c r="G41" i="10"/>
  <c r="G49" i="10"/>
  <c r="G43" i="10"/>
  <c r="G39" i="10"/>
  <c r="G37" i="10"/>
  <c r="G89" i="10"/>
  <c r="G87" i="10"/>
  <c r="G85" i="10"/>
  <c r="G83" i="10"/>
  <c r="G81" i="10"/>
  <c r="G79" i="10"/>
  <c r="G75" i="10"/>
  <c r="G73" i="10"/>
  <c r="G69" i="10"/>
  <c r="G65" i="10"/>
  <c r="G61" i="10"/>
  <c r="G57" i="10"/>
  <c r="G31" i="10"/>
  <c r="G27" i="10"/>
  <c r="G23" i="10"/>
  <c r="G21" i="10"/>
  <c r="G19" i="10"/>
  <c r="G17" i="10"/>
  <c r="G15" i="10"/>
  <c r="G13" i="10"/>
  <c r="G11" i="10"/>
  <c r="G9" i="10"/>
  <c r="G7" i="10"/>
  <c r="G5" i="10"/>
  <c r="BB7" i="13"/>
  <c r="BC7" i="13"/>
  <c r="E101" i="9"/>
  <c r="BG106" i="13"/>
  <c r="E93" i="9"/>
  <c r="BG98" i="13"/>
  <c r="E73" i="9"/>
  <c r="BG78" i="13"/>
  <c r="E57" i="9"/>
  <c r="BG62" i="13"/>
  <c r="E100" i="9"/>
  <c r="BG105" i="13"/>
  <c r="E92" i="9"/>
  <c r="BG97" i="13"/>
  <c r="D88" i="9"/>
  <c r="BG93" i="13"/>
  <c r="E84" i="9"/>
  <c r="BG89" i="13"/>
  <c r="E80" i="9"/>
  <c r="BG85" i="13"/>
  <c r="E76" i="9"/>
  <c r="BG81" i="13"/>
  <c r="E72" i="9"/>
  <c r="BG77" i="13"/>
  <c r="E68" i="9"/>
  <c r="BG73" i="13"/>
  <c r="M64" i="9"/>
  <c r="BG69" i="13"/>
  <c r="M60" i="9"/>
  <c r="BG65" i="13"/>
  <c r="M56" i="9"/>
  <c r="BG61" i="13"/>
  <c r="N91" i="9"/>
  <c r="BG96" i="13"/>
  <c r="N75" i="9"/>
  <c r="BG80" i="13"/>
  <c r="N59" i="9"/>
  <c r="BG64" i="13"/>
  <c r="C98" i="9"/>
  <c r="BG103" i="13"/>
  <c r="C90" i="9"/>
  <c r="BG95" i="13"/>
  <c r="C82" i="9"/>
  <c r="BG87" i="13"/>
  <c r="M62" i="9"/>
  <c r="BG67" i="13"/>
  <c r="M58" i="9"/>
  <c r="BG63" i="13"/>
  <c r="M54" i="9"/>
  <c r="BG59" i="13"/>
  <c r="L47" i="9"/>
  <c r="BC52" i="13" s="1"/>
  <c r="E48" i="9"/>
  <c r="BG53" i="13"/>
  <c r="E44" i="9"/>
  <c r="BG49" i="13"/>
  <c r="E40" i="9"/>
  <c r="BG45" i="13"/>
  <c r="N36" i="9"/>
  <c r="BG41" i="13"/>
  <c r="E28" i="9"/>
  <c r="BG33" i="13"/>
  <c r="E24" i="9"/>
  <c r="BG29" i="13"/>
  <c r="N20" i="9"/>
  <c r="BG25" i="13"/>
  <c r="E16" i="9"/>
  <c r="BG21" i="13"/>
  <c r="E12" i="9"/>
  <c r="BG17" i="13"/>
  <c r="E8" i="9"/>
  <c r="BG13" i="13"/>
  <c r="BG9" i="13"/>
  <c r="M51" i="9"/>
  <c r="BG56" i="13"/>
  <c r="M47" i="9"/>
  <c r="BG52" i="13"/>
  <c r="M43" i="9"/>
  <c r="BG48" i="13"/>
  <c r="M39" i="9"/>
  <c r="BG44" i="13"/>
  <c r="M35" i="9"/>
  <c r="BG40" i="13"/>
  <c r="M31" i="9"/>
  <c r="BG36" i="13"/>
  <c r="M27" i="9"/>
  <c r="BG32" i="13"/>
  <c r="M23" i="9"/>
  <c r="BG28" i="13"/>
  <c r="M19" i="9"/>
  <c r="BG24" i="13"/>
  <c r="M15" i="9"/>
  <c r="BG20" i="13"/>
  <c r="M11" i="9"/>
  <c r="BG16" i="13"/>
  <c r="M7" i="9"/>
  <c r="BG12" i="13"/>
  <c r="BG8" i="13"/>
  <c r="M49" i="9"/>
  <c r="BG54" i="13"/>
  <c r="M45" i="9"/>
  <c r="BG50" i="13"/>
  <c r="M41" i="9"/>
  <c r="BG46" i="13"/>
  <c r="M37" i="9"/>
  <c r="BG42" i="13"/>
  <c r="M33" i="9"/>
  <c r="BG38" i="13"/>
  <c r="M29" i="9"/>
  <c r="BG34" i="13"/>
  <c r="M25" i="9"/>
  <c r="BG30" i="13"/>
  <c r="M21" i="9"/>
  <c r="BG26" i="13"/>
  <c r="M17" i="9"/>
  <c r="BG22" i="13"/>
  <c r="M13" i="9"/>
  <c r="BG18" i="13"/>
  <c r="M9" i="9"/>
  <c r="BG14" i="13"/>
  <c r="BG10" i="13"/>
  <c r="G55" i="10"/>
  <c r="D14" i="9"/>
  <c r="AA100" i="2"/>
  <c r="AA94" i="2"/>
  <c r="AA86" i="2"/>
  <c r="AA80" i="2"/>
  <c r="AA52" i="2"/>
  <c r="AA44" i="2"/>
  <c r="D46" i="9"/>
  <c r="AA106" i="2"/>
  <c r="AA104" i="2"/>
  <c r="AA102" i="2"/>
  <c r="AA98" i="2"/>
  <c r="AA96" i="2"/>
  <c r="AA92" i="2"/>
  <c r="AA90" i="2"/>
  <c r="AA88" i="2"/>
  <c r="AA84" i="2"/>
  <c r="AA82" i="2"/>
  <c r="AA78" i="2"/>
  <c r="AA76" i="2"/>
  <c r="AA54" i="2"/>
  <c r="AA50" i="2"/>
  <c r="AA48" i="2"/>
  <c r="AA46" i="2"/>
  <c r="E25" i="9"/>
  <c r="D17" i="9"/>
  <c r="D13" i="9"/>
  <c r="D9" i="9"/>
  <c r="G33" i="10"/>
  <c r="E33" i="9"/>
  <c r="G29" i="10"/>
  <c r="D73" i="9"/>
  <c r="C93" i="10"/>
  <c r="C61" i="10"/>
  <c r="C27" i="10"/>
  <c r="E64" i="9"/>
  <c r="C39" i="9"/>
  <c r="N19" i="9"/>
  <c r="AJ56" i="2"/>
  <c r="C7" i="10"/>
  <c r="C23" i="10"/>
  <c r="C39" i="10"/>
  <c r="C57" i="10"/>
  <c r="C73" i="10"/>
  <c r="C89" i="10"/>
  <c r="C7" i="9"/>
  <c r="C47" i="10"/>
  <c r="C97" i="10"/>
  <c r="AA101" i="2"/>
  <c r="AA93" i="2"/>
  <c r="AA87" i="2"/>
  <c r="AA79" i="2"/>
  <c r="AA47" i="2"/>
  <c r="C15" i="10"/>
  <c r="C31" i="10"/>
  <c r="C65" i="10"/>
  <c r="C81" i="10"/>
  <c r="C11" i="9"/>
  <c r="AA105" i="2"/>
  <c r="AA103" i="2"/>
  <c r="AA99" i="2"/>
  <c r="AA97" i="2"/>
  <c r="AA95" i="2"/>
  <c r="AA91" i="2"/>
  <c r="AA89" i="2"/>
  <c r="AA85" i="2"/>
  <c r="AA83" i="2"/>
  <c r="AA81" i="2"/>
  <c r="AA77" i="2"/>
  <c r="AA53" i="2"/>
  <c r="AA51" i="2"/>
  <c r="AA49" i="2"/>
  <c r="AA45" i="2"/>
  <c r="AA43" i="2"/>
  <c r="C31" i="9"/>
  <c r="C19" i="10"/>
  <c r="C35" i="10"/>
  <c r="C51" i="10"/>
  <c r="C69" i="10"/>
  <c r="C85" i="10"/>
  <c r="C101" i="10"/>
  <c r="C205" i="10"/>
  <c r="G71" i="10"/>
  <c r="G63" i="10"/>
  <c r="G59" i="10"/>
  <c r="AA75" i="2"/>
  <c r="AA74" i="2"/>
  <c r="AA73" i="2"/>
  <c r="AA72" i="2"/>
  <c r="AA71" i="2"/>
  <c r="AA70" i="2"/>
  <c r="AA29" i="2"/>
  <c r="AA69" i="2"/>
  <c r="AA68" i="2"/>
  <c r="AA67" i="2"/>
  <c r="AA66" i="2"/>
  <c r="AA65" i="2"/>
  <c r="AA64" i="2"/>
  <c r="AA63" i="2"/>
  <c r="AA62" i="2"/>
  <c r="AA61" i="2"/>
  <c r="AA60" i="2"/>
  <c r="AA59" i="2"/>
  <c r="AA42" i="2"/>
  <c r="AA41" i="2"/>
  <c r="AA33" i="2"/>
  <c r="AA32" i="2"/>
  <c r="AA14" i="2"/>
  <c r="AA40" i="2"/>
  <c r="AA39" i="2"/>
  <c r="AA38" i="2"/>
  <c r="AA37" i="2"/>
  <c r="AA36" i="2"/>
  <c r="AA35" i="2"/>
  <c r="AA34" i="2"/>
  <c r="AA31" i="2"/>
  <c r="AA30" i="2"/>
  <c r="AA28" i="2"/>
  <c r="AA27" i="2"/>
  <c r="AA26" i="2"/>
  <c r="AA25" i="2"/>
  <c r="AA24" i="2"/>
  <c r="AA23" i="2"/>
  <c r="AA22" i="2"/>
  <c r="AA21" i="2"/>
  <c r="AA20" i="2"/>
  <c r="AA19" i="2"/>
  <c r="AA18" i="2"/>
  <c r="AA17" i="2"/>
  <c r="AA15" i="2"/>
  <c r="AA13" i="2"/>
  <c r="AA12" i="2"/>
  <c r="AA11" i="2"/>
  <c r="AA10" i="2"/>
  <c r="AA9" i="2"/>
  <c r="AA8" i="2"/>
  <c r="AA7" i="2"/>
  <c r="AA107" i="2"/>
  <c r="N54" i="9"/>
  <c r="G103" i="10"/>
  <c r="G67" i="10"/>
  <c r="AA16" i="2"/>
  <c r="C66" i="9"/>
  <c r="AA58" i="2"/>
  <c r="AA55" i="2"/>
  <c r="G3" i="10"/>
  <c r="AA6" i="2"/>
  <c r="K12" i="11"/>
  <c r="B12" i="11"/>
  <c r="D12" i="11"/>
  <c r="M12" i="11"/>
  <c r="L10" i="11"/>
  <c r="K3" i="11"/>
  <c r="I3" i="11"/>
  <c r="E56" i="9"/>
  <c r="E88" i="9"/>
  <c r="E13" i="9"/>
  <c r="E21" i="9"/>
  <c r="E29" i="9"/>
  <c r="E37" i="9"/>
  <c r="E45" i="9"/>
  <c r="C27" i="9"/>
  <c r="C35" i="9"/>
  <c r="C43" i="9"/>
  <c r="N11" i="9"/>
  <c r="N27" i="9"/>
  <c r="N43" i="9"/>
  <c r="D29" i="9"/>
  <c r="N58" i="9"/>
  <c r="C54" i="9"/>
  <c r="D49" i="9"/>
  <c r="D41" i="9"/>
  <c r="B203" i="10"/>
  <c r="B201" i="10"/>
  <c r="B199" i="10"/>
  <c r="D199" i="10"/>
  <c r="B197" i="10"/>
  <c r="B195" i="10"/>
  <c r="B193" i="10"/>
  <c r="B191" i="10"/>
  <c r="B189" i="10"/>
  <c r="B187" i="10"/>
  <c r="B185" i="10"/>
  <c r="B183" i="10"/>
  <c r="B181" i="10"/>
  <c r="B179" i="10"/>
  <c r="B177" i="10"/>
  <c r="B175" i="10"/>
  <c r="B173" i="10"/>
  <c r="B171" i="10"/>
  <c r="B169" i="10"/>
  <c r="B167" i="10"/>
  <c r="B165" i="10"/>
  <c r="B163" i="10"/>
  <c r="B161" i="10"/>
  <c r="B159" i="10"/>
  <c r="B157" i="10"/>
  <c r="B151" i="10"/>
  <c r="B149" i="10"/>
  <c r="B147" i="10"/>
  <c r="B145" i="10"/>
  <c r="B143" i="10"/>
  <c r="B141" i="10"/>
  <c r="B139" i="10"/>
  <c r="B137" i="10"/>
  <c r="B135" i="10"/>
  <c r="B133" i="10"/>
  <c r="B131" i="10"/>
  <c r="B129" i="10"/>
  <c r="B127" i="10"/>
  <c r="B125" i="10"/>
  <c r="B123" i="10"/>
  <c r="B121" i="10"/>
  <c r="B119" i="10"/>
  <c r="B117" i="10"/>
  <c r="B115" i="10"/>
  <c r="B113" i="10"/>
  <c r="B111" i="10"/>
  <c r="B109" i="10"/>
  <c r="C102" i="9"/>
  <c r="B204" i="10"/>
  <c r="B202" i="10"/>
  <c r="B200" i="10"/>
  <c r="B198" i="10"/>
  <c r="D198" i="10"/>
  <c r="B196" i="10"/>
  <c r="B194" i="10"/>
  <c r="B192" i="10"/>
  <c r="B190" i="10"/>
  <c r="B188" i="10"/>
  <c r="B186" i="10"/>
  <c r="B184" i="10"/>
  <c r="B182" i="10"/>
  <c r="B180" i="10"/>
  <c r="B178" i="10"/>
  <c r="B176" i="10"/>
  <c r="B174" i="10"/>
  <c r="B172" i="10"/>
  <c r="B170" i="10"/>
  <c r="B168" i="10"/>
  <c r="B166" i="10"/>
  <c r="B164" i="10"/>
  <c r="B162" i="10"/>
  <c r="B160" i="10"/>
  <c r="B158" i="10"/>
  <c r="G156" i="10"/>
  <c r="B150" i="10"/>
  <c r="B146" i="10"/>
  <c r="B142" i="10"/>
  <c r="B138" i="10"/>
  <c r="B134" i="10"/>
  <c r="B130" i="10"/>
  <c r="B126" i="10"/>
  <c r="B122" i="10"/>
  <c r="B118" i="10"/>
  <c r="B114" i="10"/>
  <c r="B110" i="10"/>
  <c r="L37" i="11"/>
  <c r="L36" i="11"/>
  <c r="L34" i="11"/>
  <c r="L11" i="11"/>
  <c r="K10" i="11"/>
  <c r="K4" i="11"/>
  <c r="L3" i="11"/>
  <c r="L2" i="11"/>
  <c r="D35" i="11"/>
  <c r="D38" i="11"/>
  <c r="D14" i="11"/>
  <c r="D4" i="11"/>
  <c r="B153" i="10"/>
  <c r="E60" i="9"/>
  <c r="C51" i="9"/>
  <c r="N51" i="9"/>
  <c r="D45" i="9"/>
  <c r="N56" i="9"/>
  <c r="N60" i="9"/>
  <c r="N64" i="9"/>
  <c r="D84" i="9"/>
  <c r="D80" i="9"/>
  <c r="D76" i="9"/>
  <c r="D72" i="9"/>
  <c r="D33" i="9"/>
  <c r="D25" i="9"/>
  <c r="D21" i="9"/>
  <c r="D68" i="9"/>
  <c r="D64" i="9"/>
  <c r="D60" i="9"/>
  <c r="D56" i="9"/>
  <c r="C23" i="9"/>
  <c r="C19" i="9"/>
  <c r="C15" i="9"/>
  <c r="C74" i="9"/>
  <c r="C70" i="9"/>
  <c r="C62" i="9"/>
  <c r="C58" i="9"/>
  <c r="D100" i="9"/>
  <c r="D96" i="9"/>
  <c r="D92" i="9"/>
  <c r="C78" i="9"/>
  <c r="C94" i="9"/>
  <c r="C86" i="9"/>
  <c r="C103" i="10"/>
  <c r="B107" i="10"/>
  <c r="B106" i="10"/>
  <c r="C104" i="10"/>
  <c r="G104" i="10"/>
  <c r="D89" i="9"/>
  <c r="D57" i="9"/>
  <c r="D30" i="9"/>
  <c r="AI56" i="2"/>
  <c r="C5" i="10"/>
  <c r="C9" i="10"/>
  <c r="C13" i="10"/>
  <c r="C17" i="10"/>
  <c r="C21" i="10"/>
  <c r="C25" i="10"/>
  <c r="C29" i="10"/>
  <c r="C33" i="10"/>
  <c r="C37" i="10"/>
  <c r="C41" i="10"/>
  <c r="C45" i="10"/>
  <c r="C49" i="10"/>
  <c r="C55" i="10"/>
  <c r="C59" i="10"/>
  <c r="C63" i="10"/>
  <c r="C67" i="10"/>
  <c r="C71" i="10"/>
  <c r="C75" i="10"/>
  <c r="C79" i="10"/>
  <c r="C83" i="10"/>
  <c r="C87" i="10"/>
  <c r="C91" i="10"/>
  <c r="C95" i="10"/>
  <c r="C99" i="10"/>
  <c r="B156" i="10"/>
  <c r="D95" i="9"/>
  <c r="D85" i="9"/>
  <c r="D77" i="9"/>
  <c r="D69" i="9"/>
  <c r="D65" i="9"/>
  <c r="D61" i="9"/>
  <c r="D38" i="9"/>
  <c r="D34" i="9"/>
  <c r="D26" i="9"/>
  <c r="D22" i="9"/>
  <c r="D18" i="9"/>
  <c r="D10" i="9"/>
  <c r="D6" i="9"/>
  <c r="D50" i="9"/>
  <c r="D42" i="9"/>
  <c r="E65" i="9"/>
  <c r="E81" i="9"/>
  <c r="AJ57" i="2"/>
  <c r="D81" i="9"/>
  <c r="AI57" i="2"/>
  <c r="F55" i="9"/>
  <c r="BD60" i="13" s="1"/>
  <c r="M102" i="9"/>
  <c r="N102" i="9"/>
  <c r="M100" i="9"/>
  <c r="N100" i="9"/>
  <c r="M98" i="9"/>
  <c r="N98" i="9"/>
  <c r="M96" i="9"/>
  <c r="N96" i="9"/>
  <c r="M94" i="9"/>
  <c r="N94" i="9"/>
  <c r="M92" i="9"/>
  <c r="N92" i="9"/>
  <c r="M90" i="9"/>
  <c r="N90" i="9"/>
  <c r="M88" i="9"/>
  <c r="N88" i="9"/>
  <c r="M86" i="9"/>
  <c r="N86" i="9"/>
  <c r="M84" i="9"/>
  <c r="N84" i="9"/>
  <c r="M82" i="9"/>
  <c r="N82" i="9"/>
  <c r="M80" i="9"/>
  <c r="N80" i="9"/>
  <c r="M78" i="9"/>
  <c r="N78" i="9"/>
  <c r="M76" i="9"/>
  <c r="N76" i="9"/>
  <c r="M74" i="9"/>
  <c r="N74" i="9"/>
  <c r="M72" i="9"/>
  <c r="N72" i="9"/>
  <c r="M70" i="9"/>
  <c r="N70" i="9"/>
  <c r="M68" i="9"/>
  <c r="N68" i="9"/>
  <c r="M66" i="9"/>
  <c r="N66" i="9"/>
  <c r="G102" i="10"/>
  <c r="C102" i="10"/>
  <c r="G100" i="10"/>
  <c r="C100" i="10"/>
  <c r="G98" i="10"/>
  <c r="C98" i="10"/>
  <c r="G96" i="10"/>
  <c r="C96" i="10"/>
  <c r="G94" i="10"/>
  <c r="C94" i="10"/>
  <c r="G92" i="10"/>
  <c r="C92" i="10"/>
  <c r="G90" i="10"/>
  <c r="C90" i="10"/>
  <c r="G88" i="10"/>
  <c r="C88" i="10"/>
  <c r="G86" i="10"/>
  <c r="C86" i="10"/>
  <c r="G84" i="10"/>
  <c r="C84" i="10"/>
  <c r="G82" i="10"/>
  <c r="C82" i="10"/>
  <c r="G80" i="10"/>
  <c r="C80" i="10"/>
  <c r="G78" i="10"/>
  <c r="C78" i="10"/>
  <c r="G76" i="10"/>
  <c r="C76" i="10"/>
  <c r="G74" i="10"/>
  <c r="C74" i="10"/>
  <c r="G72" i="10"/>
  <c r="C72" i="10"/>
  <c r="G70" i="10"/>
  <c r="C70" i="10"/>
  <c r="G68" i="10"/>
  <c r="C68" i="10"/>
  <c r="G66" i="10"/>
  <c r="C66" i="10"/>
  <c r="G64" i="10"/>
  <c r="C64" i="10"/>
  <c r="G62" i="10"/>
  <c r="C62" i="10"/>
  <c r="G60" i="10"/>
  <c r="C60" i="10"/>
  <c r="G58" i="10"/>
  <c r="C58" i="10"/>
  <c r="G50" i="10"/>
  <c r="C50" i="10"/>
  <c r="G24" i="10"/>
  <c r="C24" i="10"/>
  <c r="G22" i="10"/>
  <c r="C22" i="10"/>
  <c r="G20" i="10"/>
  <c r="C20" i="10"/>
  <c r="G18" i="10"/>
  <c r="C18" i="10"/>
  <c r="G16" i="10"/>
  <c r="C16" i="10"/>
  <c r="G14" i="10"/>
  <c r="C14" i="10"/>
  <c r="G12" i="10"/>
  <c r="C12" i="10"/>
  <c r="G10" i="10"/>
  <c r="C10" i="10"/>
  <c r="G8" i="10"/>
  <c r="C8" i="10"/>
  <c r="G6" i="10"/>
  <c r="C6" i="10"/>
  <c r="G4" i="10"/>
  <c r="C4" i="10"/>
  <c r="B152" i="10"/>
  <c r="B148" i="10"/>
  <c r="B144" i="10"/>
  <c r="B140" i="10"/>
  <c r="B136" i="10"/>
  <c r="B132" i="10"/>
  <c r="B128" i="10"/>
  <c r="B124" i="10"/>
  <c r="B120" i="10"/>
  <c r="B116" i="10"/>
  <c r="B112" i="10"/>
  <c r="B108" i="10"/>
  <c r="S8" i="2"/>
  <c r="BD9" i="13" s="1"/>
  <c r="E54" i="9"/>
  <c r="E58" i="9"/>
  <c r="E62" i="9"/>
  <c r="E66" i="9"/>
  <c r="E70" i="9"/>
  <c r="E74" i="9"/>
  <c r="E78" i="9"/>
  <c r="E82" i="9"/>
  <c r="E86" i="9"/>
  <c r="E90" i="9"/>
  <c r="E94" i="9"/>
  <c r="E98" i="9"/>
  <c r="E102" i="9"/>
  <c r="D58" i="9"/>
  <c r="D62" i="9"/>
  <c r="D66" i="9"/>
  <c r="D70" i="9"/>
  <c r="D74" i="9"/>
  <c r="D78" i="9"/>
  <c r="D82" i="9"/>
  <c r="D86" i="9"/>
  <c r="D90" i="9"/>
  <c r="D94" i="9"/>
  <c r="D98" i="9"/>
  <c r="D102" i="9"/>
  <c r="E7" i="9"/>
  <c r="E11" i="9"/>
  <c r="E15" i="9"/>
  <c r="E19" i="9"/>
  <c r="E23" i="9"/>
  <c r="E27" i="9"/>
  <c r="E31" i="9"/>
  <c r="E35" i="9"/>
  <c r="E39" i="9"/>
  <c r="E43" i="9"/>
  <c r="E47" i="9"/>
  <c r="E51" i="9"/>
  <c r="C9" i="9"/>
  <c r="C13" i="9"/>
  <c r="C17" i="9"/>
  <c r="C21" i="9"/>
  <c r="C25" i="9"/>
  <c r="C29" i="9"/>
  <c r="C33" i="9"/>
  <c r="C37" i="9"/>
  <c r="C41" i="9"/>
  <c r="C45" i="9"/>
  <c r="C49" i="9"/>
  <c r="C56" i="9"/>
  <c r="C60" i="9"/>
  <c r="C64" i="9"/>
  <c r="C68" i="9"/>
  <c r="C72" i="9"/>
  <c r="C76" i="9"/>
  <c r="C80" i="9"/>
  <c r="C84" i="9"/>
  <c r="C88" i="9"/>
  <c r="C92" i="9"/>
  <c r="C96" i="9"/>
  <c r="C100" i="9"/>
  <c r="N7" i="9"/>
  <c r="N15" i="9"/>
  <c r="N23" i="9"/>
  <c r="N31" i="9"/>
  <c r="N39" i="9"/>
  <c r="N47" i="9"/>
  <c r="D7" i="9"/>
  <c r="D11" i="9"/>
  <c r="D15" i="9"/>
  <c r="D19" i="9"/>
  <c r="D23" i="9"/>
  <c r="D27" i="9"/>
  <c r="D31" i="9"/>
  <c r="D35" i="9"/>
  <c r="D39" i="9"/>
  <c r="D43" i="9"/>
  <c r="D47" i="9"/>
  <c r="D51" i="9"/>
  <c r="BD8" i="13"/>
  <c r="D54" i="9"/>
  <c r="C56" i="10"/>
  <c r="B56" i="10"/>
  <c r="C3" i="10"/>
  <c r="B3" i="10"/>
  <c r="E20" i="9"/>
  <c r="E36" i="9"/>
  <c r="E61" i="9"/>
  <c r="E69" i="9"/>
  <c r="E77" i="9"/>
  <c r="E85" i="9"/>
  <c r="D103" i="9"/>
  <c r="S54" i="2"/>
  <c r="F50" i="9" s="1"/>
  <c r="BD55" i="13" s="1"/>
  <c r="S52" i="2"/>
  <c r="F48" i="9" s="1"/>
  <c r="BD53" i="13" s="1"/>
  <c r="S50" i="2"/>
  <c r="F46" i="9" s="1"/>
  <c r="BD51" i="13" s="1"/>
  <c r="S48" i="2"/>
  <c r="S46" i="2"/>
  <c r="F42" i="9" s="1"/>
  <c r="BD47" i="13" s="1"/>
  <c r="S44" i="2"/>
  <c r="S42" i="2"/>
  <c r="F38" i="9" s="1"/>
  <c r="BD43" i="13" s="1"/>
  <c r="S40" i="2"/>
  <c r="F36" i="9" s="1"/>
  <c r="BD41" i="13" s="1"/>
  <c r="S38" i="2"/>
  <c r="F34" i="9" s="1"/>
  <c r="BD39" i="13" s="1"/>
  <c r="S36" i="2"/>
  <c r="S34" i="2"/>
  <c r="F30" i="9" s="1"/>
  <c r="BD35" i="13" s="1"/>
  <c r="S32" i="2"/>
  <c r="S30" i="2"/>
  <c r="F26" i="9" s="1"/>
  <c r="BD31" i="13" s="1"/>
  <c r="S28" i="2"/>
  <c r="S26" i="2"/>
  <c r="F22" i="9" s="1"/>
  <c r="BD27" i="13" s="1"/>
  <c r="S24" i="2"/>
  <c r="F20" i="9" s="1"/>
  <c r="BD25" i="13" s="1"/>
  <c r="S22" i="2"/>
  <c r="F18" i="9" s="1"/>
  <c r="BD23" i="13" s="1"/>
  <c r="S20" i="2"/>
  <c r="S18" i="2"/>
  <c r="F14" i="9" s="1"/>
  <c r="BD19" i="13" s="1"/>
  <c r="S16" i="2"/>
  <c r="S14" i="2"/>
  <c r="F10" i="9" s="1"/>
  <c r="BD15" i="13" s="1"/>
  <c r="S12" i="2"/>
  <c r="S10" i="2"/>
  <c r="F6" i="9" s="1"/>
  <c r="BD11" i="13" s="1"/>
  <c r="B104" i="10"/>
  <c r="C156" i="10"/>
  <c r="C54" i="10"/>
  <c r="C105" i="10"/>
  <c r="B105" i="10"/>
  <c r="S53" i="2"/>
  <c r="S51" i="2"/>
  <c r="S49" i="2"/>
  <c r="S47" i="2"/>
  <c r="S45" i="2"/>
  <c r="S43" i="2"/>
  <c r="S41" i="2"/>
  <c r="S39" i="2"/>
  <c r="S37" i="2"/>
  <c r="S35" i="2"/>
  <c r="S33" i="2"/>
  <c r="S31" i="2"/>
  <c r="S29" i="2"/>
  <c r="S27" i="2"/>
  <c r="S25" i="2"/>
  <c r="S23" i="2"/>
  <c r="S21" i="2"/>
  <c r="S19" i="2"/>
  <c r="S17" i="2"/>
  <c r="S15" i="2"/>
  <c r="S13" i="2"/>
  <c r="S11" i="2"/>
  <c r="S9" i="2"/>
  <c r="F95" i="9"/>
  <c r="BD100" i="13" s="1"/>
  <c r="F87" i="9"/>
  <c r="BD92" i="13" s="1"/>
  <c r="F83" i="9"/>
  <c r="BD88" i="13" s="1"/>
  <c r="F79" i="9"/>
  <c r="BD84" i="13" s="1"/>
  <c r="F75" i="9"/>
  <c r="BD80" i="13" s="1"/>
  <c r="F71" i="9"/>
  <c r="BD76" i="13" s="1"/>
  <c r="F67" i="9"/>
  <c r="BD72" i="13" s="1"/>
  <c r="F63" i="9"/>
  <c r="BD68" i="13" s="1"/>
  <c r="F59" i="9"/>
  <c r="BD64" i="13" s="1"/>
  <c r="S55" i="2"/>
  <c r="G203" i="10"/>
  <c r="G109" i="10"/>
  <c r="M103" i="9"/>
  <c r="N103" i="9"/>
  <c r="E103" i="9"/>
  <c r="M101" i="9"/>
  <c r="D101" i="9"/>
  <c r="C101" i="9"/>
  <c r="M99" i="9"/>
  <c r="C99" i="9"/>
  <c r="E99" i="9"/>
  <c r="M97" i="9"/>
  <c r="D97" i="9"/>
  <c r="C97" i="9"/>
  <c r="N95" i="9"/>
  <c r="C95" i="9"/>
  <c r="E95" i="9"/>
  <c r="M93" i="9"/>
  <c r="D93" i="9"/>
  <c r="C93" i="9"/>
  <c r="M91" i="9"/>
  <c r="C91" i="9"/>
  <c r="E91" i="9"/>
  <c r="M89" i="9"/>
  <c r="C89" i="9"/>
  <c r="M87" i="9"/>
  <c r="N87" i="9"/>
  <c r="C87" i="9"/>
  <c r="E87" i="9"/>
  <c r="M85" i="9"/>
  <c r="C85" i="9"/>
  <c r="M83" i="9"/>
  <c r="C83" i="9"/>
  <c r="M81" i="9"/>
  <c r="C81" i="9"/>
  <c r="M79" i="9"/>
  <c r="N79" i="9"/>
  <c r="C79" i="9"/>
  <c r="M77" i="9"/>
  <c r="C77" i="9"/>
  <c r="M75" i="9"/>
  <c r="C75" i="9"/>
  <c r="M73" i="9"/>
  <c r="C73" i="9"/>
  <c r="M71" i="9"/>
  <c r="N71" i="9"/>
  <c r="C71" i="9"/>
  <c r="M69" i="9"/>
  <c r="C69" i="9"/>
  <c r="M67" i="9"/>
  <c r="C67" i="9"/>
  <c r="M65" i="9"/>
  <c r="C65" i="9"/>
  <c r="M63" i="9"/>
  <c r="N63" i="9"/>
  <c r="C63" i="9"/>
  <c r="M61" i="9"/>
  <c r="C61" i="9"/>
  <c r="M59" i="9"/>
  <c r="C59" i="9"/>
  <c r="M57" i="9"/>
  <c r="C57" i="9"/>
  <c r="M55" i="9"/>
  <c r="N55" i="9"/>
  <c r="C55" i="9"/>
  <c r="M50" i="9"/>
  <c r="N50" i="9"/>
  <c r="C50" i="9"/>
  <c r="M48" i="9"/>
  <c r="N48" i="9"/>
  <c r="C48" i="9"/>
  <c r="M46" i="9"/>
  <c r="N46" i="9"/>
  <c r="C46" i="9"/>
  <c r="M44" i="9"/>
  <c r="C44" i="9"/>
  <c r="M42" i="9"/>
  <c r="N42" i="9"/>
  <c r="C42" i="9"/>
  <c r="M40" i="9"/>
  <c r="N40" i="9"/>
  <c r="C40" i="9"/>
  <c r="M38" i="9"/>
  <c r="N38" i="9"/>
  <c r="C38" i="9"/>
  <c r="M36" i="9"/>
  <c r="C36" i="9"/>
  <c r="M34" i="9"/>
  <c r="N34" i="9"/>
  <c r="C34" i="9"/>
  <c r="M32" i="9"/>
  <c r="N32" i="9"/>
  <c r="C32" i="9"/>
  <c r="M30" i="9"/>
  <c r="N30" i="9"/>
  <c r="C30" i="9"/>
  <c r="M28" i="9"/>
  <c r="C28" i="9"/>
  <c r="M26" i="9"/>
  <c r="N26" i="9"/>
  <c r="C26" i="9"/>
  <c r="M24" i="9"/>
  <c r="N24" i="9"/>
  <c r="C24" i="9"/>
  <c r="M22" i="9"/>
  <c r="N22" i="9"/>
  <c r="C22" i="9"/>
  <c r="M20" i="9"/>
  <c r="C20" i="9"/>
  <c r="M18" i="9"/>
  <c r="N18" i="9"/>
  <c r="C18" i="9"/>
  <c r="M16" i="9"/>
  <c r="N16" i="9"/>
  <c r="C16" i="9"/>
  <c r="M14" i="9"/>
  <c r="N14" i="9"/>
  <c r="C14" i="9"/>
  <c r="M12" i="9"/>
  <c r="C12" i="9"/>
  <c r="M10" i="9"/>
  <c r="N10" i="9"/>
  <c r="C10" i="9"/>
  <c r="M8" i="9"/>
  <c r="N8" i="9"/>
  <c r="C8" i="9"/>
  <c r="M6" i="9"/>
  <c r="N6" i="9"/>
  <c r="C6" i="9"/>
  <c r="G2" i="10"/>
  <c r="C2" i="10"/>
  <c r="E6" i="9"/>
  <c r="E10" i="9"/>
  <c r="E14" i="9"/>
  <c r="E18" i="9"/>
  <c r="E22" i="9"/>
  <c r="E26" i="9"/>
  <c r="E30" i="9"/>
  <c r="E34" i="9"/>
  <c r="E38" i="9"/>
  <c r="E42" i="9"/>
  <c r="E46" i="9"/>
  <c r="E50" i="9"/>
  <c r="D8" i="9"/>
  <c r="D12" i="9"/>
  <c r="D16" i="9"/>
  <c r="D20" i="9"/>
  <c r="D24" i="9"/>
  <c r="D28" i="9"/>
  <c r="D32" i="9"/>
  <c r="D36" i="9"/>
  <c r="D40" i="9"/>
  <c r="D44" i="9"/>
  <c r="D48" i="9"/>
  <c r="E55" i="9"/>
  <c r="E59" i="9"/>
  <c r="E63" i="9"/>
  <c r="E67" i="9"/>
  <c r="E71" i="9"/>
  <c r="E75" i="9"/>
  <c r="E79" i="9"/>
  <c r="E83" i="9"/>
  <c r="E89" i="9"/>
  <c r="E97" i="9"/>
  <c r="N67" i="9"/>
  <c r="N83" i="9"/>
  <c r="N99" i="9"/>
  <c r="L93" i="9"/>
  <c r="BC98" i="13" s="1"/>
  <c r="D55" i="9"/>
  <c r="D59" i="9"/>
  <c r="D63" i="9"/>
  <c r="D67" i="9"/>
  <c r="D71" i="9"/>
  <c r="D75" i="9"/>
  <c r="D79" i="9"/>
  <c r="D83" i="9"/>
  <c r="D87" i="9"/>
  <c r="D91" i="9"/>
  <c r="D99" i="9"/>
  <c r="L95" i="9"/>
  <c r="BC100" i="13" s="1"/>
  <c r="N12" i="9"/>
  <c r="N28" i="9"/>
  <c r="N44" i="9"/>
  <c r="C103" i="9"/>
  <c r="G163" i="10"/>
  <c r="G141" i="10"/>
  <c r="B88" i="10"/>
  <c r="B13" i="10"/>
  <c r="G179" i="10"/>
  <c r="G125" i="10"/>
  <c r="G187" i="10"/>
  <c r="G171" i="10"/>
  <c r="G133" i="10"/>
  <c r="G117" i="10"/>
  <c r="G205" i="10"/>
  <c r="B64" i="10"/>
  <c r="B45" i="10"/>
  <c r="G129" i="10"/>
  <c r="G121" i="10"/>
  <c r="G113" i="10"/>
  <c r="N17" i="9"/>
  <c r="G195" i="10"/>
  <c r="G183" i="10"/>
  <c r="G175" i="10"/>
  <c r="G167" i="10"/>
  <c r="G159" i="10"/>
  <c r="G149" i="10"/>
  <c r="N49" i="9"/>
  <c r="B72" i="10"/>
  <c r="B29" i="10"/>
  <c r="G199" i="10"/>
  <c r="G191" i="10"/>
  <c r="C190" i="10"/>
  <c r="G189" i="10"/>
  <c r="C187" i="10"/>
  <c r="C186" i="10"/>
  <c r="G185" i="10"/>
  <c r="C183" i="10"/>
  <c r="C182" i="10"/>
  <c r="G181" i="10"/>
  <c r="C179" i="10"/>
  <c r="C178" i="10"/>
  <c r="G177" i="10"/>
  <c r="C175" i="10"/>
  <c r="C174" i="10"/>
  <c r="G173" i="10"/>
  <c r="C171" i="10"/>
  <c r="C170" i="10"/>
  <c r="G169" i="10"/>
  <c r="C167" i="10"/>
  <c r="C166" i="10"/>
  <c r="G165" i="10"/>
  <c r="C163" i="10"/>
  <c r="C162" i="10"/>
  <c r="G161" i="10"/>
  <c r="C159" i="10"/>
  <c r="C158" i="10"/>
  <c r="G157" i="10"/>
  <c r="G153" i="10"/>
  <c r="G145" i="10"/>
  <c r="G137" i="10"/>
  <c r="G131" i="10"/>
  <c r="C129" i="10"/>
  <c r="C128" i="10"/>
  <c r="G127" i="10"/>
  <c r="C125" i="10"/>
  <c r="C124" i="10"/>
  <c r="G123" i="10"/>
  <c r="C121" i="10"/>
  <c r="C120" i="10"/>
  <c r="G119" i="10"/>
  <c r="C117" i="10"/>
  <c r="C116" i="10"/>
  <c r="G115" i="10"/>
  <c r="C113" i="10"/>
  <c r="C112" i="10"/>
  <c r="G111" i="10"/>
  <c r="C109" i="10"/>
  <c r="C108" i="10"/>
  <c r="G107" i="10"/>
  <c r="N33" i="9"/>
  <c r="B96" i="10"/>
  <c r="D96" i="10" s="1"/>
  <c r="B80" i="10"/>
  <c r="C203" i="10"/>
  <c r="C202" i="10"/>
  <c r="G201" i="10"/>
  <c r="C199" i="10"/>
  <c r="C198" i="10"/>
  <c r="G197" i="10"/>
  <c r="C195" i="10"/>
  <c r="C194" i="10"/>
  <c r="G193" i="10"/>
  <c r="C191" i="10"/>
  <c r="M36" i="11"/>
  <c r="B37" i="10"/>
  <c r="B21" i="10"/>
  <c r="B5" i="10"/>
  <c r="C153" i="10"/>
  <c r="C152" i="10"/>
  <c r="G151" i="10"/>
  <c r="C149" i="10"/>
  <c r="C148" i="10"/>
  <c r="G147" i="10"/>
  <c r="C145" i="10"/>
  <c r="C144" i="10"/>
  <c r="G143" i="10"/>
  <c r="C141" i="10"/>
  <c r="C140" i="10"/>
  <c r="G139" i="10"/>
  <c r="C137" i="10"/>
  <c r="C136" i="10"/>
  <c r="G135" i="10"/>
  <c r="C133" i="10"/>
  <c r="C132" i="10"/>
  <c r="M95" i="9"/>
  <c r="N41" i="9"/>
  <c r="N25" i="9"/>
  <c r="N9" i="9"/>
  <c r="B100" i="10"/>
  <c r="B92" i="10"/>
  <c r="B84" i="10"/>
  <c r="B76" i="10"/>
  <c r="B68" i="10"/>
  <c r="B60" i="10"/>
  <c r="B49" i="10"/>
  <c r="B41" i="10"/>
  <c r="B33" i="10"/>
  <c r="B25" i="10"/>
  <c r="B17" i="10"/>
  <c r="B9" i="10"/>
  <c r="C204" i="10"/>
  <c r="C201" i="10"/>
  <c r="C200" i="10"/>
  <c r="C197" i="10"/>
  <c r="C196" i="10"/>
  <c r="C193" i="10"/>
  <c r="C192" i="10"/>
  <c r="C189" i="10"/>
  <c r="C188" i="10"/>
  <c r="C185" i="10"/>
  <c r="C184" i="10"/>
  <c r="C181" i="10"/>
  <c r="C180" i="10"/>
  <c r="C177" i="10"/>
  <c r="C176" i="10"/>
  <c r="C173" i="10"/>
  <c r="C172" i="10"/>
  <c r="C169" i="10"/>
  <c r="C168" i="10"/>
  <c r="C165" i="10"/>
  <c r="C164" i="10"/>
  <c r="C161" i="10"/>
  <c r="C160" i="10"/>
  <c r="C157" i="10"/>
  <c r="C151" i="10"/>
  <c r="C150" i="10"/>
  <c r="C147" i="10"/>
  <c r="C146" i="10"/>
  <c r="C143" i="10"/>
  <c r="C142" i="10"/>
  <c r="C139" i="10"/>
  <c r="C138" i="10"/>
  <c r="C135" i="10"/>
  <c r="C134" i="10"/>
  <c r="C131" i="10"/>
  <c r="C130" i="10"/>
  <c r="C127" i="10"/>
  <c r="C126" i="10"/>
  <c r="C123" i="10"/>
  <c r="C122" i="10"/>
  <c r="C119" i="10"/>
  <c r="C118" i="10"/>
  <c r="C115" i="10"/>
  <c r="C114" i="10"/>
  <c r="C111" i="10"/>
  <c r="C110" i="10"/>
  <c r="C107" i="10"/>
  <c r="C106" i="10"/>
  <c r="AK104" i="2"/>
  <c r="BD7" i="13"/>
  <c r="G202" i="10"/>
  <c r="G198" i="10"/>
  <c r="G194" i="10"/>
  <c r="G190" i="10"/>
  <c r="G186" i="10"/>
  <c r="G182" i="10"/>
  <c r="G178" i="10"/>
  <c r="G174" i="10"/>
  <c r="G170" i="10"/>
  <c r="G166" i="10"/>
  <c r="G162" i="10"/>
  <c r="G158" i="10"/>
  <c r="G152" i="10"/>
  <c r="G148" i="10"/>
  <c r="G144" i="10"/>
  <c r="G140" i="10"/>
  <c r="G136" i="10"/>
  <c r="G132" i="10"/>
  <c r="G128" i="10"/>
  <c r="G124" i="10"/>
  <c r="G120" i="10"/>
  <c r="G116" i="10"/>
  <c r="G112" i="10"/>
  <c r="G108" i="10"/>
  <c r="D3" i="11"/>
  <c r="N45" i="9"/>
  <c r="N37" i="9"/>
  <c r="N29" i="9"/>
  <c r="N21" i="9"/>
  <c r="N13" i="9"/>
  <c r="B102" i="10"/>
  <c r="B98" i="10"/>
  <c r="B94" i="10"/>
  <c r="B90" i="10"/>
  <c r="B86" i="10"/>
  <c r="B82" i="10"/>
  <c r="B78" i="10"/>
  <c r="B74" i="10"/>
  <c r="B70" i="10"/>
  <c r="B66" i="10"/>
  <c r="B62" i="10"/>
  <c r="B58" i="10"/>
  <c r="B51" i="10"/>
  <c r="B47" i="10"/>
  <c r="B43" i="10"/>
  <c r="B39" i="10"/>
  <c r="B35" i="10"/>
  <c r="B31" i="10"/>
  <c r="B27" i="10"/>
  <c r="B23" i="10"/>
  <c r="B19" i="10"/>
  <c r="B15" i="10"/>
  <c r="B11" i="10"/>
  <c r="B7" i="10"/>
  <c r="G48" i="10"/>
  <c r="B48" i="10"/>
  <c r="G46" i="10"/>
  <c r="B46" i="10"/>
  <c r="G44" i="10"/>
  <c r="B44" i="10"/>
  <c r="G42" i="10"/>
  <c r="B42" i="10"/>
  <c r="G40" i="10"/>
  <c r="B40" i="10"/>
  <c r="G38" i="10"/>
  <c r="B38" i="10"/>
  <c r="G36" i="10"/>
  <c r="B36" i="10"/>
  <c r="G34" i="10"/>
  <c r="B34" i="10"/>
  <c r="G32" i="10"/>
  <c r="B32" i="10"/>
  <c r="G30" i="10"/>
  <c r="B30" i="10"/>
  <c r="G28" i="10"/>
  <c r="B28" i="10"/>
  <c r="G26" i="10"/>
  <c r="B26" i="10"/>
  <c r="N101" i="9"/>
  <c r="N97" i="9"/>
  <c r="N93" i="9"/>
  <c r="N89" i="9"/>
  <c r="N85" i="9"/>
  <c r="N81" i="9"/>
  <c r="N77" i="9"/>
  <c r="N73" i="9"/>
  <c r="N69" i="9"/>
  <c r="N65" i="9"/>
  <c r="N61" i="9"/>
  <c r="N57" i="9"/>
  <c r="B2" i="10"/>
  <c r="B103" i="10"/>
  <c r="B101" i="10"/>
  <c r="B99" i="10"/>
  <c r="B97" i="10"/>
  <c r="D97" i="10" s="1"/>
  <c r="B95" i="10"/>
  <c r="B93" i="10"/>
  <c r="B91" i="10"/>
  <c r="B89" i="10"/>
  <c r="B87" i="10"/>
  <c r="B85" i="10"/>
  <c r="B83" i="10"/>
  <c r="B81" i="10"/>
  <c r="B79" i="10"/>
  <c r="B77" i="10"/>
  <c r="B75" i="10"/>
  <c r="B73" i="10"/>
  <c r="B71" i="10"/>
  <c r="B69" i="10"/>
  <c r="B67" i="10"/>
  <c r="B65" i="10"/>
  <c r="B63" i="10"/>
  <c r="B61" i="10"/>
  <c r="B59" i="10"/>
  <c r="B57" i="10"/>
  <c r="B50" i="10"/>
  <c r="B24" i="10"/>
  <c r="B22" i="10"/>
  <c r="B20" i="10"/>
  <c r="B18" i="10"/>
  <c r="B16" i="10"/>
  <c r="B14" i="10"/>
  <c r="B12" i="10"/>
  <c r="B10" i="10"/>
  <c r="B8" i="10"/>
  <c r="B6" i="10"/>
  <c r="B4" i="10"/>
  <c r="G204" i="10"/>
  <c r="G200" i="10"/>
  <c r="G196" i="10"/>
  <c r="G192" i="10"/>
  <c r="G188" i="10"/>
  <c r="G184" i="10"/>
  <c r="G180" i="10"/>
  <c r="G176" i="10"/>
  <c r="G172" i="10"/>
  <c r="G168" i="10"/>
  <c r="G164" i="10"/>
  <c r="G160" i="10"/>
  <c r="G150" i="10"/>
  <c r="G146" i="10"/>
  <c r="G142" i="10"/>
  <c r="G138" i="10"/>
  <c r="G134" i="10"/>
  <c r="G130" i="10"/>
  <c r="G126" i="10"/>
  <c r="G122" i="10"/>
  <c r="G118" i="10"/>
  <c r="G114" i="10"/>
  <c r="G110" i="10"/>
  <c r="G106" i="10"/>
  <c r="CG97" i="2" l="1"/>
  <c r="CG99" i="2"/>
  <c r="BU104" i="2"/>
  <c r="BO104" i="2"/>
  <c r="BP104" i="2"/>
  <c r="BW104" i="2"/>
  <c r="BV104" i="2"/>
  <c r="BL104" i="2"/>
  <c r="BT104" i="2"/>
  <c r="BN104" i="2"/>
  <c r="BQ104" i="2"/>
  <c r="BS104" i="2"/>
  <c r="BR104" i="2"/>
  <c r="CL22" i="2"/>
  <c r="CG22" i="2"/>
  <c r="CL67" i="2"/>
  <c r="CG67" i="2"/>
  <c r="CL62" i="2"/>
  <c r="CG62" i="2"/>
  <c r="CL94" i="2"/>
  <c r="CG94" i="2"/>
  <c r="CL40" i="2"/>
  <c r="CG40" i="2"/>
  <c r="CL46" i="2"/>
  <c r="CG46" i="2"/>
  <c r="CL52" i="2"/>
  <c r="CG52" i="2"/>
  <c r="CL75" i="2"/>
  <c r="CG75" i="2"/>
  <c r="CL89" i="2"/>
  <c r="CG89" i="2"/>
  <c r="CL84" i="2"/>
  <c r="CG84" i="2"/>
  <c r="CL49" i="2"/>
  <c r="CG49" i="2"/>
  <c r="CL17" i="2"/>
  <c r="CG17" i="2"/>
  <c r="CL66" i="2"/>
  <c r="CG66" i="2"/>
  <c r="CL15" i="2"/>
  <c r="CG15" i="2"/>
  <c r="CL16" i="2"/>
  <c r="CG16" i="2"/>
  <c r="CL105" i="2"/>
  <c r="CG105" i="2"/>
  <c r="CL12" i="2"/>
  <c r="CG12" i="2"/>
  <c r="CL18" i="2"/>
  <c r="CG18" i="2"/>
  <c r="CL61" i="2"/>
  <c r="CG61" i="2"/>
  <c r="CL83" i="2"/>
  <c r="CG83" i="2"/>
  <c r="CL95" i="2"/>
  <c r="CG95" i="2"/>
  <c r="CL101" i="2"/>
  <c r="CG101" i="2"/>
  <c r="CL80" i="2"/>
  <c r="CG80" i="2"/>
  <c r="CL45" i="2"/>
  <c r="CG45" i="2"/>
  <c r="CL13" i="2"/>
  <c r="CG13" i="2"/>
  <c r="CL90" i="2"/>
  <c r="CG90" i="2"/>
  <c r="CL74" i="2"/>
  <c r="CG74" i="2"/>
  <c r="CL70" i="2"/>
  <c r="CG70" i="2"/>
  <c r="CL102" i="2"/>
  <c r="CG102" i="2"/>
  <c r="CL34" i="2"/>
  <c r="CG34" i="2"/>
  <c r="CL88" i="2"/>
  <c r="CG88" i="2"/>
  <c r="CL24" i="2"/>
  <c r="CG24" i="2"/>
  <c r="CL30" i="2"/>
  <c r="CG30" i="2"/>
  <c r="CL36" i="2"/>
  <c r="CG36" i="2"/>
  <c r="CL42" i="2"/>
  <c r="CG42" i="2"/>
  <c r="CL69" i="2"/>
  <c r="CG69" i="2"/>
  <c r="CL76" i="2"/>
  <c r="CG76" i="2"/>
  <c r="CL41" i="2"/>
  <c r="CG41" i="2"/>
  <c r="CL9" i="2"/>
  <c r="CL98" i="2"/>
  <c r="CG98" i="2"/>
  <c r="CL78" i="2"/>
  <c r="CG78" i="2"/>
  <c r="CL53" i="2"/>
  <c r="CG53" i="2"/>
  <c r="CL48" i="2"/>
  <c r="CG48" i="2"/>
  <c r="CL54" i="2"/>
  <c r="CG54" i="2"/>
  <c r="CL63" i="2"/>
  <c r="CG63" i="2"/>
  <c r="CL77" i="2"/>
  <c r="CG77" i="2"/>
  <c r="CL91" i="2"/>
  <c r="CG91" i="2"/>
  <c r="CL104" i="2"/>
  <c r="CG104" i="2"/>
  <c r="CL72" i="2"/>
  <c r="CG72" i="2"/>
  <c r="CL37" i="2"/>
  <c r="CG37" i="2"/>
  <c r="CL82" i="2"/>
  <c r="CG82" i="2"/>
  <c r="CL19" i="2"/>
  <c r="CG19" i="2"/>
  <c r="CL106" i="2"/>
  <c r="CG106" i="2"/>
  <c r="CL47" i="2"/>
  <c r="CG47" i="2"/>
  <c r="CL28" i="2"/>
  <c r="CG28" i="2"/>
  <c r="CL21" i="2"/>
  <c r="CG21" i="2"/>
  <c r="CL107" i="2"/>
  <c r="CG107" i="2"/>
  <c r="CL8" i="2"/>
  <c r="CL14" i="2"/>
  <c r="CG14" i="2"/>
  <c r="CL20" i="2"/>
  <c r="CG20" i="2"/>
  <c r="CL26" i="2"/>
  <c r="CG26" i="2"/>
  <c r="CL71" i="2"/>
  <c r="CG71" i="2"/>
  <c r="CL85" i="2"/>
  <c r="CG85" i="2"/>
  <c r="CL100" i="2"/>
  <c r="CG100" i="2"/>
  <c r="CL68" i="2"/>
  <c r="CG68" i="2"/>
  <c r="CL33" i="2"/>
  <c r="CG33" i="2"/>
  <c r="CL23" i="2"/>
  <c r="CG23" i="2"/>
  <c r="CL39" i="2"/>
  <c r="CG39" i="2"/>
  <c r="CL11" i="2"/>
  <c r="CG11" i="2"/>
  <c r="CL81" i="2"/>
  <c r="CG81" i="2"/>
  <c r="CL32" i="2"/>
  <c r="CG32" i="2"/>
  <c r="CL38" i="2"/>
  <c r="CG38" i="2"/>
  <c r="CL44" i="2"/>
  <c r="CG44" i="2"/>
  <c r="CL50" i="2"/>
  <c r="CG50" i="2"/>
  <c r="CL65" i="2"/>
  <c r="CG65" i="2"/>
  <c r="CL79" i="2"/>
  <c r="CG79" i="2"/>
  <c r="CL103" i="2"/>
  <c r="CG103" i="2"/>
  <c r="CL96" i="2"/>
  <c r="CG96" i="2"/>
  <c r="CL64" i="2"/>
  <c r="CG64" i="2"/>
  <c r="CL29" i="2"/>
  <c r="CG29" i="2"/>
  <c r="CL27" i="2"/>
  <c r="CG27" i="2"/>
  <c r="CL31" i="2"/>
  <c r="CG31" i="2"/>
  <c r="CL43" i="2"/>
  <c r="CG43" i="2"/>
  <c r="CL86" i="2"/>
  <c r="CG86" i="2"/>
  <c r="CL51" i="2"/>
  <c r="CG51" i="2"/>
  <c r="CL10" i="2"/>
  <c r="CG10" i="2"/>
  <c r="CL59" i="2"/>
  <c r="CL73" i="2"/>
  <c r="CG73" i="2"/>
  <c r="CL87" i="2"/>
  <c r="CG87" i="2"/>
  <c r="CL93" i="2"/>
  <c r="CG93" i="2"/>
  <c r="CL92" i="2"/>
  <c r="CG92" i="2"/>
  <c r="CL60" i="2"/>
  <c r="CG60" i="2"/>
  <c r="CL25" i="2"/>
  <c r="CG25" i="2"/>
  <c r="CL55" i="2"/>
  <c r="CG55" i="2"/>
  <c r="CL35" i="2"/>
  <c r="CG35" i="2"/>
  <c r="CF6" i="2"/>
  <c r="CF7" i="2" s="1"/>
  <c r="CF8" i="2" s="1"/>
  <c r="CF9" i="2" s="1"/>
  <c r="CF10" i="2" s="1"/>
  <c r="CF11" i="2" s="1"/>
  <c r="CF12" i="2" s="1"/>
  <c r="CF13" i="2" s="1"/>
  <c r="CF14" i="2" s="1"/>
  <c r="CF15" i="2" s="1"/>
  <c r="CF16" i="2" s="1"/>
  <c r="CF17" i="2" s="1"/>
  <c r="CF18" i="2" s="1"/>
  <c r="CF19" i="2" s="1"/>
  <c r="CF20" i="2" s="1"/>
  <c r="CF21" i="2" s="1"/>
  <c r="CF22" i="2" s="1"/>
  <c r="CF23" i="2" s="1"/>
  <c r="CF24" i="2" s="1"/>
  <c r="CF25" i="2" s="1"/>
  <c r="CF26" i="2" s="1"/>
  <c r="CF27" i="2" s="1"/>
  <c r="CF28" i="2" s="1"/>
  <c r="CF29" i="2" s="1"/>
  <c r="CF30" i="2" s="1"/>
  <c r="CF31" i="2" s="1"/>
  <c r="CF32" i="2" s="1"/>
  <c r="CF33" i="2" s="1"/>
  <c r="CF34" i="2" s="1"/>
  <c r="CF35" i="2" s="1"/>
  <c r="CF36" i="2" s="1"/>
  <c r="CF37" i="2" s="1"/>
  <c r="CF38" i="2" s="1"/>
  <c r="CF39" i="2" s="1"/>
  <c r="CF40" i="2" s="1"/>
  <c r="CF41" i="2" s="1"/>
  <c r="CF42" i="2" s="1"/>
  <c r="CF43" i="2" s="1"/>
  <c r="CF44" i="2" s="1"/>
  <c r="CF45" i="2" s="1"/>
  <c r="CF46" i="2" s="1"/>
  <c r="CF47" i="2" s="1"/>
  <c r="CF48" i="2" s="1"/>
  <c r="CF49" i="2" s="1"/>
  <c r="CF50" i="2" s="1"/>
  <c r="CF51" i="2" s="1"/>
  <c r="CF52" i="2" s="1"/>
  <c r="CF53" i="2" s="1"/>
  <c r="CF54" i="2" s="1"/>
  <c r="CF55" i="2" s="1"/>
  <c r="CL58" i="2"/>
  <c r="BB98" i="13"/>
  <c r="BK98" i="13" s="1"/>
  <c r="CL97" i="2"/>
  <c r="BB100" i="13"/>
  <c r="BO100" i="13" s="1"/>
  <c r="CL99" i="2"/>
  <c r="T104" i="2"/>
  <c r="BM104" i="2"/>
  <c r="AH104" i="2"/>
  <c r="AA23" i="13"/>
  <c r="AA22" i="13"/>
  <c r="X16" i="13"/>
  <c r="X17" i="13"/>
  <c r="AA20" i="13"/>
  <c r="AA21" i="13"/>
  <c r="Y16" i="13"/>
  <c r="Y17" i="13"/>
  <c r="Z18" i="13"/>
  <c r="Z19" i="13"/>
  <c r="Y20" i="13"/>
  <c r="Y21" i="13"/>
  <c r="Z16" i="13"/>
  <c r="Z17" i="13"/>
  <c r="BS7" i="13"/>
  <c r="BI7" i="13"/>
  <c r="BL7" i="13"/>
  <c r="BQ7" i="13"/>
  <c r="BR7" i="13"/>
  <c r="BH7" i="13"/>
  <c r="BO7" i="13"/>
  <c r="AK17" i="13" s="1"/>
  <c r="BJ7" i="13"/>
  <c r="BM7" i="13"/>
  <c r="AK16" i="13" s="1"/>
  <c r="BN7" i="13"/>
  <c r="BP7" i="13"/>
  <c r="BK7" i="13"/>
  <c r="L55" i="9"/>
  <c r="BC60" i="13" s="1"/>
  <c r="BB60" i="13"/>
  <c r="L65" i="9"/>
  <c r="BC70" i="13" s="1"/>
  <c r="BB70" i="13"/>
  <c r="L69" i="9"/>
  <c r="BC74" i="13" s="1"/>
  <c r="BB74" i="13"/>
  <c r="L83" i="9"/>
  <c r="BC88" i="13" s="1"/>
  <c r="BB88" i="13"/>
  <c r="L89" i="9"/>
  <c r="BC94" i="13" s="1"/>
  <c r="BB94" i="13"/>
  <c r="L92" i="9"/>
  <c r="BC97" i="13" s="1"/>
  <c r="BB97" i="13"/>
  <c r="L76" i="9"/>
  <c r="BC81" i="13" s="1"/>
  <c r="BB81" i="13"/>
  <c r="L60" i="9"/>
  <c r="BC65" i="13" s="1"/>
  <c r="BB65" i="13"/>
  <c r="L86" i="9"/>
  <c r="BC91" i="13" s="1"/>
  <c r="BB91" i="13"/>
  <c r="L70" i="9"/>
  <c r="BC75" i="13" s="1"/>
  <c r="BB75" i="13"/>
  <c r="L102" i="9"/>
  <c r="BC107" i="13" s="1"/>
  <c r="BB107" i="13"/>
  <c r="L59" i="9"/>
  <c r="BC64" i="13" s="1"/>
  <c r="BB64" i="13"/>
  <c r="L63" i="9"/>
  <c r="BC68" i="13" s="1"/>
  <c r="BB68" i="13"/>
  <c r="L73" i="9"/>
  <c r="BC78" i="13" s="1"/>
  <c r="BB78" i="13"/>
  <c r="L77" i="9"/>
  <c r="BC82" i="13" s="1"/>
  <c r="BB82" i="13"/>
  <c r="L87" i="9"/>
  <c r="BC92" i="13" s="1"/>
  <c r="BB92" i="13"/>
  <c r="L101" i="9"/>
  <c r="BC106" i="13" s="1"/>
  <c r="BB106" i="13"/>
  <c r="L88" i="9"/>
  <c r="BC93" i="13" s="1"/>
  <c r="BB93" i="13"/>
  <c r="L72" i="9"/>
  <c r="BC77" i="13" s="1"/>
  <c r="BB77" i="13"/>
  <c r="L56" i="9"/>
  <c r="BC61" i="13" s="1"/>
  <c r="BB61" i="13"/>
  <c r="L94" i="9"/>
  <c r="BC99" i="13" s="1"/>
  <c r="BB99" i="13"/>
  <c r="L74" i="9"/>
  <c r="BC79" i="13" s="1"/>
  <c r="BB79" i="13"/>
  <c r="L90" i="9"/>
  <c r="BC95" i="13" s="1"/>
  <c r="BB95" i="13"/>
  <c r="L103" i="9"/>
  <c r="BC108" i="13" s="1"/>
  <c r="BB108" i="13"/>
  <c r="L67" i="9"/>
  <c r="BC72" i="13" s="1"/>
  <c r="BB72" i="13"/>
  <c r="L71" i="9"/>
  <c r="BC76" i="13" s="1"/>
  <c r="BB76" i="13"/>
  <c r="L81" i="9"/>
  <c r="BC86" i="13" s="1"/>
  <c r="BB86" i="13"/>
  <c r="L85" i="9"/>
  <c r="BC90" i="13" s="1"/>
  <c r="BB90" i="13"/>
  <c r="L100" i="9"/>
  <c r="BC105" i="13" s="1"/>
  <c r="BB105" i="13"/>
  <c r="L84" i="9"/>
  <c r="BC89" i="13" s="1"/>
  <c r="BB89" i="13"/>
  <c r="L68" i="9"/>
  <c r="BC73" i="13" s="1"/>
  <c r="BB73" i="13"/>
  <c r="L78" i="9"/>
  <c r="BC83" i="13" s="1"/>
  <c r="BB83" i="13"/>
  <c r="L58" i="9"/>
  <c r="BC63" i="13" s="1"/>
  <c r="BB63" i="13"/>
  <c r="L57" i="9"/>
  <c r="BC62" i="13" s="1"/>
  <c r="BB62" i="13"/>
  <c r="L61" i="9"/>
  <c r="BC66" i="13" s="1"/>
  <c r="BB66" i="13"/>
  <c r="L75" i="9"/>
  <c r="BC80" i="13" s="1"/>
  <c r="BB80" i="13"/>
  <c r="L79" i="9"/>
  <c r="BC84" i="13" s="1"/>
  <c r="BB84" i="13"/>
  <c r="L91" i="9"/>
  <c r="BC96" i="13" s="1"/>
  <c r="BB96" i="13"/>
  <c r="L97" i="9"/>
  <c r="BC102" i="13" s="1"/>
  <c r="BB102" i="13"/>
  <c r="L99" i="9"/>
  <c r="BC104" i="13" s="1"/>
  <c r="BB104" i="13"/>
  <c r="L96" i="9"/>
  <c r="BC101" i="13" s="1"/>
  <c r="BB101" i="13"/>
  <c r="L80" i="9"/>
  <c r="BC85" i="13" s="1"/>
  <c r="BB85" i="13"/>
  <c r="L64" i="9"/>
  <c r="BC69" i="13" s="1"/>
  <c r="BB69" i="13"/>
  <c r="L62" i="9"/>
  <c r="BC67" i="13" s="1"/>
  <c r="BB67" i="13"/>
  <c r="L54" i="9"/>
  <c r="BC59" i="13" s="1"/>
  <c r="BB59" i="13"/>
  <c r="L66" i="9"/>
  <c r="BC71" i="13" s="1"/>
  <c r="BB71" i="13"/>
  <c r="L82" i="9"/>
  <c r="BC87" i="13" s="1"/>
  <c r="BB87" i="13"/>
  <c r="L98" i="9"/>
  <c r="BC103" i="13" s="1"/>
  <c r="BB103" i="13"/>
  <c r="BC9" i="13"/>
  <c r="BB9" i="13"/>
  <c r="L12" i="9"/>
  <c r="BC17" i="13" s="1"/>
  <c r="BB17" i="13"/>
  <c r="L20" i="9"/>
  <c r="BC25" i="13" s="1"/>
  <c r="BB25" i="13"/>
  <c r="L38" i="9"/>
  <c r="BC43" i="13" s="1"/>
  <c r="BB43" i="13"/>
  <c r="L40" i="9"/>
  <c r="BC45" i="13" s="1"/>
  <c r="BB45" i="13"/>
  <c r="L50" i="9"/>
  <c r="BC55" i="13" s="1"/>
  <c r="BB55" i="13"/>
  <c r="L41" i="9"/>
  <c r="BC46" i="13" s="1"/>
  <c r="BB46" i="13"/>
  <c r="L25" i="9"/>
  <c r="BC30" i="13" s="1"/>
  <c r="BB30" i="13"/>
  <c r="L9" i="9"/>
  <c r="BC14" i="13" s="1"/>
  <c r="BB14" i="13"/>
  <c r="L23" i="9"/>
  <c r="BC28" i="13" s="1"/>
  <c r="BB28" i="13"/>
  <c r="L31" i="9"/>
  <c r="BC36" i="13" s="1"/>
  <c r="BB36" i="13"/>
  <c r="L10" i="9"/>
  <c r="BC15" i="13" s="1"/>
  <c r="BB15" i="13"/>
  <c r="L18" i="9"/>
  <c r="BC23" i="13" s="1"/>
  <c r="BB23" i="13"/>
  <c r="L28" i="9"/>
  <c r="BC33" i="13" s="1"/>
  <c r="BB33" i="13"/>
  <c r="L46" i="9"/>
  <c r="BC51" i="13" s="1"/>
  <c r="BB51" i="13"/>
  <c r="L48" i="9"/>
  <c r="BC53" i="13" s="1"/>
  <c r="BB53" i="13"/>
  <c r="L37" i="9"/>
  <c r="BC42" i="13" s="1"/>
  <c r="BB42" i="13"/>
  <c r="L21" i="9"/>
  <c r="BC26" i="13" s="1"/>
  <c r="BB26" i="13"/>
  <c r="BC10" i="13"/>
  <c r="BB10" i="13"/>
  <c r="L51" i="9"/>
  <c r="BC56" i="13" s="1"/>
  <c r="BB56" i="13"/>
  <c r="L43" i="9"/>
  <c r="BC48" i="13" s="1"/>
  <c r="BB48" i="13"/>
  <c r="BC8" i="13"/>
  <c r="BB8" i="13"/>
  <c r="BC11" i="13"/>
  <c r="BB11" i="13"/>
  <c r="L8" i="9"/>
  <c r="BC13" i="13" s="1"/>
  <c r="BB13" i="13"/>
  <c r="L14" i="9"/>
  <c r="BC19" i="13" s="1"/>
  <c r="BB19" i="13"/>
  <c r="L16" i="9"/>
  <c r="BC21" i="13" s="1"/>
  <c r="BB21" i="13"/>
  <c r="L26" i="9"/>
  <c r="BC31" i="13" s="1"/>
  <c r="BB31" i="13"/>
  <c r="L34" i="9"/>
  <c r="BC39" i="13" s="1"/>
  <c r="BB39" i="13"/>
  <c r="L36" i="9"/>
  <c r="BC41" i="13" s="1"/>
  <c r="BB41" i="13"/>
  <c r="L49" i="9"/>
  <c r="BC54" i="13" s="1"/>
  <c r="BB54" i="13"/>
  <c r="L33" i="9"/>
  <c r="BC38" i="13" s="1"/>
  <c r="BB38" i="13"/>
  <c r="L17" i="9"/>
  <c r="BC22" i="13" s="1"/>
  <c r="BB22" i="13"/>
  <c r="L15" i="9"/>
  <c r="BC20" i="13" s="1"/>
  <c r="BB20" i="13"/>
  <c r="L35" i="9"/>
  <c r="BC40" i="13" s="1"/>
  <c r="BB40" i="13"/>
  <c r="L11" i="9"/>
  <c r="BC16" i="13" s="1"/>
  <c r="BB16" i="13"/>
  <c r="L7" i="9"/>
  <c r="BC12" i="13" s="1"/>
  <c r="BB12" i="13"/>
  <c r="BN52" i="13"/>
  <c r="BK52" i="13"/>
  <c r="BS52" i="13"/>
  <c r="BJ52" i="13"/>
  <c r="BR52" i="13"/>
  <c r="BO52" i="13"/>
  <c r="BL52" i="13"/>
  <c r="BI52" i="13"/>
  <c r="BM52" i="13"/>
  <c r="BQ52" i="13"/>
  <c r="BH52" i="13"/>
  <c r="BP52" i="13"/>
  <c r="L22" i="9"/>
  <c r="BC27" i="13" s="1"/>
  <c r="BB27" i="13"/>
  <c r="L24" i="9"/>
  <c r="BC29" i="13" s="1"/>
  <c r="BB29" i="13"/>
  <c r="L30" i="9"/>
  <c r="BC35" i="13" s="1"/>
  <c r="BB35" i="13"/>
  <c r="L32" i="9"/>
  <c r="BC37" i="13" s="1"/>
  <c r="BB37" i="13"/>
  <c r="L42" i="9"/>
  <c r="BC47" i="13" s="1"/>
  <c r="BB47" i="13"/>
  <c r="L44" i="9"/>
  <c r="BC49" i="13" s="1"/>
  <c r="BB49" i="13"/>
  <c r="L45" i="9"/>
  <c r="BC50" i="13" s="1"/>
  <c r="BB50" i="13"/>
  <c r="L29" i="9"/>
  <c r="BC34" i="13" s="1"/>
  <c r="BB34" i="13"/>
  <c r="L13" i="9"/>
  <c r="BC18" i="13" s="1"/>
  <c r="BB18" i="13"/>
  <c r="L19" i="9"/>
  <c r="BC24" i="13" s="1"/>
  <c r="BB24" i="13"/>
  <c r="L27" i="9"/>
  <c r="BC32" i="13" s="1"/>
  <c r="BB32" i="13"/>
  <c r="L39" i="9"/>
  <c r="BC44" i="13" s="1"/>
  <c r="BB44" i="13"/>
  <c r="AA109" i="2"/>
  <c r="AA108" i="2"/>
  <c r="N18" i="1" s="1"/>
  <c r="AK58" i="2"/>
  <c r="AI104" i="2"/>
  <c r="H100" i="9" s="1"/>
  <c r="AJ104" i="2"/>
  <c r="I100" i="9" s="1"/>
  <c r="F40" i="9"/>
  <c r="BD45" i="13" s="1"/>
  <c r="F24" i="9"/>
  <c r="BD29" i="13" s="1"/>
  <c r="F8" i="9"/>
  <c r="BD13" i="13" s="1"/>
  <c r="F12" i="9"/>
  <c r="BD17" i="13" s="1"/>
  <c r="F28" i="9"/>
  <c r="BD33" i="13" s="1"/>
  <c r="F44" i="9"/>
  <c r="BD49" i="13" s="1"/>
  <c r="F32" i="9"/>
  <c r="BD37" i="13" s="1"/>
  <c r="F16" i="9"/>
  <c r="BD21" i="13" s="1"/>
  <c r="F90" i="9"/>
  <c r="BD95" i="13" s="1"/>
  <c r="AA57" i="2"/>
  <c r="CG57" i="2" s="1"/>
  <c r="F99" i="9"/>
  <c r="BD104" i="13" s="1"/>
  <c r="F91" i="9"/>
  <c r="BD96" i="13" s="1"/>
  <c r="AK10" i="2"/>
  <c r="AK12" i="2"/>
  <c r="AK14" i="2"/>
  <c r="AK16" i="2"/>
  <c r="AK18" i="2"/>
  <c r="AK20" i="2"/>
  <c r="AK22" i="2"/>
  <c r="AK24" i="2"/>
  <c r="AK26" i="2"/>
  <c r="AK28" i="2"/>
  <c r="AK30" i="2"/>
  <c r="AK32" i="2"/>
  <c r="AK34" i="2"/>
  <c r="AK36" i="2"/>
  <c r="AK38" i="2"/>
  <c r="AK40" i="2"/>
  <c r="AK42" i="2"/>
  <c r="AK44" i="2"/>
  <c r="AK46" i="2"/>
  <c r="AK48" i="2"/>
  <c r="AK50" i="2"/>
  <c r="AK52" i="2"/>
  <c r="AK54" i="2"/>
  <c r="AK63" i="2"/>
  <c r="AK67" i="2"/>
  <c r="AK71" i="2"/>
  <c r="AK75" i="2"/>
  <c r="AK79" i="2"/>
  <c r="AK83" i="2"/>
  <c r="AK87" i="2"/>
  <c r="AK91" i="2"/>
  <c r="AK95" i="2"/>
  <c r="AK99" i="2"/>
  <c r="AK103" i="2"/>
  <c r="AK60" i="2"/>
  <c r="AK64" i="2"/>
  <c r="AK68" i="2"/>
  <c r="AK72" i="2"/>
  <c r="AK76" i="2"/>
  <c r="AK80" i="2"/>
  <c r="AK84" i="2"/>
  <c r="AK88" i="2"/>
  <c r="AK92" i="2"/>
  <c r="AK96" i="2"/>
  <c r="AK100" i="2"/>
  <c r="BD10" i="13"/>
  <c r="F9" i="9"/>
  <c r="BD14" i="13" s="1"/>
  <c r="F13" i="9"/>
  <c r="BD18" i="13" s="1"/>
  <c r="F17" i="9"/>
  <c r="BD22" i="13" s="1"/>
  <c r="F21" i="9"/>
  <c r="BD26" i="13" s="1"/>
  <c r="F25" i="9"/>
  <c r="BD30" i="13" s="1"/>
  <c r="F29" i="9"/>
  <c r="BD34" i="13" s="1"/>
  <c r="F33" i="9"/>
  <c r="BD38" i="13" s="1"/>
  <c r="F37" i="9"/>
  <c r="BD42" i="13" s="1"/>
  <c r="F41" i="9"/>
  <c r="BD46" i="13" s="1"/>
  <c r="F45" i="9"/>
  <c r="BD50" i="13" s="1"/>
  <c r="F49" i="9"/>
  <c r="BD54" i="13" s="1"/>
  <c r="AK107" i="2"/>
  <c r="AK59" i="2"/>
  <c r="AK8" i="2"/>
  <c r="AK7" i="2"/>
  <c r="AK94" i="2"/>
  <c r="AK9" i="2"/>
  <c r="AK11" i="2"/>
  <c r="AK13" i="2"/>
  <c r="AK15" i="2"/>
  <c r="AK17" i="2"/>
  <c r="AK19" i="2"/>
  <c r="AK21" i="2"/>
  <c r="AK23" i="2"/>
  <c r="AK25" i="2"/>
  <c r="AK27" i="2"/>
  <c r="AK29" i="2"/>
  <c r="AK31" i="2"/>
  <c r="AK33" i="2"/>
  <c r="AK35" i="2"/>
  <c r="AK37" i="2"/>
  <c r="AK39" i="2"/>
  <c r="AK41" i="2"/>
  <c r="AK43" i="2"/>
  <c r="AK45" i="2"/>
  <c r="AK47" i="2"/>
  <c r="AK49" i="2"/>
  <c r="AK51" i="2"/>
  <c r="AK53" i="2"/>
  <c r="AK61" i="2"/>
  <c r="AK65" i="2"/>
  <c r="AK69" i="2"/>
  <c r="AK73" i="2"/>
  <c r="AK77" i="2"/>
  <c r="AK81" i="2"/>
  <c r="AK85" i="2"/>
  <c r="AK89" i="2"/>
  <c r="AK93" i="2"/>
  <c r="AK97" i="2"/>
  <c r="AK101" i="2"/>
  <c r="AK105" i="2"/>
  <c r="AK62" i="2"/>
  <c r="AK66" i="2"/>
  <c r="AK70" i="2"/>
  <c r="AK74" i="2"/>
  <c r="AK78" i="2"/>
  <c r="AK82" i="2"/>
  <c r="AK86" i="2"/>
  <c r="AK90" i="2"/>
  <c r="AK98" i="2"/>
  <c r="AK102" i="2"/>
  <c r="AK106" i="2"/>
  <c r="F7" i="9"/>
  <c r="BD12" i="13" s="1"/>
  <c r="F11" i="9"/>
  <c r="BD16" i="13" s="1"/>
  <c r="F15" i="9"/>
  <c r="BD20" i="13" s="1"/>
  <c r="F19" i="9"/>
  <c r="BD24" i="13" s="1"/>
  <c r="F23" i="9"/>
  <c r="BD28" i="13" s="1"/>
  <c r="F27" i="9"/>
  <c r="BD32" i="13" s="1"/>
  <c r="F31" i="9"/>
  <c r="BD36" i="13" s="1"/>
  <c r="F35" i="9"/>
  <c r="BD40" i="13" s="1"/>
  <c r="F39" i="9"/>
  <c r="BD44" i="13" s="1"/>
  <c r="F43" i="9"/>
  <c r="BD48" i="13" s="1"/>
  <c r="F47" i="9"/>
  <c r="BD52" i="13" s="1"/>
  <c r="AK55" i="2"/>
  <c r="F56" i="9"/>
  <c r="BD61" i="13" s="1"/>
  <c r="F58" i="9"/>
  <c r="BD63" i="13" s="1"/>
  <c r="F60" i="9"/>
  <c r="BD65" i="13" s="1"/>
  <c r="F62" i="9"/>
  <c r="BD67" i="13" s="1"/>
  <c r="F64" i="9"/>
  <c r="BD69" i="13" s="1"/>
  <c r="F66" i="9"/>
  <c r="BD71" i="13" s="1"/>
  <c r="F68" i="9"/>
  <c r="BD73" i="13" s="1"/>
  <c r="F70" i="9"/>
  <c r="BD75" i="13" s="1"/>
  <c r="F72" i="9"/>
  <c r="BD77" i="13" s="1"/>
  <c r="F74" i="9"/>
  <c r="BD79" i="13" s="1"/>
  <c r="F76" i="9"/>
  <c r="BD81" i="13" s="1"/>
  <c r="F78" i="9"/>
  <c r="BD83" i="13" s="1"/>
  <c r="F80" i="9"/>
  <c r="BD85" i="13" s="1"/>
  <c r="F82" i="9"/>
  <c r="BD87" i="13" s="1"/>
  <c r="F84" i="9"/>
  <c r="BD89" i="13" s="1"/>
  <c r="F86" i="9"/>
  <c r="BD91" i="13" s="1"/>
  <c r="F88" i="9"/>
  <c r="BD93" i="13" s="1"/>
  <c r="F93" i="9"/>
  <c r="BD98" i="13" s="1"/>
  <c r="F97" i="9"/>
  <c r="BD102" i="13" s="1"/>
  <c r="F101" i="9"/>
  <c r="BD106" i="13" s="1"/>
  <c r="F57" i="9"/>
  <c r="BD62" i="13" s="1"/>
  <c r="F61" i="9"/>
  <c r="BD66" i="13" s="1"/>
  <c r="F65" i="9"/>
  <c r="BD70" i="13" s="1"/>
  <c r="F69" i="9"/>
  <c r="BD74" i="13" s="1"/>
  <c r="F73" i="9"/>
  <c r="BD78" i="13" s="1"/>
  <c r="F77" i="9"/>
  <c r="BD82" i="13" s="1"/>
  <c r="F81" i="9"/>
  <c r="BD86" i="13" s="1"/>
  <c r="F85" i="9"/>
  <c r="BD90" i="13" s="1"/>
  <c r="F89" i="9"/>
  <c r="BD94" i="13" s="1"/>
  <c r="F92" i="9"/>
  <c r="BD97" i="13" s="1"/>
  <c r="F94" i="9"/>
  <c r="BD99" i="13" s="1"/>
  <c r="F96" i="9"/>
  <c r="BD101" i="13" s="1"/>
  <c r="F98" i="9"/>
  <c r="BD103" i="13" s="1"/>
  <c r="F100" i="9"/>
  <c r="BD105" i="13" s="1"/>
  <c r="F102" i="9"/>
  <c r="BD107" i="13" s="1"/>
  <c r="F51" i="9"/>
  <c r="BD56" i="13" s="1"/>
  <c r="F54" i="9"/>
  <c r="BD59" i="13" s="1"/>
  <c r="AA56" i="2"/>
  <c r="I18" i="1" s="1"/>
  <c r="F103" i="9"/>
  <c r="BD108" i="13" s="1"/>
  <c r="AU6" i="13" l="1"/>
  <c r="X7" i="13"/>
  <c r="AR8" i="13"/>
  <c r="T6" i="13"/>
  <c r="Z6" i="13"/>
  <c r="AR7" i="13"/>
  <c r="U6" i="13"/>
  <c r="Y6" i="13"/>
  <c r="AT6" i="13"/>
  <c r="R8" i="13"/>
  <c r="X9" i="13"/>
  <c r="AS6" i="13"/>
  <c r="AR9" i="13"/>
  <c r="R7" i="13"/>
  <c r="X8" i="13"/>
  <c r="AA6" i="13"/>
  <c r="CG8" i="2"/>
  <c r="S6" i="13"/>
  <c r="R9" i="13"/>
  <c r="CG7" i="2"/>
  <c r="CG9" i="2"/>
  <c r="BS74" i="2"/>
  <c r="BU74" i="2"/>
  <c r="BQ74" i="2"/>
  <c r="BO74" i="2"/>
  <c r="BL74" i="2"/>
  <c r="BT74" i="2"/>
  <c r="BR74" i="2"/>
  <c r="BN74" i="2"/>
  <c r="BP74" i="2"/>
  <c r="BW74" i="2"/>
  <c r="BV74" i="2"/>
  <c r="BT37" i="2"/>
  <c r="BR37" i="2"/>
  <c r="BU37" i="2"/>
  <c r="BN37" i="2"/>
  <c r="BV37" i="2"/>
  <c r="BO37" i="2"/>
  <c r="BW37" i="2"/>
  <c r="BL37" i="2"/>
  <c r="BP37" i="2"/>
  <c r="BQ37" i="2"/>
  <c r="BS37" i="2"/>
  <c r="BT21" i="2"/>
  <c r="BU21" i="2"/>
  <c r="BN21" i="2"/>
  <c r="BV21" i="2"/>
  <c r="BO21" i="2"/>
  <c r="BW21" i="2"/>
  <c r="BL21" i="2"/>
  <c r="BP21" i="2"/>
  <c r="BQ21" i="2"/>
  <c r="BR21" i="2"/>
  <c r="BS21" i="2"/>
  <c r="BW100" i="2"/>
  <c r="BQ100" i="2"/>
  <c r="BU100" i="2"/>
  <c r="BO100" i="2"/>
  <c r="BT100" i="2"/>
  <c r="BN100" i="2"/>
  <c r="BV100" i="2"/>
  <c r="BP100" i="2"/>
  <c r="BS100" i="2"/>
  <c r="BL100" i="2"/>
  <c r="BR100" i="2"/>
  <c r="BU68" i="2"/>
  <c r="BL68" i="2"/>
  <c r="BW68" i="2"/>
  <c r="BQ68" i="2"/>
  <c r="BV68" i="2"/>
  <c r="BN68" i="2"/>
  <c r="BP68" i="2"/>
  <c r="BO68" i="2"/>
  <c r="BT68" i="2"/>
  <c r="BR68" i="2"/>
  <c r="BS68" i="2"/>
  <c r="BW83" i="2"/>
  <c r="BO83" i="2"/>
  <c r="BL83" i="2"/>
  <c r="BQ83" i="2"/>
  <c r="BU83" i="2"/>
  <c r="BR83" i="2"/>
  <c r="BN83" i="2"/>
  <c r="BT83" i="2"/>
  <c r="BS83" i="2"/>
  <c r="BV83" i="2"/>
  <c r="BP83" i="2"/>
  <c r="BR50" i="2"/>
  <c r="BS50" i="2"/>
  <c r="BT50" i="2"/>
  <c r="BU50" i="2"/>
  <c r="BP50" i="2"/>
  <c r="BN50" i="2"/>
  <c r="BV50" i="2"/>
  <c r="BO50" i="2"/>
  <c r="BW50" i="2"/>
  <c r="BQ50" i="2"/>
  <c r="BL50" i="2"/>
  <c r="BR34" i="2"/>
  <c r="BL34" i="2"/>
  <c r="BS34" i="2"/>
  <c r="BT34" i="2"/>
  <c r="BU34" i="2"/>
  <c r="BN34" i="2"/>
  <c r="BV34" i="2"/>
  <c r="BO34" i="2"/>
  <c r="BW34" i="2"/>
  <c r="BP34" i="2"/>
  <c r="BQ34" i="2"/>
  <c r="BR18" i="2"/>
  <c r="BL18" i="2"/>
  <c r="BS18" i="2"/>
  <c r="BT18" i="2"/>
  <c r="BU18" i="2"/>
  <c r="BN18" i="2"/>
  <c r="BV18" i="2"/>
  <c r="BP18" i="2"/>
  <c r="BO18" i="2"/>
  <c r="BW18" i="2"/>
  <c r="BQ18" i="2"/>
  <c r="BU70" i="2"/>
  <c r="BT70" i="2"/>
  <c r="BQ70" i="2"/>
  <c r="BS70" i="2"/>
  <c r="BO70" i="2"/>
  <c r="BR70" i="2"/>
  <c r="BW70" i="2"/>
  <c r="BP70" i="2"/>
  <c r="BV70" i="2"/>
  <c r="BN70" i="2"/>
  <c r="BL70" i="2"/>
  <c r="BV85" i="2"/>
  <c r="BP85" i="2"/>
  <c r="BR85" i="2"/>
  <c r="BS85" i="2"/>
  <c r="BW85" i="2"/>
  <c r="BN85" i="2"/>
  <c r="BU85" i="2"/>
  <c r="BO85" i="2"/>
  <c r="BL85" i="2"/>
  <c r="BQ85" i="2"/>
  <c r="BT85" i="2"/>
  <c r="BP51" i="2"/>
  <c r="BQ51" i="2"/>
  <c r="BL51" i="2"/>
  <c r="BR51" i="2"/>
  <c r="BS51" i="2"/>
  <c r="BT51" i="2"/>
  <c r="BN51" i="2"/>
  <c r="BU51" i="2"/>
  <c r="BO51" i="2"/>
  <c r="BW51" i="2"/>
  <c r="BV51" i="2"/>
  <c r="BP35" i="2"/>
  <c r="BQ35" i="2"/>
  <c r="BL35" i="2"/>
  <c r="BR35" i="2"/>
  <c r="BV35" i="2"/>
  <c r="BS35" i="2"/>
  <c r="BT35" i="2"/>
  <c r="BU35" i="2"/>
  <c r="BO35" i="2"/>
  <c r="BW35" i="2"/>
  <c r="BN35" i="2"/>
  <c r="BP19" i="2"/>
  <c r="BN19" i="2"/>
  <c r="BQ19" i="2"/>
  <c r="BL19" i="2"/>
  <c r="BR19" i="2"/>
  <c r="BS19" i="2"/>
  <c r="BV19" i="2"/>
  <c r="BT19" i="2"/>
  <c r="BU19" i="2"/>
  <c r="BO19" i="2"/>
  <c r="BW19" i="2"/>
  <c r="BN8" i="2"/>
  <c r="BV8" i="2"/>
  <c r="BO8" i="2"/>
  <c r="BW8" i="2"/>
  <c r="BP8" i="2"/>
  <c r="BQ8" i="2"/>
  <c r="BT8" i="2"/>
  <c r="BL8" i="2"/>
  <c r="BR8" i="2"/>
  <c r="BS8" i="2"/>
  <c r="BU8" i="2"/>
  <c r="BS96" i="2"/>
  <c r="BT96" i="2"/>
  <c r="BV96" i="2"/>
  <c r="BU96" i="2"/>
  <c r="BN96" i="2"/>
  <c r="BP96" i="2"/>
  <c r="BW96" i="2"/>
  <c r="BR96" i="2"/>
  <c r="BQ96" i="2"/>
  <c r="BL96" i="2"/>
  <c r="BO96" i="2"/>
  <c r="BR64" i="2"/>
  <c r="BW64" i="2"/>
  <c r="BT64" i="2"/>
  <c r="BS64" i="2"/>
  <c r="BN64" i="2"/>
  <c r="BO64" i="2"/>
  <c r="BQ64" i="2"/>
  <c r="BV64" i="2"/>
  <c r="BP64" i="2"/>
  <c r="BL64" i="2"/>
  <c r="BU64" i="2"/>
  <c r="BN79" i="2"/>
  <c r="BR79" i="2"/>
  <c r="BW79" i="2"/>
  <c r="BS79" i="2"/>
  <c r="BV79" i="2"/>
  <c r="BP79" i="2"/>
  <c r="BO79" i="2"/>
  <c r="BT79" i="2"/>
  <c r="BL79" i="2"/>
  <c r="BQ79" i="2"/>
  <c r="BU79" i="2"/>
  <c r="BN48" i="2"/>
  <c r="BV48" i="2"/>
  <c r="BT48" i="2"/>
  <c r="BO48" i="2"/>
  <c r="BW48" i="2"/>
  <c r="BP48" i="2"/>
  <c r="BQ48" i="2"/>
  <c r="BR48" i="2"/>
  <c r="BS48" i="2"/>
  <c r="BL48" i="2"/>
  <c r="BU48" i="2"/>
  <c r="BN32" i="2"/>
  <c r="BV32" i="2"/>
  <c r="BO32" i="2"/>
  <c r="BW32" i="2"/>
  <c r="BP32" i="2"/>
  <c r="BQ32" i="2"/>
  <c r="BT32" i="2"/>
  <c r="BR32" i="2"/>
  <c r="BS32" i="2"/>
  <c r="BU32" i="2"/>
  <c r="BL32" i="2"/>
  <c r="BN16" i="2"/>
  <c r="BV16" i="2"/>
  <c r="BL16" i="2"/>
  <c r="BO16" i="2"/>
  <c r="BW16" i="2"/>
  <c r="BP16" i="2"/>
  <c r="BQ16" i="2"/>
  <c r="BR16" i="2"/>
  <c r="BS16" i="2"/>
  <c r="BT16" i="2"/>
  <c r="BU16" i="2"/>
  <c r="BT66" i="2"/>
  <c r="BL66" i="2"/>
  <c r="BU66" i="2"/>
  <c r="BN66" i="2"/>
  <c r="BV66" i="2"/>
  <c r="BS66" i="2"/>
  <c r="BW66" i="2"/>
  <c r="BP66" i="2"/>
  <c r="BR66" i="2"/>
  <c r="BQ66" i="2"/>
  <c r="BO66" i="2"/>
  <c r="BW81" i="2"/>
  <c r="BR81" i="2"/>
  <c r="BU81" i="2"/>
  <c r="BS81" i="2"/>
  <c r="BQ81" i="2"/>
  <c r="BL81" i="2"/>
  <c r="BO81" i="2"/>
  <c r="BT81" i="2"/>
  <c r="BN81" i="2"/>
  <c r="BP81" i="2"/>
  <c r="BV81" i="2"/>
  <c r="BT49" i="2"/>
  <c r="BU49" i="2"/>
  <c r="BN49" i="2"/>
  <c r="BV49" i="2"/>
  <c r="BR49" i="2"/>
  <c r="BO49" i="2"/>
  <c r="BW49" i="2"/>
  <c r="BP49" i="2"/>
  <c r="BQ49" i="2"/>
  <c r="BS49" i="2"/>
  <c r="BL49" i="2"/>
  <c r="BT33" i="2"/>
  <c r="BR33" i="2"/>
  <c r="BU33" i="2"/>
  <c r="BN33" i="2"/>
  <c r="BV33" i="2"/>
  <c r="BO33" i="2"/>
  <c r="BW33" i="2"/>
  <c r="BP33" i="2"/>
  <c r="BQ33" i="2"/>
  <c r="BS33" i="2"/>
  <c r="BL33" i="2"/>
  <c r="BT17" i="2"/>
  <c r="BU17" i="2"/>
  <c r="BN17" i="2"/>
  <c r="BV17" i="2"/>
  <c r="BO17" i="2"/>
  <c r="BW17" i="2"/>
  <c r="BP17" i="2"/>
  <c r="BQ17" i="2"/>
  <c r="BS17" i="2"/>
  <c r="BL17" i="2"/>
  <c r="BR17" i="2"/>
  <c r="BV59" i="2"/>
  <c r="BS59" i="2"/>
  <c r="BO59" i="2"/>
  <c r="BN59" i="2"/>
  <c r="BP59" i="2"/>
  <c r="BR59" i="2"/>
  <c r="BT59" i="2"/>
  <c r="BL59" i="2"/>
  <c r="BW59" i="2"/>
  <c r="BQ59" i="2"/>
  <c r="BU59" i="2"/>
  <c r="BS92" i="2"/>
  <c r="BW92" i="2"/>
  <c r="BV92" i="2"/>
  <c r="BP92" i="2"/>
  <c r="BL92" i="2"/>
  <c r="BN92" i="2"/>
  <c r="BU92" i="2"/>
  <c r="BR92" i="2"/>
  <c r="BQ92" i="2"/>
  <c r="BT92" i="2"/>
  <c r="BO92" i="2"/>
  <c r="BV60" i="2"/>
  <c r="BL60" i="2"/>
  <c r="BW60" i="2"/>
  <c r="BT60" i="2"/>
  <c r="BU60" i="2"/>
  <c r="BS60" i="2"/>
  <c r="BR60" i="2"/>
  <c r="BQ60" i="2"/>
  <c r="BO60" i="2"/>
  <c r="BN60" i="2"/>
  <c r="BP60" i="2"/>
  <c r="BV75" i="2"/>
  <c r="BL75" i="2"/>
  <c r="BN75" i="2"/>
  <c r="BU75" i="2"/>
  <c r="BT75" i="2"/>
  <c r="BS75" i="2"/>
  <c r="BP75" i="2"/>
  <c r="BO75" i="2"/>
  <c r="BW75" i="2"/>
  <c r="BR75" i="2"/>
  <c r="BQ75" i="2"/>
  <c r="BR46" i="2"/>
  <c r="BS46" i="2"/>
  <c r="BP46" i="2"/>
  <c r="BT46" i="2"/>
  <c r="BU46" i="2"/>
  <c r="BN46" i="2"/>
  <c r="BV46" i="2"/>
  <c r="BL46" i="2"/>
  <c r="BO46" i="2"/>
  <c r="BW46" i="2"/>
  <c r="BQ46" i="2"/>
  <c r="BR30" i="2"/>
  <c r="BS30" i="2"/>
  <c r="BT30" i="2"/>
  <c r="BU30" i="2"/>
  <c r="BN30" i="2"/>
  <c r="BV30" i="2"/>
  <c r="BL30" i="2"/>
  <c r="BO30" i="2"/>
  <c r="BW30" i="2"/>
  <c r="BP30" i="2"/>
  <c r="BQ30" i="2"/>
  <c r="BR14" i="2"/>
  <c r="BS14" i="2"/>
  <c r="BT14" i="2"/>
  <c r="BU14" i="2"/>
  <c r="BN14" i="2"/>
  <c r="BV14" i="2"/>
  <c r="BL14" i="2"/>
  <c r="BO14" i="2"/>
  <c r="BW14" i="2"/>
  <c r="BQ14" i="2"/>
  <c r="BP14" i="2"/>
  <c r="BR88" i="2"/>
  <c r="BT88" i="2"/>
  <c r="BL88" i="2"/>
  <c r="BV88" i="2"/>
  <c r="BS88" i="2"/>
  <c r="BO88" i="2"/>
  <c r="BW88" i="2"/>
  <c r="BP88" i="2"/>
  <c r="BQ88" i="2"/>
  <c r="BN88" i="2"/>
  <c r="BU88" i="2"/>
  <c r="BN103" i="2"/>
  <c r="BS103" i="2"/>
  <c r="BL103" i="2"/>
  <c r="BQ103" i="2"/>
  <c r="BO103" i="2"/>
  <c r="BU103" i="2"/>
  <c r="BP103" i="2"/>
  <c r="BV103" i="2"/>
  <c r="BT103" i="2"/>
  <c r="BR103" i="2"/>
  <c r="BW103" i="2"/>
  <c r="BN71" i="2"/>
  <c r="BP71" i="2"/>
  <c r="BT71" i="2"/>
  <c r="BQ71" i="2"/>
  <c r="BS71" i="2"/>
  <c r="BR71" i="2"/>
  <c r="BO71" i="2"/>
  <c r="BL71" i="2"/>
  <c r="BV71" i="2"/>
  <c r="BU71" i="2"/>
  <c r="BW71" i="2"/>
  <c r="BN44" i="2"/>
  <c r="BV44" i="2"/>
  <c r="BO44" i="2"/>
  <c r="BW44" i="2"/>
  <c r="BP44" i="2"/>
  <c r="BL44" i="2"/>
  <c r="BQ44" i="2"/>
  <c r="BR44" i="2"/>
  <c r="BT44" i="2"/>
  <c r="BS44" i="2"/>
  <c r="BU44" i="2"/>
  <c r="BN28" i="2"/>
  <c r="BV28" i="2"/>
  <c r="BO28" i="2"/>
  <c r="BW28" i="2"/>
  <c r="BP28" i="2"/>
  <c r="BL28" i="2"/>
  <c r="BQ28" i="2"/>
  <c r="BT28" i="2"/>
  <c r="BR28" i="2"/>
  <c r="BS28" i="2"/>
  <c r="BU28" i="2"/>
  <c r="BN12" i="2"/>
  <c r="BV12" i="2"/>
  <c r="BO12" i="2"/>
  <c r="BW12" i="2"/>
  <c r="BP12" i="2"/>
  <c r="BL12" i="2"/>
  <c r="BT12" i="2"/>
  <c r="BQ12" i="2"/>
  <c r="BR12" i="2"/>
  <c r="BS12" i="2"/>
  <c r="BU12" i="2"/>
  <c r="BR58" i="2"/>
  <c r="BS58" i="2"/>
  <c r="BT58" i="2"/>
  <c r="BU58" i="2"/>
  <c r="BW58" i="2"/>
  <c r="BN58" i="2"/>
  <c r="BV58" i="2"/>
  <c r="BL58" i="2"/>
  <c r="BO58" i="2"/>
  <c r="BP58" i="2"/>
  <c r="BQ58" i="2"/>
  <c r="BV89" i="2"/>
  <c r="BU89" i="2"/>
  <c r="BT89" i="2"/>
  <c r="BQ89" i="2"/>
  <c r="BP89" i="2"/>
  <c r="BS89" i="2"/>
  <c r="BL89" i="2"/>
  <c r="BO89" i="2"/>
  <c r="BR89" i="2"/>
  <c r="BN89" i="2"/>
  <c r="BW89" i="2"/>
  <c r="BS98" i="2"/>
  <c r="BU98" i="2"/>
  <c r="BT98" i="2"/>
  <c r="BO98" i="2"/>
  <c r="BR98" i="2"/>
  <c r="BV98" i="2"/>
  <c r="BQ98" i="2"/>
  <c r="BL98" i="2"/>
  <c r="BN98" i="2"/>
  <c r="BW98" i="2"/>
  <c r="BP98" i="2"/>
  <c r="BP47" i="2"/>
  <c r="BQ47" i="2"/>
  <c r="BR47" i="2"/>
  <c r="BS47" i="2"/>
  <c r="BT47" i="2"/>
  <c r="BU47" i="2"/>
  <c r="BL47" i="2"/>
  <c r="BV47" i="2"/>
  <c r="BO47" i="2"/>
  <c r="BW47" i="2"/>
  <c r="BN47" i="2"/>
  <c r="BP31" i="2"/>
  <c r="BN31" i="2"/>
  <c r="BQ31" i="2"/>
  <c r="BR31" i="2"/>
  <c r="BS31" i="2"/>
  <c r="BT31" i="2"/>
  <c r="BV31" i="2"/>
  <c r="BU31" i="2"/>
  <c r="BL31" i="2"/>
  <c r="BO31" i="2"/>
  <c r="BW31" i="2"/>
  <c r="BP15" i="2"/>
  <c r="BN15" i="2"/>
  <c r="BQ15" i="2"/>
  <c r="BR15" i="2"/>
  <c r="BS15" i="2"/>
  <c r="BV15" i="2"/>
  <c r="BT15" i="2"/>
  <c r="BU15" i="2"/>
  <c r="BL15" i="2"/>
  <c r="BO15" i="2"/>
  <c r="BW15" i="2"/>
  <c r="BT90" i="2"/>
  <c r="BU90" i="2"/>
  <c r="BP90" i="2"/>
  <c r="BL90" i="2"/>
  <c r="BS90" i="2"/>
  <c r="BV90" i="2"/>
  <c r="BR90" i="2"/>
  <c r="BQ90" i="2"/>
  <c r="BN90" i="2"/>
  <c r="BW90" i="2"/>
  <c r="BO90" i="2"/>
  <c r="BT105" i="2"/>
  <c r="BW105" i="2"/>
  <c r="BN105" i="2"/>
  <c r="BL105" i="2"/>
  <c r="BV105" i="2"/>
  <c r="BP105" i="2"/>
  <c r="BS105" i="2"/>
  <c r="BU105" i="2"/>
  <c r="BQ105" i="2"/>
  <c r="BO105" i="2"/>
  <c r="BR105" i="2"/>
  <c r="BS73" i="2"/>
  <c r="BR73" i="2"/>
  <c r="BT73" i="2"/>
  <c r="BW73" i="2"/>
  <c r="BV73" i="2"/>
  <c r="BU73" i="2"/>
  <c r="BN73" i="2"/>
  <c r="BL73" i="2"/>
  <c r="BP73" i="2"/>
  <c r="BQ73" i="2"/>
  <c r="BO73" i="2"/>
  <c r="BT45" i="2"/>
  <c r="BR45" i="2"/>
  <c r="BU45" i="2"/>
  <c r="BN45" i="2"/>
  <c r="BV45" i="2"/>
  <c r="BO45" i="2"/>
  <c r="BW45" i="2"/>
  <c r="BL45" i="2"/>
  <c r="BP45" i="2"/>
  <c r="BQ45" i="2"/>
  <c r="BS45" i="2"/>
  <c r="BU29" i="2"/>
  <c r="BN29" i="2"/>
  <c r="BV29" i="2"/>
  <c r="BO29" i="2"/>
  <c r="BW29" i="2"/>
  <c r="BL29" i="2"/>
  <c r="BP29" i="2"/>
  <c r="BQ29" i="2"/>
  <c r="BS29" i="2"/>
  <c r="BT29" i="2"/>
  <c r="BR29" i="2"/>
  <c r="BT13" i="2"/>
  <c r="BU13" i="2"/>
  <c r="BR13" i="2"/>
  <c r="BN13" i="2"/>
  <c r="BV13" i="2"/>
  <c r="BO13" i="2"/>
  <c r="BW13" i="2"/>
  <c r="BL13" i="2"/>
  <c r="BP13" i="2"/>
  <c r="BQ13" i="2"/>
  <c r="BS13" i="2"/>
  <c r="BS84" i="2"/>
  <c r="BL84" i="2"/>
  <c r="BW84" i="2"/>
  <c r="BV84" i="2"/>
  <c r="BQ84" i="2"/>
  <c r="BU84" i="2"/>
  <c r="BP84" i="2"/>
  <c r="BT84" i="2"/>
  <c r="BO84" i="2"/>
  <c r="BR84" i="2"/>
  <c r="BN84" i="2"/>
  <c r="BS99" i="2"/>
  <c r="BL99" i="2"/>
  <c r="BV99" i="2"/>
  <c r="BR99" i="2"/>
  <c r="BN99" i="2"/>
  <c r="BW99" i="2"/>
  <c r="BP99" i="2"/>
  <c r="BO99" i="2"/>
  <c r="BQ99" i="2"/>
  <c r="BU99" i="2"/>
  <c r="BT99" i="2"/>
  <c r="BO67" i="2"/>
  <c r="BN67" i="2"/>
  <c r="BT67" i="2"/>
  <c r="BS67" i="2"/>
  <c r="BW67" i="2"/>
  <c r="BL67" i="2"/>
  <c r="BQ67" i="2"/>
  <c r="BP67" i="2"/>
  <c r="BU67" i="2"/>
  <c r="BR67" i="2"/>
  <c r="BV67" i="2"/>
  <c r="BR42" i="2"/>
  <c r="BL42" i="2"/>
  <c r="BS42" i="2"/>
  <c r="BT42" i="2"/>
  <c r="BP42" i="2"/>
  <c r="BU42" i="2"/>
  <c r="BN42" i="2"/>
  <c r="BV42" i="2"/>
  <c r="BO42" i="2"/>
  <c r="BW42" i="2"/>
  <c r="BQ42" i="2"/>
  <c r="BR26" i="2"/>
  <c r="BL26" i="2"/>
  <c r="BP26" i="2"/>
  <c r="BS26" i="2"/>
  <c r="BT26" i="2"/>
  <c r="BU26" i="2"/>
  <c r="BN26" i="2"/>
  <c r="BV26" i="2"/>
  <c r="BO26" i="2"/>
  <c r="BW26" i="2"/>
  <c r="BQ26" i="2"/>
  <c r="BR10" i="2"/>
  <c r="BL10" i="2"/>
  <c r="BS10" i="2"/>
  <c r="BT10" i="2"/>
  <c r="BU10" i="2"/>
  <c r="BN10" i="2"/>
  <c r="BV10" i="2"/>
  <c r="BO10" i="2"/>
  <c r="BW10" i="2"/>
  <c r="BP10" i="2"/>
  <c r="BQ10" i="2"/>
  <c r="BT53" i="2"/>
  <c r="BU53" i="2"/>
  <c r="BR53" i="2"/>
  <c r="BN53" i="2"/>
  <c r="BV53" i="2"/>
  <c r="BO53" i="2"/>
  <c r="BW53" i="2"/>
  <c r="BL53" i="2"/>
  <c r="BP53" i="2"/>
  <c r="BQ53" i="2"/>
  <c r="BS53" i="2"/>
  <c r="BQ62" i="2"/>
  <c r="BV62" i="2"/>
  <c r="BN62" i="2"/>
  <c r="BL62" i="2"/>
  <c r="BW62" i="2"/>
  <c r="BU62" i="2"/>
  <c r="BS62" i="2"/>
  <c r="BO62" i="2"/>
  <c r="BT62" i="2"/>
  <c r="BR62" i="2"/>
  <c r="BP62" i="2"/>
  <c r="BT101" i="2"/>
  <c r="BN101" i="2"/>
  <c r="BQ101" i="2"/>
  <c r="BV101" i="2"/>
  <c r="BR101" i="2"/>
  <c r="BP101" i="2"/>
  <c r="BU101" i="2"/>
  <c r="BS101" i="2"/>
  <c r="BO101" i="2"/>
  <c r="BL101" i="2"/>
  <c r="BW101" i="2"/>
  <c r="BS69" i="2"/>
  <c r="BT69" i="2"/>
  <c r="BV69" i="2"/>
  <c r="BW69" i="2"/>
  <c r="BN69" i="2"/>
  <c r="BO69" i="2"/>
  <c r="BL69" i="2"/>
  <c r="BQ69" i="2"/>
  <c r="BU69" i="2"/>
  <c r="BP69" i="2"/>
  <c r="BR69" i="2"/>
  <c r="BP43" i="2"/>
  <c r="BQ43" i="2"/>
  <c r="BL43" i="2"/>
  <c r="BR43" i="2"/>
  <c r="BS43" i="2"/>
  <c r="BV43" i="2"/>
  <c r="BT43" i="2"/>
  <c r="BU43" i="2"/>
  <c r="BN43" i="2"/>
  <c r="BO43" i="2"/>
  <c r="BW43" i="2"/>
  <c r="BP27" i="2"/>
  <c r="BQ27" i="2"/>
  <c r="BL27" i="2"/>
  <c r="BN27" i="2"/>
  <c r="BR27" i="2"/>
  <c r="BV27" i="2"/>
  <c r="BS27" i="2"/>
  <c r="BT27" i="2"/>
  <c r="BU27" i="2"/>
  <c r="BO27" i="2"/>
  <c r="BW27" i="2"/>
  <c r="BP11" i="2"/>
  <c r="BV11" i="2"/>
  <c r="BQ11" i="2"/>
  <c r="BL11" i="2"/>
  <c r="BR11" i="2"/>
  <c r="BS11" i="2"/>
  <c r="BT11" i="2"/>
  <c r="BU11" i="2"/>
  <c r="BO11" i="2"/>
  <c r="BW11" i="2"/>
  <c r="BN11" i="2"/>
  <c r="BR80" i="2"/>
  <c r="BV80" i="2"/>
  <c r="BU80" i="2"/>
  <c r="BS80" i="2"/>
  <c r="BL80" i="2"/>
  <c r="BW80" i="2"/>
  <c r="BP80" i="2"/>
  <c r="BT80" i="2"/>
  <c r="BN80" i="2"/>
  <c r="BQ80" i="2"/>
  <c r="BO80" i="2"/>
  <c r="BO95" i="2"/>
  <c r="BN95" i="2"/>
  <c r="BS95" i="2"/>
  <c r="BU95" i="2"/>
  <c r="BR95" i="2"/>
  <c r="BQ95" i="2"/>
  <c r="BL95" i="2"/>
  <c r="BW95" i="2"/>
  <c r="BV95" i="2"/>
  <c r="BP95" i="2"/>
  <c r="BT95" i="2"/>
  <c r="BW63" i="2"/>
  <c r="BO63" i="2"/>
  <c r="BN63" i="2"/>
  <c r="BR63" i="2"/>
  <c r="BL63" i="2"/>
  <c r="BT63" i="2"/>
  <c r="BU63" i="2"/>
  <c r="BQ63" i="2"/>
  <c r="BV63" i="2"/>
  <c r="BS63" i="2"/>
  <c r="BP63" i="2"/>
  <c r="BN40" i="2"/>
  <c r="BV40" i="2"/>
  <c r="BO40" i="2"/>
  <c r="BW40" i="2"/>
  <c r="BP40" i="2"/>
  <c r="BQ40" i="2"/>
  <c r="BR40" i="2"/>
  <c r="BL40" i="2"/>
  <c r="BS40" i="2"/>
  <c r="BU40" i="2"/>
  <c r="BT40" i="2"/>
  <c r="BN24" i="2"/>
  <c r="BV24" i="2"/>
  <c r="BO24" i="2"/>
  <c r="BW24" i="2"/>
  <c r="BP24" i="2"/>
  <c r="BL24" i="2"/>
  <c r="BQ24" i="2"/>
  <c r="BR24" i="2"/>
  <c r="BS24" i="2"/>
  <c r="BT24" i="2"/>
  <c r="BU24" i="2"/>
  <c r="BU82" i="2"/>
  <c r="BL82" i="2"/>
  <c r="BS82" i="2"/>
  <c r="BT82" i="2"/>
  <c r="BR82" i="2"/>
  <c r="BQ82" i="2"/>
  <c r="BO82" i="2"/>
  <c r="BN82" i="2"/>
  <c r="BW82" i="2"/>
  <c r="BV82" i="2"/>
  <c r="BP82" i="2"/>
  <c r="BS97" i="2"/>
  <c r="BU97" i="2"/>
  <c r="BL97" i="2"/>
  <c r="BV97" i="2"/>
  <c r="BT97" i="2"/>
  <c r="BN97" i="2"/>
  <c r="BW97" i="2"/>
  <c r="BR97" i="2"/>
  <c r="BQ97" i="2"/>
  <c r="BO97" i="2"/>
  <c r="BP97" i="2"/>
  <c r="BS65" i="2"/>
  <c r="BT65" i="2"/>
  <c r="BQ65" i="2"/>
  <c r="BO65" i="2"/>
  <c r="BN65" i="2"/>
  <c r="BR65" i="2"/>
  <c r="BV65" i="2"/>
  <c r="BL65" i="2"/>
  <c r="BW65" i="2"/>
  <c r="BP65" i="2"/>
  <c r="BU65" i="2"/>
  <c r="BT41" i="2"/>
  <c r="BR41" i="2"/>
  <c r="BU41" i="2"/>
  <c r="BN41" i="2"/>
  <c r="BV41" i="2"/>
  <c r="BO41" i="2"/>
  <c r="BW41" i="2"/>
  <c r="BP41" i="2"/>
  <c r="BQ41" i="2"/>
  <c r="BS41" i="2"/>
  <c r="BL41" i="2"/>
  <c r="BT25" i="2"/>
  <c r="BU25" i="2"/>
  <c r="BN25" i="2"/>
  <c r="BV25" i="2"/>
  <c r="BO25" i="2"/>
  <c r="BW25" i="2"/>
  <c r="BP25" i="2"/>
  <c r="BR25" i="2"/>
  <c r="BQ25" i="2"/>
  <c r="BS25" i="2"/>
  <c r="BL25" i="2"/>
  <c r="BT9" i="2"/>
  <c r="BU9" i="2"/>
  <c r="BN9" i="2"/>
  <c r="BV9" i="2"/>
  <c r="BO9" i="2"/>
  <c r="BW9" i="2"/>
  <c r="BP9" i="2"/>
  <c r="BR9" i="2"/>
  <c r="BQ9" i="2"/>
  <c r="BS9" i="2"/>
  <c r="BL9" i="2"/>
  <c r="BL76" i="2"/>
  <c r="BR76" i="2"/>
  <c r="BV76" i="2"/>
  <c r="BS76" i="2"/>
  <c r="BP76" i="2"/>
  <c r="BU76" i="2"/>
  <c r="BQ76" i="2"/>
  <c r="BT76" i="2"/>
  <c r="BW76" i="2"/>
  <c r="BN76" i="2"/>
  <c r="BO76" i="2"/>
  <c r="BL91" i="2"/>
  <c r="BS91" i="2"/>
  <c r="BW91" i="2"/>
  <c r="BU91" i="2"/>
  <c r="BT91" i="2"/>
  <c r="BP91" i="2"/>
  <c r="BQ91" i="2"/>
  <c r="BV91" i="2"/>
  <c r="BO91" i="2"/>
  <c r="BR91" i="2"/>
  <c r="BN91" i="2"/>
  <c r="BR38" i="2"/>
  <c r="BS38" i="2"/>
  <c r="BT38" i="2"/>
  <c r="BU38" i="2"/>
  <c r="BN38" i="2"/>
  <c r="BV38" i="2"/>
  <c r="BL38" i="2"/>
  <c r="BP38" i="2"/>
  <c r="BO38" i="2"/>
  <c r="BW38" i="2"/>
  <c r="BQ38" i="2"/>
  <c r="BR22" i="2"/>
  <c r="BP22" i="2"/>
  <c r="BS22" i="2"/>
  <c r="BT22" i="2"/>
  <c r="BU22" i="2"/>
  <c r="BN22" i="2"/>
  <c r="BV22" i="2"/>
  <c r="BL22" i="2"/>
  <c r="BO22" i="2"/>
  <c r="BW22" i="2"/>
  <c r="BQ22" i="2"/>
  <c r="BU102" i="2"/>
  <c r="BP102" i="2"/>
  <c r="BS102" i="2"/>
  <c r="BT102" i="2"/>
  <c r="BN102" i="2"/>
  <c r="BQ102" i="2"/>
  <c r="BO102" i="2"/>
  <c r="BR102" i="2"/>
  <c r="BV102" i="2"/>
  <c r="BL102" i="2"/>
  <c r="BW102" i="2"/>
  <c r="BR77" i="2"/>
  <c r="BW77" i="2"/>
  <c r="BL77" i="2"/>
  <c r="BQ77" i="2"/>
  <c r="BU77" i="2"/>
  <c r="BT77" i="2"/>
  <c r="BN77" i="2"/>
  <c r="BP77" i="2"/>
  <c r="BV77" i="2"/>
  <c r="BS77" i="2"/>
  <c r="BO77" i="2"/>
  <c r="BQ86" i="2"/>
  <c r="BW86" i="2"/>
  <c r="BT86" i="2"/>
  <c r="BN86" i="2"/>
  <c r="BU86" i="2"/>
  <c r="BV86" i="2"/>
  <c r="BP86" i="2"/>
  <c r="BR86" i="2"/>
  <c r="BO86" i="2"/>
  <c r="BL86" i="2"/>
  <c r="BS86" i="2"/>
  <c r="BR78" i="2"/>
  <c r="BQ78" i="2"/>
  <c r="BS78" i="2"/>
  <c r="BP78" i="2"/>
  <c r="BT78" i="2"/>
  <c r="BN78" i="2"/>
  <c r="BU78" i="2"/>
  <c r="BO78" i="2"/>
  <c r="BW78" i="2"/>
  <c r="BL78" i="2"/>
  <c r="BV78" i="2"/>
  <c r="BU93" i="2"/>
  <c r="BR93" i="2"/>
  <c r="BO93" i="2"/>
  <c r="BS93" i="2"/>
  <c r="BW93" i="2"/>
  <c r="BQ93" i="2"/>
  <c r="BV93" i="2"/>
  <c r="BL93" i="2"/>
  <c r="BT93" i="2"/>
  <c r="BN93" i="2"/>
  <c r="BP93" i="2"/>
  <c r="BT61" i="2"/>
  <c r="BR61" i="2"/>
  <c r="BV61" i="2"/>
  <c r="BN61" i="2"/>
  <c r="BW61" i="2"/>
  <c r="BQ61" i="2"/>
  <c r="BP61" i="2"/>
  <c r="BU61" i="2"/>
  <c r="BS61" i="2"/>
  <c r="BO61" i="2"/>
  <c r="BL61" i="2"/>
  <c r="BP39" i="2"/>
  <c r="BQ39" i="2"/>
  <c r="BR39" i="2"/>
  <c r="BS39" i="2"/>
  <c r="BN39" i="2"/>
  <c r="BT39" i="2"/>
  <c r="BU39" i="2"/>
  <c r="BL39" i="2"/>
  <c r="BV39" i="2"/>
  <c r="BO39" i="2"/>
  <c r="BW39" i="2"/>
  <c r="BP23" i="2"/>
  <c r="BQ23" i="2"/>
  <c r="BR23" i="2"/>
  <c r="BS23" i="2"/>
  <c r="BV23" i="2"/>
  <c r="BT23" i="2"/>
  <c r="BL23" i="2"/>
  <c r="BU23" i="2"/>
  <c r="BO23" i="2"/>
  <c r="BW23" i="2"/>
  <c r="BN23" i="2"/>
  <c r="BU94" i="2"/>
  <c r="BR94" i="2"/>
  <c r="BQ94" i="2"/>
  <c r="BO94" i="2"/>
  <c r="BT94" i="2"/>
  <c r="BS94" i="2"/>
  <c r="BP94" i="2"/>
  <c r="BW94" i="2"/>
  <c r="BL94" i="2"/>
  <c r="BN94" i="2"/>
  <c r="BV94" i="2"/>
  <c r="BW72" i="2"/>
  <c r="BU72" i="2"/>
  <c r="BT72" i="2"/>
  <c r="BR72" i="2"/>
  <c r="BQ72" i="2"/>
  <c r="BS72" i="2"/>
  <c r="BP72" i="2"/>
  <c r="BN72" i="2"/>
  <c r="BV72" i="2"/>
  <c r="BL72" i="2"/>
  <c r="BO72" i="2"/>
  <c r="BS87" i="2"/>
  <c r="BN87" i="2"/>
  <c r="BW87" i="2"/>
  <c r="BV87" i="2"/>
  <c r="BT87" i="2"/>
  <c r="BO87" i="2"/>
  <c r="BR87" i="2"/>
  <c r="BL87" i="2"/>
  <c r="BP87" i="2"/>
  <c r="BQ87" i="2"/>
  <c r="BU87" i="2"/>
  <c r="BN52" i="2"/>
  <c r="BT52" i="2"/>
  <c r="BO52" i="2"/>
  <c r="BW52" i="2"/>
  <c r="BP52" i="2"/>
  <c r="BL52" i="2"/>
  <c r="BQ52" i="2"/>
  <c r="BR52" i="2"/>
  <c r="BS52" i="2"/>
  <c r="BU52" i="2"/>
  <c r="BV52" i="2"/>
  <c r="BN36" i="2"/>
  <c r="BV36" i="2"/>
  <c r="BO36" i="2"/>
  <c r="BW36" i="2"/>
  <c r="BT36" i="2"/>
  <c r="BP36" i="2"/>
  <c r="BL36" i="2"/>
  <c r="BQ36" i="2"/>
  <c r="BR36" i="2"/>
  <c r="BS36" i="2"/>
  <c r="BU36" i="2"/>
  <c r="BN20" i="2"/>
  <c r="BV20" i="2"/>
  <c r="BO20" i="2"/>
  <c r="BW20" i="2"/>
  <c r="BP20" i="2"/>
  <c r="BL20" i="2"/>
  <c r="BQ20" i="2"/>
  <c r="BR20" i="2"/>
  <c r="BS20" i="2"/>
  <c r="BU20" i="2"/>
  <c r="BT20" i="2"/>
  <c r="BO7" i="2"/>
  <c r="BW7" i="2"/>
  <c r="BQ7" i="2"/>
  <c r="BT7" i="2"/>
  <c r="BR7" i="2"/>
  <c r="BS7" i="2"/>
  <c r="BU7" i="2"/>
  <c r="BN7" i="2"/>
  <c r="BV7" i="2"/>
  <c r="BL7" i="2"/>
  <c r="BP7" i="2"/>
  <c r="CG6" i="2"/>
  <c r="BS6" i="2"/>
  <c r="BT6" i="2"/>
  <c r="BR6" i="2"/>
  <c r="BQ6" i="2"/>
  <c r="BN6" i="2"/>
  <c r="BM6" i="2"/>
  <c r="BL6" i="2"/>
  <c r="BW6" i="2"/>
  <c r="BL106" i="2"/>
  <c r="BQ106" i="2"/>
  <c r="BW106" i="2"/>
  <c r="BR106" i="2"/>
  <c r="BT106" i="2"/>
  <c r="BS106" i="2"/>
  <c r="BO106" i="2"/>
  <c r="BN106" i="2"/>
  <c r="BP106" i="2"/>
  <c r="BV106" i="2"/>
  <c r="BU106" i="2"/>
  <c r="BN54" i="2"/>
  <c r="BV54" i="2"/>
  <c r="BO54" i="2"/>
  <c r="BW54" i="2"/>
  <c r="BP54" i="2"/>
  <c r="BL54" i="2"/>
  <c r="BQ54" i="2"/>
  <c r="BR54" i="2"/>
  <c r="BS54" i="2"/>
  <c r="BU54" i="2"/>
  <c r="BT54" i="2"/>
  <c r="BU55" i="2"/>
  <c r="BN55" i="2"/>
  <c r="BV55" i="2"/>
  <c r="BP55" i="2"/>
  <c r="BL55" i="2"/>
  <c r="BO55" i="2"/>
  <c r="BW55" i="2"/>
  <c r="BQ55" i="2"/>
  <c r="BR55" i="2"/>
  <c r="BS55" i="2"/>
  <c r="BT55" i="2"/>
  <c r="BQ107" i="2"/>
  <c r="BU107" i="2"/>
  <c r="BW107" i="2"/>
  <c r="BO107" i="2"/>
  <c r="BV107" i="2"/>
  <c r="BP107" i="2"/>
  <c r="BN107" i="2"/>
  <c r="BT107" i="2"/>
  <c r="BL107" i="2"/>
  <c r="BS107" i="2"/>
  <c r="BR107" i="2"/>
  <c r="BI98" i="13"/>
  <c r="BM100" i="13"/>
  <c r="BM98" i="13"/>
  <c r="BJ98" i="13"/>
  <c r="BL100" i="13"/>
  <c r="BR98" i="13"/>
  <c r="BH100" i="13"/>
  <c r="BR100" i="13"/>
  <c r="BN98" i="13"/>
  <c r="BH98" i="13"/>
  <c r="BP100" i="13"/>
  <c r="BQ98" i="13"/>
  <c r="BS100" i="13"/>
  <c r="BS98" i="13"/>
  <c r="BJ100" i="13"/>
  <c r="BK100" i="13"/>
  <c r="BP98" i="13"/>
  <c r="BQ100" i="13"/>
  <c r="BN100" i="13"/>
  <c r="BL98" i="13"/>
  <c r="BI100" i="13"/>
  <c r="BO98" i="13"/>
  <c r="CF56" i="2"/>
  <c r="CF57" i="2" s="1"/>
  <c r="CF58" i="2" s="1"/>
  <c r="CF59" i="2" s="1"/>
  <c r="CG56" i="2"/>
  <c r="T78" i="2"/>
  <c r="AH78" i="2"/>
  <c r="BM78" i="2"/>
  <c r="T93" i="2"/>
  <c r="AH93" i="2"/>
  <c r="BM93" i="2"/>
  <c r="T61" i="2"/>
  <c r="AH61" i="2"/>
  <c r="BM61" i="2"/>
  <c r="T39" i="2"/>
  <c r="AH39" i="2"/>
  <c r="BM39" i="2"/>
  <c r="T23" i="2"/>
  <c r="AH23" i="2"/>
  <c r="BM23" i="2"/>
  <c r="T94" i="2"/>
  <c r="AH94" i="2"/>
  <c r="BM94" i="2"/>
  <c r="T107" i="2"/>
  <c r="BM107" i="2"/>
  <c r="AH107" i="2"/>
  <c r="T72" i="2"/>
  <c r="AH72" i="2"/>
  <c r="BM72" i="2"/>
  <c r="T103" i="2"/>
  <c r="BM103" i="2"/>
  <c r="AH103" i="2"/>
  <c r="T71" i="2"/>
  <c r="AH71" i="2"/>
  <c r="BM71" i="2"/>
  <c r="T44" i="2"/>
  <c r="AH44" i="2"/>
  <c r="BM44" i="2"/>
  <c r="T28" i="2"/>
  <c r="AH28" i="2"/>
  <c r="BM28" i="2"/>
  <c r="BM58" i="2"/>
  <c r="AH58" i="2"/>
  <c r="T74" i="2"/>
  <c r="AH74" i="2"/>
  <c r="BM74" i="2"/>
  <c r="T105" i="2"/>
  <c r="BM105" i="2"/>
  <c r="AH105" i="2"/>
  <c r="T53" i="2"/>
  <c r="AH53" i="2"/>
  <c r="BM53" i="2"/>
  <c r="T37" i="2"/>
  <c r="AH37" i="2"/>
  <c r="BM37" i="2"/>
  <c r="T29" i="2"/>
  <c r="AH29" i="2"/>
  <c r="BM29" i="2"/>
  <c r="AH7" i="2"/>
  <c r="BM7" i="2"/>
  <c r="T100" i="2"/>
  <c r="BM100" i="2"/>
  <c r="AH100" i="2"/>
  <c r="T68" i="2"/>
  <c r="AH68" i="2"/>
  <c r="BM68" i="2"/>
  <c r="T99" i="2"/>
  <c r="BM99" i="2"/>
  <c r="AH99" i="2"/>
  <c r="T67" i="2"/>
  <c r="AH67" i="2"/>
  <c r="BM67" i="2"/>
  <c r="T42" i="2"/>
  <c r="AH42" i="2"/>
  <c r="BM42" i="2"/>
  <c r="T34" i="2"/>
  <c r="AH34" i="2"/>
  <c r="BM34" i="2"/>
  <c r="T18" i="2"/>
  <c r="AH18" i="2"/>
  <c r="BM18" i="2"/>
  <c r="T10" i="2"/>
  <c r="AH10" i="2"/>
  <c r="BM10" i="2"/>
  <c r="T55" i="2"/>
  <c r="BM55" i="2"/>
  <c r="AH55" i="2"/>
  <c r="T106" i="2"/>
  <c r="BM106" i="2"/>
  <c r="AH106" i="2"/>
  <c r="T86" i="2"/>
  <c r="AH86" i="2"/>
  <c r="BM86" i="2"/>
  <c r="T70" i="2"/>
  <c r="AH70" i="2"/>
  <c r="G66" i="9" s="1"/>
  <c r="BM70" i="2"/>
  <c r="T101" i="2"/>
  <c r="BM101" i="2"/>
  <c r="AH101" i="2"/>
  <c r="T85" i="2"/>
  <c r="AH85" i="2"/>
  <c r="BM85" i="2"/>
  <c r="T69" i="2"/>
  <c r="AH69" i="2"/>
  <c r="G65" i="9" s="1"/>
  <c r="BM69" i="2"/>
  <c r="T51" i="2"/>
  <c r="AH51" i="2"/>
  <c r="BM51" i="2"/>
  <c r="T43" i="2"/>
  <c r="AH43" i="2"/>
  <c r="BM43" i="2"/>
  <c r="T35" i="2"/>
  <c r="AH35" i="2"/>
  <c r="BM35" i="2"/>
  <c r="T27" i="2"/>
  <c r="AH27" i="2"/>
  <c r="BM27" i="2"/>
  <c r="T19" i="2"/>
  <c r="AH19" i="2"/>
  <c r="BM19" i="2"/>
  <c r="T8" i="2"/>
  <c r="AH8" i="2"/>
  <c r="BM8" i="2"/>
  <c r="T96" i="2"/>
  <c r="BM96" i="2"/>
  <c r="AH96" i="2"/>
  <c r="T80" i="2"/>
  <c r="AH80" i="2"/>
  <c r="BM80" i="2"/>
  <c r="T64" i="2"/>
  <c r="AH64" i="2"/>
  <c r="BM64" i="2"/>
  <c r="T95" i="2"/>
  <c r="AH95" i="2"/>
  <c r="BM95" i="2"/>
  <c r="T79" i="2"/>
  <c r="AH79" i="2"/>
  <c r="BM79" i="2"/>
  <c r="T63" i="2"/>
  <c r="AH63" i="2"/>
  <c r="BM63" i="2"/>
  <c r="T48" i="2"/>
  <c r="AH48" i="2"/>
  <c r="BM48" i="2"/>
  <c r="T40" i="2"/>
  <c r="AH40" i="2"/>
  <c r="BM40" i="2"/>
  <c r="T32" i="2"/>
  <c r="AH32" i="2"/>
  <c r="BM32" i="2"/>
  <c r="T24" i="2"/>
  <c r="AH24" i="2"/>
  <c r="BM24" i="2"/>
  <c r="T16" i="2"/>
  <c r="AH16" i="2"/>
  <c r="BM16" i="2"/>
  <c r="T98" i="2"/>
  <c r="BM98" i="2"/>
  <c r="AH98" i="2"/>
  <c r="T62" i="2"/>
  <c r="AH62" i="2"/>
  <c r="BM62" i="2"/>
  <c r="T77" i="2"/>
  <c r="AH77" i="2"/>
  <c r="BM77" i="2"/>
  <c r="T47" i="2"/>
  <c r="AH47" i="2"/>
  <c r="BM47" i="2"/>
  <c r="T31" i="2"/>
  <c r="AH31" i="2"/>
  <c r="BM31" i="2"/>
  <c r="T15" i="2"/>
  <c r="AH15" i="2"/>
  <c r="D113" i="10" s="1"/>
  <c r="BM15" i="2"/>
  <c r="T88" i="2"/>
  <c r="AH88" i="2"/>
  <c r="G84" i="9" s="1"/>
  <c r="BM88" i="2"/>
  <c r="T87" i="2"/>
  <c r="AH87" i="2"/>
  <c r="BM87" i="2"/>
  <c r="T52" i="2"/>
  <c r="AH52" i="2"/>
  <c r="BM52" i="2"/>
  <c r="T36" i="2"/>
  <c r="AH36" i="2"/>
  <c r="BM36" i="2"/>
  <c r="T20" i="2"/>
  <c r="AH20" i="2"/>
  <c r="BM20" i="2"/>
  <c r="T12" i="2"/>
  <c r="AH12" i="2"/>
  <c r="D110" i="10" s="1"/>
  <c r="BM12" i="2"/>
  <c r="T90" i="2"/>
  <c r="AH90" i="2"/>
  <c r="G86" i="9" s="1"/>
  <c r="BM90" i="2"/>
  <c r="T89" i="2"/>
  <c r="AH89" i="2"/>
  <c r="BM89" i="2"/>
  <c r="T73" i="2"/>
  <c r="AH73" i="2"/>
  <c r="BM73" i="2"/>
  <c r="T45" i="2"/>
  <c r="AH45" i="2"/>
  <c r="BM45" i="2"/>
  <c r="T21" i="2"/>
  <c r="AH21" i="2"/>
  <c r="D119" i="10" s="1"/>
  <c r="BM21" i="2"/>
  <c r="T13" i="2"/>
  <c r="AH13" i="2"/>
  <c r="BM13" i="2"/>
  <c r="T84" i="2"/>
  <c r="AH84" i="2"/>
  <c r="BM84" i="2"/>
  <c r="T83" i="2"/>
  <c r="AH83" i="2"/>
  <c r="BM83" i="2"/>
  <c r="T50" i="2"/>
  <c r="AH50" i="2"/>
  <c r="BM50" i="2"/>
  <c r="T26" i="2"/>
  <c r="AH26" i="2"/>
  <c r="BM26" i="2"/>
  <c r="BO6" i="2"/>
  <c r="BP6" i="2"/>
  <c r="BV6" i="2"/>
  <c r="BU6" i="2"/>
  <c r="T102" i="2"/>
  <c r="BM102" i="2"/>
  <c r="AH102" i="2"/>
  <c r="T82" i="2"/>
  <c r="AH82" i="2"/>
  <c r="G78" i="9" s="1"/>
  <c r="BM82" i="2"/>
  <c r="T66" i="2"/>
  <c r="AH66" i="2"/>
  <c r="BM66" i="2"/>
  <c r="T97" i="2"/>
  <c r="BM97" i="2"/>
  <c r="AH97" i="2"/>
  <c r="T81" i="2"/>
  <c r="AH81" i="2"/>
  <c r="BM81" i="2"/>
  <c r="T65" i="2"/>
  <c r="AH65" i="2"/>
  <c r="G61" i="9" s="1"/>
  <c r="BM65" i="2"/>
  <c r="T49" i="2"/>
  <c r="AH49" i="2"/>
  <c r="BM49" i="2"/>
  <c r="T41" i="2"/>
  <c r="AH41" i="2"/>
  <c r="BM41" i="2"/>
  <c r="T33" i="2"/>
  <c r="AH33" i="2"/>
  <c r="BM33" i="2"/>
  <c r="T25" i="2"/>
  <c r="AH25" i="2"/>
  <c r="BM25" i="2"/>
  <c r="T17" i="2"/>
  <c r="AH17" i="2"/>
  <c r="BM17" i="2"/>
  <c r="T9" i="2"/>
  <c r="AH9" i="2"/>
  <c r="BM9" i="2"/>
  <c r="T59" i="2"/>
  <c r="AH59" i="2"/>
  <c r="G55" i="9" s="1"/>
  <c r="BM59" i="2"/>
  <c r="T92" i="2"/>
  <c r="AH92" i="2"/>
  <c r="G88" i="9" s="1"/>
  <c r="BM92" i="2"/>
  <c r="T76" i="2"/>
  <c r="AH76" i="2"/>
  <c r="G72" i="9" s="1"/>
  <c r="BM76" i="2"/>
  <c r="T91" i="2"/>
  <c r="AH91" i="2"/>
  <c r="BM91" i="2"/>
  <c r="T75" i="2"/>
  <c r="AH75" i="2"/>
  <c r="G71" i="9" s="1"/>
  <c r="BM75" i="2"/>
  <c r="T54" i="2"/>
  <c r="AH54" i="2"/>
  <c r="BM54" i="2"/>
  <c r="T46" i="2"/>
  <c r="AH46" i="2"/>
  <c r="BM46" i="2"/>
  <c r="T38" i="2"/>
  <c r="AH38" i="2"/>
  <c r="BM38" i="2"/>
  <c r="T30" i="2"/>
  <c r="AH30" i="2"/>
  <c r="BM30" i="2"/>
  <c r="T22" i="2"/>
  <c r="AH22" i="2"/>
  <c r="BM22" i="2"/>
  <c r="T14" i="2"/>
  <c r="AH14" i="2"/>
  <c r="BM14" i="2"/>
  <c r="T60" i="2"/>
  <c r="AH60" i="2"/>
  <c r="BM60" i="2"/>
  <c r="T11" i="2"/>
  <c r="BM11" i="2"/>
  <c r="AH11" i="2"/>
  <c r="T7" i="2"/>
  <c r="Z22" i="13"/>
  <c r="Z23" i="13"/>
  <c r="Y18" i="13"/>
  <c r="Y19" i="13"/>
  <c r="X18" i="13"/>
  <c r="X19" i="13"/>
  <c r="AA18" i="13"/>
  <c r="AA19" i="13"/>
  <c r="AA17" i="13"/>
  <c r="K17" i="13" s="1"/>
  <c r="AA16" i="13"/>
  <c r="K16" i="13" s="1"/>
  <c r="X22" i="13"/>
  <c r="X23" i="13"/>
  <c r="X20" i="13"/>
  <c r="X21" i="13"/>
  <c r="Y22" i="13"/>
  <c r="Y23" i="13"/>
  <c r="Z20" i="13"/>
  <c r="Z21" i="13"/>
  <c r="AR14" i="13"/>
  <c r="K10" i="14" s="1"/>
  <c r="AT14" i="13"/>
  <c r="M10" i="14" s="1"/>
  <c r="AR15" i="13"/>
  <c r="K11" i="14" s="1"/>
  <c r="AT15" i="13"/>
  <c r="M11" i="14" s="1"/>
  <c r="AR24" i="13"/>
  <c r="K20" i="14" s="1"/>
  <c r="AT24" i="13"/>
  <c r="M20" i="14" s="1"/>
  <c r="AR25" i="13"/>
  <c r="K21" i="14" s="1"/>
  <c r="AT25" i="13"/>
  <c r="M21" i="14" s="1"/>
  <c r="AR26" i="13"/>
  <c r="K22" i="14" s="1"/>
  <c r="AT26" i="13"/>
  <c r="M22" i="14" s="1"/>
  <c r="AR27" i="13"/>
  <c r="K23" i="14" s="1"/>
  <c r="AT27" i="13"/>
  <c r="M23" i="14" s="1"/>
  <c r="AR28" i="13"/>
  <c r="K24" i="14" s="1"/>
  <c r="AT28" i="13"/>
  <c r="M24" i="14" s="1"/>
  <c r="AR29" i="13"/>
  <c r="K25" i="14" s="1"/>
  <c r="AT29" i="13"/>
  <c r="M25" i="14" s="1"/>
  <c r="R14" i="13"/>
  <c r="T14" i="13"/>
  <c r="R15" i="13"/>
  <c r="T15" i="13"/>
  <c r="R24" i="13"/>
  <c r="T24" i="13"/>
  <c r="R25" i="13"/>
  <c r="T25" i="13"/>
  <c r="R26" i="13"/>
  <c r="T26" i="13"/>
  <c r="R27" i="13"/>
  <c r="T27" i="13"/>
  <c r="R28" i="13"/>
  <c r="T28" i="13"/>
  <c r="R29" i="13"/>
  <c r="T29" i="13"/>
  <c r="AC14" i="13"/>
  <c r="AE14" i="13"/>
  <c r="AC15" i="13"/>
  <c r="AE15" i="13"/>
  <c r="AC24" i="13"/>
  <c r="AE24" i="13"/>
  <c r="AC25" i="13"/>
  <c r="AE25" i="13"/>
  <c r="AC26" i="13"/>
  <c r="AE26" i="13"/>
  <c r="AC27" i="13"/>
  <c r="AE27" i="13"/>
  <c r="AC28" i="13"/>
  <c r="AE28" i="13"/>
  <c r="AC29" i="13"/>
  <c r="AE29" i="13"/>
  <c r="X14" i="13"/>
  <c r="Z14" i="13"/>
  <c r="X15" i="13"/>
  <c r="Z15" i="13"/>
  <c r="X24" i="13"/>
  <c r="Z24" i="13"/>
  <c r="X25" i="13"/>
  <c r="Z25" i="13"/>
  <c r="X26" i="13"/>
  <c r="Z26" i="13"/>
  <c r="X27" i="13"/>
  <c r="Z27" i="13"/>
  <c r="X28" i="13"/>
  <c r="Z28" i="13"/>
  <c r="X29" i="13"/>
  <c r="Z29" i="13"/>
  <c r="AS14" i="13"/>
  <c r="L10" i="14" s="1"/>
  <c r="AU14" i="13"/>
  <c r="N10" i="14" s="1"/>
  <c r="AS15" i="13"/>
  <c r="L11" i="14" s="1"/>
  <c r="AU15" i="13"/>
  <c r="N11" i="14" s="1"/>
  <c r="AS24" i="13"/>
  <c r="L20" i="14" s="1"/>
  <c r="AU24" i="13"/>
  <c r="N20" i="14" s="1"/>
  <c r="AS25" i="13"/>
  <c r="L21" i="14" s="1"/>
  <c r="AU25" i="13"/>
  <c r="N21" i="14" s="1"/>
  <c r="AS26" i="13"/>
  <c r="L22" i="14" s="1"/>
  <c r="AU26" i="13"/>
  <c r="N22" i="14" s="1"/>
  <c r="AS27" i="13"/>
  <c r="L23" i="14" s="1"/>
  <c r="AU27" i="13"/>
  <c r="N23" i="14" s="1"/>
  <c r="AS28" i="13"/>
  <c r="L24" i="14" s="1"/>
  <c r="AU28" i="13"/>
  <c r="N24" i="14" s="1"/>
  <c r="AS29" i="13"/>
  <c r="L25" i="14" s="1"/>
  <c r="AU29" i="13"/>
  <c r="N25" i="14" s="1"/>
  <c r="S14" i="13"/>
  <c r="U14" i="13"/>
  <c r="S15" i="13"/>
  <c r="U15" i="13"/>
  <c r="S24" i="13"/>
  <c r="U24" i="13"/>
  <c r="S25" i="13"/>
  <c r="U25" i="13"/>
  <c r="S26" i="13"/>
  <c r="U26" i="13"/>
  <c r="S27" i="13"/>
  <c r="U27" i="13"/>
  <c r="S28" i="13"/>
  <c r="U28" i="13"/>
  <c r="S29" i="13"/>
  <c r="U29" i="13"/>
  <c r="AD14" i="13"/>
  <c r="AF14" i="13"/>
  <c r="AD15" i="13"/>
  <c r="AF15" i="13"/>
  <c r="AD24" i="13"/>
  <c r="AF24" i="13"/>
  <c r="AD25" i="13"/>
  <c r="AF25" i="13"/>
  <c r="AD26" i="13"/>
  <c r="AF26" i="13"/>
  <c r="AD27" i="13"/>
  <c r="AF27" i="13"/>
  <c r="AD28" i="13"/>
  <c r="AF28" i="13"/>
  <c r="AD29" i="13"/>
  <c r="AF29" i="13"/>
  <c r="Y14" i="13"/>
  <c r="AA14" i="13"/>
  <c r="Y15" i="13"/>
  <c r="AA15" i="13"/>
  <c r="Y24" i="13"/>
  <c r="AA24" i="13"/>
  <c r="Y25" i="13"/>
  <c r="AA25" i="13"/>
  <c r="Y26" i="13"/>
  <c r="AA26" i="13"/>
  <c r="Y27" i="13"/>
  <c r="AA27" i="13"/>
  <c r="Y28" i="13"/>
  <c r="AA28" i="13"/>
  <c r="Y29" i="13"/>
  <c r="AA29" i="13"/>
  <c r="AM15" i="13"/>
  <c r="AN15" i="13"/>
  <c r="AM14" i="13"/>
  <c r="AN14" i="13"/>
  <c r="AK15" i="13"/>
  <c r="AL15" i="13"/>
  <c r="AK14" i="13"/>
  <c r="AL14" i="13"/>
  <c r="K4" i="14"/>
  <c r="AT8" i="13"/>
  <c r="M4" i="14" s="1"/>
  <c r="K5" i="14"/>
  <c r="AT9" i="13"/>
  <c r="M5" i="14" s="1"/>
  <c r="AR10" i="13"/>
  <c r="K6" i="14" s="1"/>
  <c r="AT10" i="13"/>
  <c r="M6" i="14" s="1"/>
  <c r="AR11" i="13"/>
  <c r="K7" i="14" s="1"/>
  <c r="AT11" i="13"/>
  <c r="M7" i="14" s="1"/>
  <c r="AR12" i="13"/>
  <c r="K8" i="14" s="1"/>
  <c r="AT12" i="13"/>
  <c r="M8" i="14" s="1"/>
  <c r="AR13" i="13"/>
  <c r="K9" i="14" s="1"/>
  <c r="AT13" i="13"/>
  <c r="M9" i="14" s="1"/>
  <c r="T8" i="13"/>
  <c r="T9" i="13"/>
  <c r="R10" i="13"/>
  <c r="T10" i="13"/>
  <c r="R11" i="13"/>
  <c r="T11" i="13"/>
  <c r="R12" i="13"/>
  <c r="T12" i="13"/>
  <c r="R13" i="13"/>
  <c r="T13" i="13"/>
  <c r="AC8" i="13"/>
  <c r="AE8" i="13"/>
  <c r="AC9" i="13"/>
  <c r="AE9" i="13"/>
  <c r="AC10" i="13"/>
  <c r="AE10" i="13"/>
  <c r="AC11" i="13"/>
  <c r="AE11" i="13"/>
  <c r="AC12" i="13"/>
  <c r="AE12" i="13"/>
  <c r="AC13" i="13"/>
  <c r="AE13" i="13"/>
  <c r="Z8" i="13"/>
  <c r="Z9" i="13"/>
  <c r="X10" i="13"/>
  <c r="Z10" i="13"/>
  <c r="X11" i="13"/>
  <c r="Z11" i="13"/>
  <c r="X12" i="13"/>
  <c r="Z12" i="13"/>
  <c r="X13" i="13"/>
  <c r="Z13" i="13"/>
  <c r="AK10" i="13"/>
  <c r="AM10" i="13"/>
  <c r="AK11" i="13"/>
  <c r="AM11" i="13"/>
  <c r="AK12" i="13"/>
  <c r="AM12" i="13"/>
  <c r="AK13" i="13"/>
  <c r="AM13" i="13"/>
  <c r="AS8" i="13"/>
  <c r="L4" i="14" s="1"/>
  <c r="AU8" i="13"/>
  <c r="N4" i="14" s="1"/>
  <c r="AS9" i="13"/>
  <c r="L5" i="14" s="1"/>
  <c r="AU9" i="13"/>
  <c r="N5" i="14" s="1"/>
  <c r="AS10" i="13"/>
  <c r="L6" i="14" s="1"/>
  <c r="AU10" i="13"/>
  <c r="N6" i="14" s="1"/>
  <c r="AS11" i="13"/>
  <c r="L7" i="14" s="1"/>
  <c r="AU11" i="13"/>
  <c r="N7" i="14" s="1"/>
  <c r="AS12" i="13"/>
  <c r="L8" i="14" s="1"/>
  <c r="AU12" i="13"/>
  <c r="N8" i="14" s="1"/>
  <c r="AS13" i="13"/>
  <c r="L9" i="14" s="1"/>
  <c r="AU13" i="13"/>
  <c r="N9" i="14" s="1"/>
  <c r="S8" i="13"/>
  <c r="U8" i="13"/>
  <c r="S9" i="13"/>
  <c r="U9" i="13"/>
  <c r="S10" i="13"/>
  <c r="U10" i="13"/>
  <c r="S11" i="13"/>
  <c r="U11" i="13"/>
  <c r="S12" i="13"/>
  <c r="U12" i="13"/>
  <c r="S13" i="13"/>
  <c r="U13" i="13"/>
  <c r="AD8" i="13"/>
  <c r="AF8" i="13"/>
  <c r="AD9" i="13"/>
  <c r="AF9" i="13"/>
  <c r="AD10" i="13"/>
  <c r="AF10" i="13"/>
  <c r="AD11" i="13"/>
  <c r="AF11" i="13"/>
  <c r="AD12" i="13"/>
  <c r="AF12" i="13"/>
  <c r="AD13" i="13"/>
  <c r="AF13" i="13"/>
  <c r="Y8" i="13"/>
  <c r="AA8" i="13"/>
  <c r="Y9" i="13"/>
  <c r="AA9" i="13"/>
  <c r="Y10" i="13"/>
  <c r="AA10" i="13"/>
  <c r="Y11" i="13"/>
  <c r="AA11" i="13"/>
  <c r="Y12" i="13"/>
  <c r="AA12" i="13"/>
  <c r="Y13" i="13"/>
  <c r="AA13" i="13"/>
  <c r="AL10" i="13"/>
  <c r="AN10" i="13"/>
  <c r="AL11" i="13"/>
  <c r="AN11" i="13"/>
  <c r="AL12" i="13"/>
  <c r="AN12" i="13"/>
  <c r="AL13" i="13"/>
  <c r="AN13" i="13"/>
  <c r="AL9" i="13"/>
  <c r="AL8" i="13"/>
  <c r="AM9" i="13"/>
  <c r="AN9" i="13"/>
  <c r="AM8" i="13"/>
  <c r="AN8" i="13"/>
  <c r="G100" i="9"/>
  <c r="D202" i="10"/>
  <c r="D100" i="10"/>
  <c r="BO103" i="13"/>
  <c r="BJ103" i="13"/>
  <c r="BR103" i="13"/>
  <c r="BK103" i="13"/>
  <c r="BS103" i="13"/>
  <c r="BN103" i="13"/>
  <c r="BH103" i="13"/>
  <c r="BI103" i="13"/>
  <c r="BQ103" i="13"/>
  <c r="BL103" i="13"/>
  <c r="BP103" i="13"/>
  <c r="BM103" i="13"/>
  <c r="BO71" i="13"/>
  <c r="BJ71" i="13"/>
  <c r="AN27" i="13" s="1"/>
  <c r="BR71" i="13"/>
  <c r="BK71" i="13"/>
  <c r="BS71" i="13"/>
  <c r="BN71" i="13"/>
  <c r="BH71" i="13"/>
  <c r="AN26" i="13" s="1"/>
  <c r="BL71" i="13"/>
  <c r="BP71" i="13"/>
  <c r="BM71" i="13"/>
  <c r="BI71" i="13"/>
  <c r="BQ71" i="13"/>
  <c r="BR67" i="13"/>
  <c r="BK67" i="13"/>
  <c r="BN67" i="13"/>
  <c r="BO67" i="13"/>
  <c r="BJ67" i="13"/>
  <c r="BM67" i="13"/>
  <c r="BI67" i="13"/>
  <c r="BQ67" i="13"/>
  <c r="BH67" i="13"/>
  <c r="BL67" i="13"/>
  <c r="BP67" i="13"/>
  <c r="BS67" i="13"/>
  <c r="BN85" i="13"/>
  <c r="BO85" i="13"/>
  <c r="BJ85" i="13"/>
  <c r="AM29" i="13" s="1"/>
  <c r="BR85" i="13"/>
  <c r="BK85" i="13"/>
  <c r="BS85" i="13"/>
  <c r="BL85" i="13"/>
  <c r="BP85" i="13"/>
  <c r="BM85" i="13"/>
  <c r="BI85" i="13"/>
  <c r="BQ85" i="13"/>
  <c r="BH85" i="13"/>
  <c r="AM28" i="13" s="1"/>
  <c r="BJ104" i="13"/>
  <c r="BN104" i="13"/>
  <c r="BK104" i="13"/>
  <c r="BS104" i="13"/>
  <c r="BR104" i="13"/>
  <c r="BO104" i="13"/>
  <c r="BL104" i="13"/>
  <c r="BP104" i="13"/>
  <c r="BI104" i="13"/>
  <c r="BQ104" i="13"/>
  <c r="BH104" i="13"/>
  <c r="BM104" i="13"/>
  <c r="BN96" i="13"/>
  <c r="BK96" i="13"/>
  <c r="BS96" i="13"/>
  <c r="BJ96" i="13"/>
  <c r="BR96" i="13"/>
  <c r="BO96" i="13"/>
  <c r="BL96" i="13"/>
  <c r="BP96" i="13"/>
  <c r="BI96" i="13"/>
  <c r="BQ96" i="13"/>
  <c r="BH96" i="13"/>
  <c r="BM96" i="13"/>
  <c r="BO80" i="13"/>
  <c r="BN80" i="13"/>
  <c r="BK80" i="13"/>
  <c r="BJ80" i="13"/>
  <c r="BR80" i="13"/>
  <c r="BH80" i="13"/>
  <c r="BS80" i="13"/>
  <c r="BL80" i="13"/>
  <c r="BP80" i="13"/>
  <c r="BQ80" i="13"/>
  <c r="BI80" i="13"/>
  <c r="BM80" i="13"/>
  <c r="BR62" i="13"/>
  <c r="BK62" i="13"/>
  <c r="BN62" i="13"/>
  <c r="AM25" i="13" s="1"/>
  <c r="BO62" i="13"/>
  <c r="BJ62" i="13"/>
  <c r="BS62" i="13"/>
  <c r="BH62" i="13"/>
  <c r="BP62" i="13"/>
  <c r="BM62" i="13"/>
  <c r="BI62" i="13"/>
  <c r="BQ62" i="13"/>
  <c r="BL62" i="13"/>
  <c r="AM24" i="13" s="1"/>
  <c r="BR83" i="13"/>
  <c r="BK83" i="13"/>
  <c r="BN83" i="13"/>
  <c r="BO83" i="13"/>
  <c r="BJ83" i="13"/>
  <c r="AK29" i="13" s="1"/>
  <c r="BH83" i="13"/>
  <c r="AK28" i="13" s="1"/>
  <c r="BL83" i="13"/>
  <c r="BP83" i="13"/>
  <c r="BM83" i="13"/>
  <c r="BS83" i="13"/>
  <c r="BI83" i="13"/>
  <c r="BQ83" i="13"/>
  <c r="BJ89" i="13"/>
  <c r="BR89" i="13"/>
  <c r="BK89" i="13"/>
  <c r="BS89" i="13"/>
  <c r="BN89" i="13"/>
  <c r="BO89" i="13"/>
  <c r="BH89" i="13"/>
  <c r="BI89" i="13"/>
  <c r="BL89" i="13"/>
  <c r="BP89" i="13"/>
  <c r="BM89" i="13"/>
  <c r="BQ89" i="13"/>
  <c r="BN90" i="13"/>
  <c r="BK90" i="13"/>
  <c r="BS90" i="13"/>
  <c r="BJ90" i="13"/>
  <c r="BR90" i="13"/>
  <c r="BO90" i="13"/>
  <c r="BH90" i="13"/>
  <c r="BL90" i="13"/>
  <c r="BP90" i="13"/>
  <c r="BI90" i="13"/>
  <c r="BM90" i="13"/>
  <c r="BQ90" i="13"/>
  <c r="BN76" i="13"/>
  <c r="BJ76" i="13"/>
  <c r="BR76" i="13"/>
  <c r="BS76" i="13"/>
  <c r="BK76" i="13"/>
  <c r="BO76" i="13"/>
  <c r="BI76" i="13"/>
  <c r="BQ76" i="13"/>
  <c r="BH76" i="13"/>
  <c r="BM76" i="13"/>
  <c r="BL76" i="13"/>
  <c r="BP76" i="13"/>
  <c r="BJ79" i="13"/>
  <c r="BO79" i="13"/>
  <c r="BS79" i="13"/>
  <c r="BR79" i="13"/>
  <c r="BK79" i="13"/>
  <c r="BN79" i="13"/>
  <c r="BH79" i="13"/>
  <c r="BQ79" i="13"/>
  <c r="BL79" i="13"/>
  <c r="BP79" i="13"/>
  <c r="BI79" i="13"/>
  <c r="BM79" i="13"/>
  <c r="BJ61" i="13"/>
  <c r="BR61" i="13"/>
  <c r="BK61" i="13"/>
  <c r="BS61" i="13"/>
  <c r="BN61" i="13"/>
  <c r="AL25" i="13" s="1"/>
  <c r="BO61" i="13"/>
  <c r="BL61" i="13"/>
  <c r="AL24" i="13" s="1"/>
  <c r="BM61" i="13"/>
  <c r="BH61" i="13"/>
  <c r="BI61" i="13"/>
  <c r="BQ61" i="13"/>
  <c r="BP61" i="13"/>
  <c r="BN93" i="13"/>
  <c r="BO93" i="13"/>
  <c r="BJ93" i="13"/>
  <c r="BR93" i="13"/>
  <c r="BK93" i="13"/>
  <c r="BS93" i="13"/>
  <c r="BH93" i="13"/>
  <c r="BL93" i="13"/>
  <c r="BP93" i="13"/>
  <c r="BM93" i="13"/>
  <c r="BI93" i="13"/>
  <c r="BQ93" i="13"/>
  <c r="BJ92" i="13"/>
  <c r="BR92" i="13"/>
  <c r="BO92" i="13"/>
  <c r="BN92" i="13"/>
  <c r="BK92" i="13"/>
  <c r="BS92" i="13"/>
  <c r="BM92" i="13"/>
  <c r="BH92" i="13"/>
  <c r="BL92" i="13"/>
  <c r="BP92" i="13"/>
  <c r="BI92" i="13"/>
  <c r="BQ92" i="13"/>
  <c r="BR78" i="13"/>
  <c r="BJ78" i="13"/>
  <c r="BK78" i="13"/>
  <c r="BO78" i="13"/>
  <c r="BS78" i="13"/>
  <c r="BN78" i="13"/>
  <c r="BH78" i="13"/>
  <c r="BM78" i="13"/>
  <c r="BL78" i="13"/>
  <c r="BP78" i="13"/>
  <c r="BI78" i="13"/>
  <c r="BQ78" i="13"/>
  <c r="BO64" i="13"/>
  <c r="BJ64" i="13"/>
  <c r="BR64" i="13"/>
  <c r="BK64" i="13"/>
  <c r="BS64" i="13"/>
  <c r="BN64" i="13"/>
  <c r="BL64" i="13"/>
  <c r="BH64" i="13"/>
  <c r="BP64" i="13"/>
  <c r="BM64" i="13"/>
  <c r="BI64" i="13"/>
  <c r="BQ64" i="13"/>
  <c r="BR75" i="13"/>
  <c r="BK75" i="13"/>
  <c r="BN75" i="13"/>
  <c r="BO75" i="13"/>
  <c r="BJ75" i="13"/>
  <c r="BH75" i="13"/>
  <c r="BM75" i="13"/>
  <c r="BI75" i="13"/>
  <c r="BQ75" i="13"/>
  <c r="BS75" i="13"/>
  <c r="BL75" i="13"/>
  <c r="BP75" i="13"/>
  <c r="BJ65" i="13"/>
  <c r="BR65" i="13"/>
  <c r="BK65" i="13"/>
  <c r="BS65" i="13"/>
  <c r="BN65" i="13"/>
  <c r="BO65" i="13"/>
  <c r="BM65" i="13"/>
  <c r="BI65" i="13"/>
  <c r="BQ65" i="13"/>
  <c r="BH65" i="13"/>
  <c r="BL65" i="13"/>
  <c r="BP65" i="13"/>
  <c r="BJ97" i="13"/>
  <c r="BR97" i="13"/>
  <c r="BK97" i="13"/>
  <c r="BS97" i="13"/>
  <c r="BN97" i="13"/>
  <c r="BO97" i="13"/>
  <c r="BH97" i="13"/>
  <c r="BI97" i="13"/>
  <c r="BQ97" i="13"/>
  <c r="BL97" i="13"/>
  <c r="BP97" i="13"/>
  <c r="BM97" i="13"/>
  <c r="BN88" i="13"/>
  <c r="BK88" i="13"/>
  <c r="BS88" i="13"/>
  <c r="BJ88" i="13"/>
  <c r="BR88" i="13"/>
  <c r="BO88" i="13"/>
  <c r="BH88" i="13"/>
  <c r="BL88" i="13"/>
  <c r="BP88" i="13"/>
  <c r="BI88" i="13"/>
  <c r="BQ88" i="13"/>
  <c r="BM88" i="13"/>
  <c r="BJ70" i="13"/>
  <c r="AM27" i="13" s="1"/>
  <c r="BR70" i="13"/>
  <c r="BS70" i="13"/>
  <c r="BK70" i="13"/>
  <c r="BO70" i="13"/>
  <c r="BN70" i="13"/>
  <c r="BH70" i="13"/>
  <c r="AM26" i="13" s="1"/>
  <c r="BM70" i="13"/>
  <c r="BL70" i="13"/>
  <c r="BP70" i="13"/>
  <c r="BI70" i="13"/>
  <c r="BQ70" i="13"/>
  <c r="BO87" i="13"/>
  <c r="BJ87" i="13"/>
  <c r="BR87" i="13"/>
  <c r="BK87" i="13"/>
  <c r="BS87" i="13"/>
  <c r="BN87" i="13"/>
  <c r="BI87" i="13"/>
  <c r="BQ87" i="13"/>
  <c r="BH87" i="13"/>
  <c r="BL87" i="13"/>
  <c r="BP87" i="13"/>
  <c r="BM87" i="13"/>
  <c r="BN59" i="13"/>
  <c r="BO59" i="13"/>
  <c r="BJ59" i="13"/>
  <c r="BR59" i="13"/>
  <c r="BK59" i="13"/>
  <c r="BS59" i="13"/>
  <c r="BI59" i="13"/>
  <c r="BL59" i="13"/>
  <c r="BP59" i="13"/>
  <c r="BM59" i="13"/>
  <c r="BQ59" i="13"/>
  <c r="BH59" i="13"/>
  <c r="BN69" i="13"/>
  <c r="BO69" i="13"/>
  <c r="BJ69" i="13"/>
  <c r="AL27" i="13" s="1"/>
  <c r="BR69" i="13"/>
  <c r="BK69" i="13"/>
  <c r="BS69" i="13"/>
  <c r="BI69" i="13"/>
  <c r="BH69" i="13"/>
  <c r="BL69" i="13"/>
  <c r="BP69" i="13"/>
  <c r="BM69" i="13"/>
  <c r="BQ69" i="13"/>
  <c r="BN101" i="13"/>
  <c r="BO101" i="13"/>
  <c r="BJ101" i="13"/>
  <c r="BR101" i="13"/>
  <c r="BK101" i="13"/>
  <c r="BS101" i="13"/>
  <c r="BL101" i="13"/>
  <c r="BP101" i="13"/>
  <c r="BM101" i="13"/>
  <c r="BH101" i="13"/>
  <c r="BI101" i="13"/>
  <c r="BQ101" i="13"/>
  <c r="BR102" i="13"/>
  <c r="BO102" i="13"/>
  <c r="BJ102" i="13"/>
  <c r="BN102" i="13"/>
  <c r="BK102" i="13"/>
  <c r="BS102" i="13"/>
  <c r="BH102" i="13"/>
  <c r="BM102" i="13"/>
  <c r="BL102" i="13"/>
  <c r="BP102" i="13"/>
  <c r="BI102" i="13"/>
  <c r="BQ102" i="13"/>
  <c r="BJ84" i="13"/>
  <c r="AL29" i="13" s="1"/>
  <c r="BR84" i="13"/>
  <c r="BO84" i="13"/>
  <c r="BN84" i="13"/>
  <c r="BK84" i="13"/>
  <c r="BS84" i="13"/>
  <c r="BM84" i="13"/>
  <c r="BH84" i="13"/>
  <c r="AL28" i="13" s="1"/>
  <c r="BL84" i="13"/>
  <c r="BP84" i="13"/>
  <c r="BI84" i="13"/>
  <c r="BQ84" i="13"/>
  <c r="BK66" i="13"/>
  <c r="BO66" i="13"/>
  <c r="BN66" i="13"/>
  <c r="BJ66" i="13"/>
  <c r="BR66" i="13"/>
  <c r="BS66" i="13"/>
  <c r="BL66" i="13"/>
  <c r="BP66" i="13"/>
  <c r="BH66" i="13"/>
  <c r="BI66" i="13"/>
  <c r="BQ66" i="13"/>
  <c r="BM66" i="13"/>
  <c r="BN63" i="13"/>
  <c r="AN25" i="13" s="1"/>
  <c r="BO63" i="13"/>
  <c r="BJ63" i="13"/>
  <c r="BR63" i="13"/>
  <c r="BH63" i="13"/>
  <c r="BK63" i="13"/>
  <c r="BS63" i="13"/>
  <c r="BL63" i="13"/>
  <c r="AN24" i="13" s="1"/>
  <c r="BI63" i="13"/>
  <c r="BQ63" i="13"/>
  <c r="BP63" i="13"/>
  <c r="BM63" i="13"/>
  <c r="BJ73" i="13"/>
  <c r="BR73" i="13"/>
  <c r="BK73" i="13"/>
  <c r="BS73" i="13"/>
  <c r="BN73" i="13"/>
  <c r="BO73" i="13"/>
  <c r="BM73" i="13"/>
  <c r="BI73" i="13"/>
  <c r="BQ73" i="13"/>
  <c r="BH73" i="13"/>
  <c r="BL73" i="13"/>
  <c r="BP73" i="13"/>
  <c r="BJ105" i="13"/>
  <c r="BR105" i="13"/>
  <c r="BK105" i="13"/>
  <c r="BS105" i="13"/>
  <c r="BN105" i="13"/>
  <c r="BO105" i="13"/>
  <c r="BH105" i="13"/>
  <c r="BI105" i="13"/>
  <c r="BQ105" i="13"/>
  <c r="BL105" i="13"/>
  <c r="BP105" i="13"/>
  <c r="BM105" i="13"/>
  <c r="BJ86" i="13"/>
  <c r="AN29" i="13" s="1"/>
  <c r="BR86" i="13"/>
  <c r="BO86" i="13"/>
  <c r="BN86" i="13"/>
  <c r="BK86" i="13"/>
  <c r="BS86" i="13"/>
  <c r="BH86" i="13"/>
  <c r="AN28" i="13" s="1"/>
  <c r="BM86" i="13"/>
  <c r="BL86" i="13"/>
  <c r="BP86" i="13"/>
  <c r="BI86" i="13"/>
  <c r="BQ86" i="13"/>
  <c r="BJ72" i="13"/>
  <c r="BR72" i="13"/>
  <c r="BK72" i="13"/>
  <c r="BO72" i="13"/>
  <c r="BN72" i="13"/>
  <c r="BS72" i="13"/>
  <c r="BM72" i="13"/>
  <c r="BL72" i="13"/>
  <c r="BP72" i="13"/>
  <c r="BI72" i="13"/>
  <c r="BQ72" i="13"/>
  <c r="BH72" i="13"/>
  <c r="BO95" i="13"/>
  <c r="BJ95" i="13"/>
  <c r="BR95" i="13"/>
  <c r="BK95" i="13"/>
  <c r="BS95" i="13"/>
  <c r="BN95" i="13"/>
  <c r="BI95" i="13"/>
  <c r="BQ95" i="13"/>
  <c r="BH95" i="13"/>
  <c r="BL95" i="13"/>
  <c r="BP95" i="13"/>
  <c r="BM95" i="13"/>
  <c r="BR99" i="13"/>
  <c r="BK99" i="13"/>
  <c r="BS99" i="13"/>
  <c r="BN99" i="13"/>
  <c r="BO99" i="13"/>
  <c r="BJ99" i="13"/>
  <c r="BL99" i="13"/>
  <c r="BP99" i="13"/>
  <c r="BM99" i="13"/>
  <c r="BH99" i="13"/>
  <c r="BI99" i="13"/>
  <c r="BQ99" i="13"/>
  <c r="BN77" i="13"/>
  <c r="BO77" i="13"/>
  <c r="BJ77" i="13"/>
  <c r="BR77" i="13"/>
  <c r="BK77" i="13"/>
  <c r="BS77" i="13"/>
  <c r="BI77" i="13"/>
  <c r="BL77" i="13"/>
  <c r="BP77" i="13"/>
  <c r="BH77" i="13"/>
  <c r="BM77" i="13"/>
  <c r="BQ77" i="13"/>
  <c r="BN106" i="13"/>
  <c r="BK106" i="13"/>
  <c r="BS106" i="13"/>
  <c r="BR106" i="13"/>
  <c r="BO106" i="13"/>
  <c r="BJ106" i="13"/>
  <c r="BL106" i="13"/>
  <c r="BP106" i="13"/>
  <c r="BI106" i="13"/>
  <c r="BQ106" i="13"/>
  <c r="BH106" i="13"/>
  <c r="BM106" i="13"/>
  <c r="BN82" i="13"/>
  <c r="BK82" i="13"/>
  <c r="BS82" i="13"/>
  <c r="BJ82" i="13"/>
  <c r="BR82" i="13"/>
  <c r="BO82" i="13"/>
  <c r="BL82" i="13"/>
  <c r="BP82" i="13"/>
  <c r="BI82" i="13"/>
  <c r="BQ82" i="13"/>
  <c r="BM82" i="13"/>
  <c r="BH82" i="13"/>
  <c r="BN68" i="13"/>
  <c r="BJ68" i="13"/>
  <c r="AK27" i="13" s="1"/>
  <c r="BR68" i="13"/>
  <c r="BS68" i="13"/>
  <c r="BK68" i="13"/>
  <c r="BO68" i="13"/>
  <c r="BH68" i="13"/>
  <c r="BI68" i="13"/>
  <c r="BM68" i="13"/>
  <c r="BL68" i="13"/>
  <c r="BP68" i="13"/>
  <c r="BQ68" i="13"/>
  <c r="BR91" i="13"/>
  <c r="BK91" i="13"/>
  <c r="BS91" i="13"/>
  <c r="BN91" i="13"/>
  <c r="BO91" i="13"/>
  <c r="BJ91" i="13"/>
  <c r="BH91" i="13"/>
  <c r="BL91" i="13"/>
  <c r="BP91" i="13"/>
  <c r="BM91" i="13"/>
  <c r="BI91" i="13"/>
  <c r="BQ91" i="13"/>
  <c r="BJ81" i="13"/>
  <c r="BR81" i="13"/>
  <c r="BK81" i="13"/>
  <c r="BS81" i="13"/>
  <c r="BN81" i="13"/>
  <c r="BO81" i="13"/>
  <c r="BH81" i="13"/>
  <c r="BM81" i="13"/>
  <c r="BI81" i="13"/>
  <c r="BL81" i="13"/>
  <c r="BP81" i="13"/>
  <c r="BQ81" i="13"/>
  <c r="BJ94" i="13"/>
  <c r="BR94" i="13"/>
  <c r="BO94" i="13"/>
  <c r="BN94" i="13"/>
  <c r="BK94" i="13"/>
  <c r="BS94" i="13"/>
  <c r="BH94" i="13"/>
  <c r="BM94" i="13"/>
  <c r="BL94" i="13"/>
  <c r="BP94" i="13"/>
  <c r="BI94" i="13"/>
  <c r="BQ94" i="13"/>
  <c r="BK74" i="13"/>
  <c r="BO74" i="13"/>
  <c r="BN74" i="13"/>
  <c r="BJ74" i="13"/>
  <c r="BR74" i="13"/>
  <c r="BS74" i="13"/>
  <c r="BL74" i="13"/>
  <c r="BP74" i="13"/>
  <c r="BI74" i="13"/>
  <c r="BQ74" i="13"/>
  <c r="BH74" i="13"/>
  <c r="BM74" i="13"/>
  <c r="BO60" i="13"/>
  <c r="BJ60" i="13"/>
  <c r="BR60" i="13"/>
  <c r="BK60" i="13"/>
  <c r="BS60" i="13"/>
  <c r="BN60" i="13"/>
  <c r="AK25" i="13" s="1"/>
  <c r="BH60" i="13"/>
  <c r="BP60" i="13"/>
  <c r="BM60" i="13"/>
  <c r="BL60" i="13"/>
  <c r="AK24" i="13" s="1"/>
  <c r="BI60" i="13"/>
  <c r="BQ60" i="13"/>
  <c r="BJ44" i="13"/>
  <c r="BR44" i="13"/>
  <c r="BS44" i="13"/>
  <c r="BM44" i="13"/>
  <c r="BK44" i="13"/>
  <c r="AK23" i="13" s="1"/>
  <c r="BO44" i="13"/>
  <c r="BN44" i="13"/>
  <c r="BL44" i="13"/>
  <c r="BP44" i="13"/>
  <c r="BQ44" i="13"/>
  <c r="BH44" i="13"/>
  <c r="BI44" i="13"/>
  <c r="AK22" i="13" s="1"/>
  <c r="BN24" i="13"/>
  <c r="BR24" i="13"/>
  <c r="BP24" i="13"/>
  <c r="BJ24" i="13"/>
  <c r="BH24" i="13"/>
  <c r="BL24" i="13"/>
  <c r="BO24" i="13"/>
  <c r="BI24" i="13"/>
  <c r="AM20" i="13" s="1"/>
  <c r="BS24" i="13"/>
  <c r="BM24" i="13"/>
  <c r="BQ24" i="13"/>
  <c r="BK24" i="13"/>
  <c r="AM21" i="13" s="1"/>
  <c r="BN34" i="13"/>
  <c r="BR34" i="13"/>
  <c r="BQ34" i="13"/>
  <c r="BJ34" i="13"/>
  <c r="BK34" i="13"/>
  <c r="BM34" i="13"/>
  <c r="BP34" i="13"/>
  <c r="BI34" i="13"/>
  <c r="BH34" i="13"/>
  <c r="BS34" i="13"/>
  <c r="BL34" i="13"/>
  <c r="BO34" i="13"/>
  <c r="BK49" i="13"/>
  <c r="BJ49" i="13"/>
  <c r="BR49" i="13"/>
  <c r="BN49" i="13"/>
  <c r="BO49" i="13"/>
  <c r="BM49" i="13"/>
  <c r="BQ49" i="13"/>
  <c r="BS49" i="13"/>
  <c r="BH49" i="13"/>
  <c r="BL49" i="13"/>
  <c r="BP49" i="13"/>
  <c r="BI49" i="13"/>
  <c r="BR37" i="13"/>
  <c r="BS37" i="13"/>
  <c r="BI37" i="13"/>
  <c r="BK37" i="13"/>
  <c r="BO37" i="13"/>
  <c r="BN37" i="13"/>
  <c r="BJ37" i="13"/>
  <c r="BM37" i="13"/>
  <c r="BP37" i="13"/>
  <c r="BQ37" i="13"/>
  <c r="BH37" i="13"/>
  <c r="BL37" i="13"/>
  <c r="BP29" i="13"/>
  <c r="BJ29" i="13"/>
  <c r="BH29" i="13"/>
  <c r="BL29" i="13"/>
  <c r="BN29" i="13"/>
  <c r="BR29" i="13"/>
  <c r="BI29" i="13"/>
  <c r="BS29" i="13"/>
  <c r="BM29" i="13"/>
  <c r="BQ29" i="13"/>
  <c r="BK29" i="13"/>
  <c r="BO29" i="13"/>
  <c r="BJ12" i="13"/>
  <c r="BH12" i="13"/>
  <c r="BM12" i="13"/>
  <c r="BQ12" i="13"/>
  <c r="BN12" i="13"/>
  <c r="BR12" i="13"/>
  <c r="BL12" i="13"/>
  <c r="BP12" i="13"/>
  <c r="BI12" i="13"/>
  <c r="BK12" i="13"/>
  <c r="BO12" i="13"/>
  <c r="AK26" i="13" s="1"/>
  <c r="BS12" i="13"/>
  <c r="BJ40" i="13"/>
  <c r="BM40" i="13"/>
  <c r="BR40" i="13"/>
  <c r="BS40" i="13"/>
  <c r="BK40" i="13"/>
  <c r="BO40" i="13"/>
  <c r="BN40" i="13"/>
  <c r="BL40" i="13"/>
  <c r="BP40" i="13"/>
  <c r="BQ40" i="13"/>
  <c r="BH40" i="13"/>
  <c r="BI40" i="13"/>
  <c r="BJ22" i="13"/>
  <c r="BL22" i="13"/>
  <c r="BP22" i="13"/>
  <c r="BN22" i="13"/>
  <c r="BR22" i="13"/>
  <c r="BH22" i="13"/>
  <c r="BM22" i="13"/>
  <c r="BQ22" i="13"/>
  <c r="BK22" i="13"/>
  <c r="AK21" i="13" s="1"/>
  <c r="BO22" i="13"/>
  <c r="BI22" i="13"/>
  <c r="AK20" i="13" s="1"/>
  <c r="BS22" i="13"/>
  <c r="BJ54" i="13"/>
  <c r="BN54" i="13"/>
  <c r="BK54" i="13"/>
  <c r="BR54" i="13"/>
  <c r="BO54" i="13"/>
  <c r="BS54" i="13"/>
  <c r="BM54" i="13"/>
  <c r="BQ54" i="13"/>
  <c r="BP54" i="13"/>
  <c r="BI54" i="13"/>
  <c r="BH54" i="13"/>
  <c r="BL54" i="13"/>
  <c r="BN39" i="13"/>
  <c r="BJ39" i="13"/>
  <c r="BR39" i="13"/>
  <c r="BQ39" i="13"/>
  <c r="BS39" i="13"/>
  <c r="BK39" i="13"/>
  <c r="BO39" i="13"/>
  <c r="BH39" i="13"/>
  <c r="BL39" i="13"/>
  <c r="BI39" i="13"/>
  <c r="BM39" i="13"/>
  <c r="BP39" i="13"/>
  <c r="BJ21" i="13"/>
  <c r="BH21" i="13"/>
  <c r="BN21" i="13"/>
  <c r="BR21" i="13"/>
  <c r="BP21" i="13"/>
  <c r="BL21" i="13"/>
  <c r="BI21" i="13"/>
  <c r="BS21" i="13"/>
  <c r="BM21" i="13"/>
  <c r="BQ21" i="13"/>
  <c r="BK21" i="13"/>
  <c r="BO21" i="13"/>
  <c r="BQ13" i="13"/>
  <c r="BN13" i="13"/>
  <c r="BR13" i="13"/>
  <c r="BH13" i="13"/>
  <c r="BL13" i="13"/>
  <c r="BJ13" i="13"/>
  <c r="BP13" i="13"/>
  <c r="BO13" i="13"/>
  <c r="BI13" i="13"/>
  <c r="BS13" i="13"/>
  <c r="BM13" i="13"/>
  <c r="AK18" i="13" s="1"/>
  <c r="BK13" i="13"/>
  <c r="BJ8" i="13"/>
  <c r="BM8" i="13"/>
  <c r="AL16" i="13" s="1"/>
  <c r="BH8" i="13"/>
  <c r="BL8" i="13"/>
  <c r="BQ8" i="13"/>
  <c r="BN8" i="13"/>
  <c r="BR8" i="13"/>
  <c r="BS8" i="13"/>
  <c r="BP8" i="13"/>
  <c r="BI8" i="13"/>
  <c r="BO8" i="13"/>
  <c r="AL17" i="13" s="1"/>
  <c r="BK8" i="13"/>
  <c r="K3" i="14"/>
  <c r="AD7" i="13"/>
  <c r="AE7" i="13"/>
  <c r="AD6" i="13"/>
  <c r="U7" i="13"/>
  <c r="AK6" i="13"/>
  <c r="AF6" i="13"/>
  <c r="AS7" i="13"/>
  <c r="L3" i="14" s="1"/>
  <c r="Y7" i="13"/>
  <c r="AT7" i="13"/>
  <c r="M3" i="14" s="1"/>
  <c r="Z7" i="13"/>
  <c r="AF7" i="13"/>
  <c r="AC6" i="13"/>
  <c r="AL7" i="13"/>
  <c r="AM7" i="13"/>
  <c r="AU7" i="13"/>
  <c r="N3" i="14" s="1"/>
  <c r="AA7" i="13"/>
  <c r="X6" i="13"/>
  <c r="AE6" i="13"/>
  <c r="AC7" i="13"/>
  <c r="S7" i="13"/>
  <c r="T7" i="13"/>
  <c r="AR6" i="13"/>
  <c r="AN7" i="13"/>
  <c r="R6" i="13"/>
  <c r="BJ56" i="13"/>
  <c r="BK56" i="13"/>
  <c r="BR56" i="13"/>
  <c r="BN56" i="13"/>
  <c r="BS56" i="13"/>
  <c r="BO56" i="13"/>
  <c r="BI56" i="13"/>
  <c r="BP56" i="13"/>
  <c r="BH56" i="13"/>
  <c r="BM56" i="13"/>
  <c r="BQ56" i="13"/>
  <c r="BL56" i="13"/>
  <c r="BJ26" i="13"/>
  <c r="BP26" i="13"/>
  <c r="BN26" i="13"/>
  <c r="BR26" i="13"/>
  <c r="BH26" i="13"/>
  <c r="BM26" i="13"/>
  <c r="BQ26" i="13"/>
  <c r="BK26" i="13"/>
  <c r="BO26" i="13"/>
  <c r="BI26" i="13"/>
  <c r="BS26" i="13"/>
  <c r="BL26" i="13"/>
  <c r="BJ53" i="13"/>
  <c r="BN53" i="13"/>
  <c r="BR53" i="13"/>
  <c r="BH53" i="13"/>
  <c r="BO53" i="13"/>
  <c r="BK53" i="13"/>
  <c r="BL53" i="13"/>
  <c r="BP53" i="13"/>
  <c r="BS53" i="13"/>
  <c r="BM53" i="13"/>
  <c r="BQ53" i="13"/>
  <c r="BI53" i="13"/>
  <c r="BM33" i="13"/>
  <c r="BJ33" i="13"/>
  <c r="BN33" i="13"/>
  <c r="BR33" i="13"/>
  <c r="BK33" i="13"/>
  <c r="BP33" i="13"/>
  <c r="BQ33" i="13"/>
  <c r="BI33" i="13"/>
  <c r="BH33" i="13"/>
  <c r="BS33" i="13"/>
  <c r="BL33" i="13"/>
  <c r="BO33" i="13"/>
  <c r="BR15" i="13"/>
  <c r="BK15" i="13"/>
  <c r="BJ15" i="13"/>
  <c r="BO15" i="13"/>
  <c r="AM19" i="13" s="1"/>
  <c r="BN15" i="13"/>
  <c r="BM15" i="13"/>
  <c r="AM18" i="13" s="1"/>
  <c r="BS15" i="13"/>
  <c r="BH15" i="13"/>
  <c r="BQ15" i="13"/>
  <c r="BL15" i="13"/>
  <c r="BP15" i="13"/>
  <c r="BI15" i="13"/>
  <c r="BN28" i="13"/>
  <c r="BR28" i="13"/>
  <c r="BJ28" i="13"/>
  <c r="BH28" i="13"/>
  <c r="BP28" i="13"/>
  <c r="BL28" i="13"/>
  <c r="BO28" i="13"/>
  <c r="BI28" i="13"/>
  <c r="BS28" i="13"/>
  <c r="BM28" i="13"/>
  <c r="BQ28" i="13"/>
  <c r="BK28" i="13"/>
  <c r="BJ30" i="13"/>
  <c r="BH30" i="13"/>
  <c r="BL30" i="13"/>
  <c r="BN30" i="13"/>
  <c r="BR30" i="13"/>
  <c r="BP30" i="13"/>
  <c r="BM30" i="13"/>
  <c r="BQ30" i="13"/>
  <c r="BK30" i="13"/>
  <c r="BO30" i="13"/>
  <c r="BI30" i="13"/>
  <c r="BS30" i="13"/>
  <c r="BJ55" i="13"/>
  <c r="BO55" i="13"/>
  <c r="BN55" i="13"/>
  <c r="BS55" i="13"/>
  <c r="BR55" i="13"/>
  <c r="BL55" i="13"/>
  <c r="BK55" i="13"/>
  <c r="BI55" i="13"/>
  <c r="BH55" i="13"/>
  <c r="BP55" i="13"/>
  <c r="BM55" i="13"/>
  <c r="BQ55" i="13"/>
  <c r="BN43" i="13"/>
  <c r="BI43" i="13"/>
  <c r="BJ43" i="13"/>
  <c r="BR43" i="13"/>
  <c r="BS43" i="13"/>
  <c r="BQ43" i="13"/>
  <c r="BK43" i="13"/>
  <c r="BO43" i="13"/>
  <c r="BH43" i="13"/>
  <c r="BL43" i="13"/>
  <c r="BM43" i="13"/>
  <c r="BP43" i="13"/>
  <c r="BN17" i="13"/>
  <c r="BR17" i="13"/>
  <c r="BP17" i="13"/>
  <c r="BI17" i="13"/>
  <c r="BM17" i="13"/>
  <c r="BJ17" i="13"/>
  <c r="BH17" i="13"/>
  <c r="BL17" i="13"/>
  <c r="BK17" i="13"/>
  <c r="BO17" i="13"/>
  <c r="BQ17" i="13"/>
  <c r="BS17" i="13"/>
  <c r="BJ32" i="13"/>
  <c r="BN32" i="13"/>
  <c r="BI32" i="13"/>
  <c r="BS32" i="13"/>
  <c r="BR32" i="13"/>
  <c r="BL32" i="13"/>
  <c r="BO32" i="13"/>
  <c r="BK32" i="13"/>
  <c r="BP32" i="13"/>
  <c r="BQ32" i="13"/>
  <c r="BH32" i="13"/>
  <c r="BM32" i="13"/>
  <c r="BR18" i="13"/>
  <c r="BS18" i="13"/>
  <c r="BO18" i="13"/>
  <c r="BL18" i="13"/>
  <c r="BN18" i="13"/>
  <c r="BP18" i="13"/>
  <c r="BK18" i="13"/>
  <c r="BJ18" i="13"/>
  <c r="BH18" i="13"/>
  <c r="BI18" i="13"/>
  <c r="BM18" i="13"/>
  <c r="BQ18" i="13"/>
  <c r="BR50" i="13"/>
  <c r="BS50" i="13"/>
  <c r="BJ50" i="13"/>
  <c r="BN50" i="13"/>
  <c r="BK50" i="13"/>
  <c r="BH50" i="13"/>
  <c r="BL50" i="13"/>
  <c r="BM50" i="13"/>
  <c r="BQ50" i="13"/>
  <c r="BI50" i="13"/>
  <c r="BO50" i="13"/>
  <c r="BP50" i="13"/>
  <c r="BJ47" i="13"/>
  <c r="BO47" i="13"/>
  <c r="BN47" i="13"/>
  <c r="BR47" i="13"/>
  <c r="BP47" i="13"/>
  <c r="BS47" i="13"/>
  <c r="BH47" i="13"/>
  <c r="BK47" i="13"/>
  <c r="AN23" i="13" s="1"/>
  <c r="BI47" i="13"/>
  <c r="AN22" i="13" s="1"/>
  <c r="BL47" i="13"/>
  <c r="BM47" i="13"/>
  <c r="BQ47" i="13"/>
  <c r="BN35" i="13"/>
  <c r="BR35" i="13"/>
  <c r="BO35" i="13"/>
  <c r="BJ35" i="13"/>
  <c r="BH35" i="13"/>
  <c r="BS35" i="13"/>
  <c r="BK35" i="13"/>
  <c r="BL35" i="13"/>
  <c r="BQ35" i="13"/>
  <c r="BM35" i="13"/>
  <c r="BP35" i="13"/>
  <c r="BI35" i="13"/>
  <c r="BL27" i="13"/>
  <c r="BN27" i="13"/>
  <c r="BR27" i="13"/>
  <c r="BH27" i="13"/>
  <c r="BJ27" i="13"/>
  <c r="BP27" i="13"/>
  <c r="BQ27" i="13"/>
  <c r="BK27" i="13"/>
  <c r="BO27" i="13"/>
  <c r="BI27" i="13"/>
  <c r="BS27" i="13"/>
  <c r="BM27" i="13"/>
  <c r="BN16" i="13"/>
  <c r="BM16" i="13"/>
  <c r="AN18" i="13" s="1"/>
  <c r="BI16" i="13"/>
  <c r="BJ16" i="13"/>
  <c r="BR16" i="13"/>
  <c r="BQ16" i="13"/>
  <c r="BK16" i="13"/>
  <c r="BP16" i="13"/>
  <c r="BO16" i="13"/>
  <c r="AN19" i="13" s="1"/>
  <c r="BS16" i="13"/>
  <c r="BH16" i="13"/>
  <c r="BL16" i="13"/>
  <c r="BM20" i="13"/>
  <c r="BJ20" i="13"/>
  <c r="BR20" i="13"/>
  <c r="BI20" i="13"/>
  <c r="BQ20" i="13"/>
  <c r="BN20" i="13"/>
  <c r="BS20" i="13"/>
  <c r="BL20" i="13"/>
  <c r="BP20" i="13"/>
  <c r="BK20" i="13"/>
  <c r="BO20" i="13"/>
  <c r="BH20" i="13"/>
  <c r="BK38" i="13"/>
  <c r="BO38" i="13"/>
  <c r="BN38" i="13"/>
  <c r="BJ38" i="13"/>
  <c r="BR38" i="13"/>
  <c r="BS38" i="13"/>
  <c r="BP38" i="13"/>
  <c r="BQ38" i="13"/>
  <c r="BH38" i="13"/>
  <c r="BI38" i="13"/>
  <c r="BL38" i="13"/>
  <c r="BM38" i="13"/>
  <c r="BR41" i="13"/>
  <c r="BS41" i="13"/>
  <c r="BI41" i="13"/>
  <c r="BK41" i="13"/>
  <c r="BO41" i="13"/>
  <c r="BN41" i="13"/>
  <c r="BJ41" i="13"/>
  <c r="BM41" i="13"/>
  <c r="BP41" i="13"/>
  <c r="BH41" i="13"/>
  <c r="BQ41" i="13"/>
  <c r="BL41" i="13"/>
  <c r="BL31" i="13"/>
  <c r="BN31" i="13"/>
  <c r="BR31" i="13"/>
  <c r="BP31" i="13"/>
  <c r="BJ31" i="13"/>
  <c r="BH31" i="13"/>
  <c r="BQ31" i="13"/>
  <c r="BK31" i="13"/>
  <c r="BO31" i="13"/>
  <c r="BI31" i="13"/>
  <c r="BS31" i="13"/>
  <c r="BM31" i="13"/>
  <c r="BN19" i="13"/>
  <c r="BR19" i="13"/>
  <c r="BJ19" i="13"/>
  <c r="BK19" i="13"/>
  <c r="BL19" i="13"/>
  <c r="BI19" i="13"/>
  <c r="BO19" i="13"/>
  <c r="BP19" i="13"/>
  <c r="BM19" i="13"/>
  <c r="BS19" i="13"/>
  <c r="BQ19" i="13"/>
  <c r="BH19" i="13"/>
  <c r="BP11" i="13"/>
  <c r="BH11" i="13"/>
  <c r="BI11" i="13"/>
  <c r="BJ11" i="13"/>
  <c r="BL11" i="13"/>
  <c r="BM11" i="13"/>
  <c r="BN11" i="13"/>
  <c r="BR11" i="13"/>
  <c r="BK11" i="13"/>
  <c r="BO11" i="13"/>
  <c r="BQ11" i="13"/>
  <c r="BS11" i="13"/>
  <c r="BJ48" i="13"/>
  <c r="BO48" i="13"/>
  <c r="BN48" i="13"/>
  <c r="BR48" i="13"/>
  <c r="BK48" i="13"/>
  <c r="BS48" i="13"/>
  <c r="BH48" i="13"/>
  <c r="BP48" i="13"/>
  <c r="BI48" i="13"/>
  <c r="BL48" i="13"/>
  <c r="BM48" i="13"/>
  <c r="BQ48" i="13"/>
  <c r="BN10" i="13"/>
  <c r="BR10" i="13"/>
  <c r="BI10" i="13"/>
  <c r="BJ10" i="13"/>
  <c r="BL10" i="13"/>
  <c r="BP10" i="13"/>
  <c r="BH10" i="13"/>
  <c r="BQ10" i="13"/>
  <c r="BS10" i="13"/>
  <c r="BM10" i="13"/>
  <c r="AN16" i="13" s="1"/>
  <c r="BK10" i="13"/>
  <c r="BO10" i="13"/>
  <c r="AN17" i="13" s="1"/>
  <c r="BK42" i="13"/>
  <c r="BO42" i="13"/>
  <c r="BN42" i="13"/>
  <c r="BJ42" i="13"/>
  <c r="BR42" i="13"/>
  <c r="BS42" i="13"/>
  <c r="BP42" i="13"/>
  <c r="BQ42" i="13"/>
  <c r="BH42" i="13"/>
  <c r="BI42" i="13"/>
  <c r="BL42" i="13"/>
  <c r="BM42" i="13"/>
  <c r="BJ51" i="13"/>
  <c r="BO51" i="13"/>
  <c r="BN51" i="13"/>
  <c r="BR51" i="13"/>
  <c r="BS51" i="13"/>
  <c r="BL51" i="13"/>
  <c r="BI51" i="13"/>
  <c r="BP51" i="13"/>
  <c r="BH51" i="13"/>
  <c r="BK51" i="13"/>
  <c r="BM51" i="13"/>
  <c r="BQ51" i="13"/>
  <c r="BH23" i="13"/>
  <c r="BL23" i="13"/>
  <c r="BN23" i="13"/>
  <c r="BR23" i="13"/>
  <c r="BP23" i="13"/>
  <c r="BJ23" i="13"/>
  <c r="BQ23" i="13"/>
  <c r="BK23" i="13"/>
  <c r="AL21" i="13" s="1"/>
  <c r="BO23" i="13"/>
  <c r="BI23" i="13"/>
  <c r="AL20" i="13" s="1"/>
  <c r="BS23" i="13"/>
  <c r="BM23" i="13"/>
  <c r="BJ36" i="13"/>
  <c r="BK36" i="13"/>
  <c r="BR36" i="13"/>
  <c r="BN36" i="13"/>
  <c r="BS36" i="13"/>
  <c r="BL36" i="13"/>
  <c r="BO36" i="13"/>
  <c r="BI36" i="13"/>
  <c r="BP36" i="13"/>
  <c r="BQ36" i="13"/>
  <c r="BM36" i="13"/>
  <c r="BH36" i="13"/>
  <c r="BJ14" i="13"/>
  <c r="BO14" i="13"/>
  <c r="AL19" i="13" s="1"/>
  <c r="BR14" i="13"/>
  <c r="BH14" i="13"/>
  <c r="BN14" i="13"/>
  <c r="BS14" i="13"/>
  <c r="BK14" i="13"/>
  <c r="BP14" i="13"/>
  <c r="BQ14" i="13"/>
  <c r="BI14" i="13"/>
  <c r="BL14" i="13"/>
  <c r="BM14" i="13"/>
  <c r="AL18" i="13" s="1"/>
  <c r="BN46" i="13"/>
  <c r="BK46" i="13"/>
  <c r="AM23" i="13" s="1"/>
  <c r="BR46" i="13"/>
  <c r="BS46" i="13"/>
  <c r="BJ46" i="13"/>
  <c r="BP46" i="13"/>
  <c r="BM46" i="13"/>
  <c r="BQ46" i="13"/>
  <c r="BH46" i="13"/>
  <c r="BL46" i="13"/>
  <c r="BO46" i="13"/>
  <c r="BI46" i="13"/>
  <c r="AM22" i="13" s="1"/>
  <c r="BR45" i="13"/>
  <c r="BI45" i="13"/>
  <c r="AL22" i="13" s="1"/>
  <c r="BS45" i="13"/>
  <c r="BK45" i="13"/>
  <c r="AL23" i="13" s="1"/>
  <c r="BO45" i="13"/>
  <c r="BN45" i="13"/>
  <c r="BJ45" i="13"/>
  <c r="BM45" i="13"/>
  <c r="BP45" i="13"/>
  <c r="BH45" i="13"/>
  <c r="BL45" i="13"/>
  <c r="BQ45" i="13"/>
  <c r="BP25" i="13"/>
  <c r="BL25" i="13"/>
  <c r="BJ25" i="13"/>
  <c r="BH25" i="13"/>
  <c r="BN25" i="13"/>
  <c r="BR25" i="13"/>
  <c r="BI25" i="13"/>
  <c r="AN20" i="13" s="1"/>
  <c r="BS25" i="13"/>
  <c r="BM25" i="13"/>
  <c r="BQ25" i="13"/>
  <c r="BK25" i="13"/>
  <c r="AN21" i="13" s="1"/>
  <c r="BO25" i="13"/>
  <c r="BH9" i="13"/>
  <c r="BQ9" i="13"/>
  <c r="BN9" i="13"/>
  <c r="BR9" i="13"/>
  <c r="BL9" i="13"/>
  <c r="BS9" i="13"/>
  <c r="BI9" i="13"/>
  <c r="BJ9" i="13"/>
  <c r="BP9" i="13"/>
  <c r="BM9" i="13"/>
  <c r="AM16" i="13" s="1"/>
  <c r="BO9" i="13"/>
  <c r="BK9" i="13"/>
  <c r="G54" i="9"/>
  <c r="T58" i="2"/>
  <c r="AI58" i="2"/>
  <c r="H54" i="9" s="1"/>
  <c r="AJ58" i="2"/>
  <c r="I54" i="9" s="1"/>
  <c r="AI102" i="2"/>
  <c r="AJ102" i="2"/>
  <c r="AI90" i="2"/>
  <c r="AJ90" i="2"/>
  <c r="I86" i="9" s="1"/>
  <c r="AI82" i="2"/>
  <c r="H78" i="9" s="1"/>
  <c r="AJ82" i="2"/>
  <c r="I78" i="9" s="1"/>
  <c r="AI74" i="2"/>
  <c r="G70" i="9"/>
  <c r="AJ74" i="2"/>
  <c r="I70" i="9" s="1"/>
  <c r="G62" i="9"/>
  <c r="AI66" i="2"/>
  <c r="H62" i="9" s="1"/>
  <c r="AJ66" i="2"/>
  <c r="I62" i="9" s="1"/>
  <c r="AI105" i="2"/>
  <c r="AJ105" i="2"/>
  <c r="I101" i="9" s="1"/>
  <c r="AI97" i="2"/>
  <c r="H93" i="9" s="1"/>
  <c r="AJ97" i="2"/>
  <c r="AI89" i="2"/>
  <c r="H85" i="9" s="1"/>
  <c r="AJ89" i="2"/>
  <c r="I85" i="9" s="1"/>
  <c r="AI81" i="2"/>
  <c r="H77" i="9" s="1"/>
  <c r="AJ81" i="2"/>
  <c r="I77" i="9" s="1"/>
  <c r="AJ73" i="2"/>
  <c r="I69" i="9" s="1"/>
  <c r="AI73" i="2"/>
  <c r="H69" i="9" s="1"/>
  <c r="AI65" i="2"/>
  <c r="H61" i="9" s="1"/>
  <c r="AJ65" i="2"/>
  <c r="I61" i="9" s="1"/>
  <c r="AJ53" i="2"/>
  <c r="I49" i="9" s="1"/>
  <c r="AI53" i="2"/>
  <c r="H49" i="9" s="1"/>
  <c r="AJ49" i="2"/>
  <c r="I45" i="9" s="1"/>
  <c r="AI49" i="2"/>
  <c r="H45" i="9" s="1"/>
  <c r="AJ45" i="2"/>
  <c r="I41" i="9" s="1"/>
  <c r="AI45" i="2"/>
  <c r="H41" i="9" s="1"/>
  <c r="AJ41" i="2"/>
  <c r="I37" i="9" s="1"/>
  <c r="AI41" i="2"/>
  <c r="H37" i="9" s="1"/>
  <c r="AJ37" i="2"/>
  <c r="I33" i="9" s="1"/>
  <c r="AI37" i="2"/>
  <c r="H33" i="9" s="1"/>
  <c r="AJ33" i="2"/>
  <c r="I29" i="9" s="1"/>
  <c r="AI33" i="2"/>
  <c r="H29" i="9" s="1"/>
  <c r="AJ29" i="2"/>
  <c r="I25" i="9" s="1"/>
  <c r="AI29" i="2"/>
  <c r="H25" i="9" s="1"/>
  <c r="AJ25" i="2"/>
  <c r="I21" i="9" s="1"/>
  <c r="AI25" i="2"/>
  <c r="H21" i="9" s="1"/>
  <c r="AJ21" i="2"/>
  <c r="I17" i="9" s="1"/>
  <c r="AI21" i="2"/>
  <c r="H17" i="9" s="1"/>
  <c r="AJ17" i="2"/>
  <c r="I13" i="9" s="1"/>
  <c r="AI17" i="2"/>
  <c r="H13" i="9" s="1"/>
  <c r="AJ13" i="2"/>
  <c r="I9" i="9" s="1"/>
  <c r="AI13" i="2"/>
  <c r="H9" i="9" s="1"/>
  <c r="D311" i="10"/>
  <c r="AJ9" i="2"/>
  <c r="AI9" i="2"/>
  <c r="D207" i="10"/>
  <c r="AJ7" i="2"/>
  <c r="AI7" i="2"/>
  <c r="AI59" i="2"/>
  <c r="H55" i="9" s="1"/>
  <c r="AJ59" i="2"/>
  <c r="I55" i="9" s="1"/>
  <c r="AI100" i="2"/>
  <c r="AJ100" i="2"/>
  <c r="I96" i="9" s="1"/>
  <c r="AI92" i="2"/>
  <c r="H88" i="9" s="1"/>
  <c r="AJ92" i="2"/>
  <c r="I88" i="9" s="1"/>
  <c r="AI84" i="2"/>
  <c r="H80" i="9" s="1"/>
  <c r="G80" i="9"/>
  <c r="AJ84" i="2"/>
  <c r="I80" i="9" s="1"/>
  <c r="AI76" i="2"/>
  <c r="H72" i="9" s="1"/>
  <c r="AJ76" i="2"/>
  <c r="I72" i="9" s="1"/>
  <c r="AI68" i="2"/>
  <c r="AJ68" i="2"/>
  <c r="I64" i="9" s="1"/>
  <c r="D260" i="10"/>
  <c r="AI60" i="2"/>
  <c r="H56" i="9" s="1"/>
  <c r="AJ60" i="2"/>
  <c r="I56" i="9" s="1"/>
  <c r="AI99" i="2"/>
  <c r="AJ99" i="2"/>
  <c r="I95" i="9" s="1"/>
  <c r="G87" i="9"/>
  <c r="AI91" i="2"/>
  <c r="H87" i="9" s="1"/>
  <c r="AJ91" i="2"/>
  <c r="I87" i="9" s="1"/>
  <c r="AI83" i="2"/>
  <c r="H79" i="9" s="1"/>
  <c r="AJ83" i="2"/>
  <c r="I79" i="9" s="1"/>
  <c r="AI75" i="2"/>
  <c r="H71" i="9" s="1"/>
  <c r="AJ75" i="2"/>
  <c r="I71" i="9" s="1"/>
  <c r="D267" i="10"/>
  <c r="AI67" i="2"/>
  <c r="H63" i="9" s="1"/>
  <c r="AJ67" i="2"/>
  <c r="I63" i="9" s="1"/>
  <c r="AJ52" i="2"/>
  <c r="I48" i="9" s="1"/>
  <c r="AI52" i="2"/>
  <c r="H48" i="9" s="1"/>
  <c r="AJ48" i="2"/>
  <c r="I44" i="9" s="1"/>
  <c r="AI48" i="2"/>
  <c r="H44" i="9" s="1"/>
  <c r="AJ44" i="2"/>
  <c r="I40" i="9" s="1"/>
  <c r="AI44" i="2"/>
  <c r="H40" i="9" s="1"/>
  <c r="AJ40" i="2"/>
  <c r="I36" i="9" s="1"/>
  <c r="AI40" i="2"/>
  <c r="H36" i="9" s="1"/>
  <c r="AJ36" i="2"/>
  <c r="I32" i="9" s="1"/>
  <c r="AI36" i="2"/>
  <c r="H32" i="9" s="1"/>
  <c r="AJ32" i="2"/>
  <c r="I28" i="9" s="1"/>
  <c r="AI32" i="2"/>
  <c r="H28" i="9" s="1"/>
  <c r="AJ28" i="2"/>
  <c r="I24" i="9" s="1"/>
  <c r="AI28" i="2"/>
  <c r="H24" i="9" s="1"/>
  <c r="D224" i="10"/>
  <c r="AJ24" i="2"/>
  <c r="I20" i="9" s="1"/>
  <c r="AI24" i="2"/>
  <c r="H20" i="9" s="1"/>
  <c r="D220" i="10"/>
  <c r="AJ20" i="2"/>
  <c r="I16" i="9" s="1"/>
  <c r="AI20" i="2"/>
  <c r="H16" i="9" s="1"/>
  <c r="AJ16" i="2"/>
  <c r="I12" i="9" s="1"/>
  <c r="AI16" i="2"/>
  <c r="H12" i="9" s="1"/>
  <c r="AJ12" i="2"/>
  <c r="I8" i="9" s="1"/>
  <c r="AI12" i="2"/>
  <c r="H8" i="9" s="1"/>
  <c r="D459" i="10"/>
  <c r="AJ55" i="2"/>
  <c r="AI55" i="2"/>
  <c r="H51" i="9" s="1"/>
  <c r="AI106" i="2"/>
  <c r="AJ106" i="2"/>
  <c r="AI98" i="2"/>
  <c r="AJ98" i="2"/>
  <c r="I94" i="9" s="1"/>
  <c r="AI86" i="2"/>
  <c r="H82" i="9" s="1"/>
  <c r="G82" i="9"/>
  <c r="AJ86" i="2"/>
  <c r="I82" i="9" s="1"/>
  <c r="AI78" i="2"/>
  <c r="H74" i="9" s="1"/>
  <c r="G74" i="9"/>
  <c r="AJ78" i="2"/>
  <c r="I74" i="9" s="1"/>
  <c r="AI70" i="2"/>
  <c r="H66" i="9" s="1"/>
  <c r="AJ70" i="2"/>
  <c r="I66" i="9" s="1"/>
  <c r="AI62" i="2"/>
  <c r="H58" i="9" s="1"/>
  <c r="AJ62" i="2"/>
  <c r="I58" i="9" s="1"/>
  <c r="AI101" i="2"/>
  <c r="H97" i="9" s="1"/>
  <c r="AJ101" i="2"/>
  <c r="AI93" i="2"/>
  <c r="H89" i="9" s="1"/>
  <c r="AJ93" i="2"/>
  <c r="I89" i="9" s="1"/>
  <c r="G81" i="9"/>
  <c r="AI85" i="2"/>
  <c r="H81" i="9" s="1"/>
  <c r="AJ85" i="2"/>
  <c r="I81" i="9" s="1"/>
  <c r="AI77" i="2"/>
  <c r="H73" i="9" s="1"/>
  <c r="AJ77" i="2"/>
  <c r="I73" i="9" s="1"/>
  <c r="AI69" i="2"/>
  <c r="H65" i="9" s="1"/>
  <c r="AJ69" i="2"/>
  <c r="I65" i="9" s="1"/>
  <c r="AI61" i="2"/>
  <c r="H57" i="9" s="1"/>
  <c r="AJ61" i="2"/>
  <c r="I57" i="9" s="1"/>
  <c r="AJ51" i="2"/>
  <c r="I47" i="9" s="1"/>
  <c r="AI51" i="2"/>
  <c r="H47" i="9" s="1"/>
  <c r="AJ47" i="2"/>
  <c r="I43" i="9" s="1"/>
  <c r="AI47" i="2"/>
  <c r="H43" i="9" s="1"/>
  <c r="AJ43" i="2"/>
  <c r="I39" i="9" s="1"/>
  <c r="AI43" i="2"/>
  <c r="H39" i="9" s="1"/>
  <c r="AJ39" i="2"/>
  <c r="I35" i="9" s="1"/>
  <c r="AI39" i="2"/>
  <c r="H35" i="9" s="1"/>
  <c r="AJ35" i="2"/>
  <c r="I31" i="9" s="1"/>
  <c r="AI35" i="2"/>
  <c r="H31" i="9" s="1"/>
  <c r="AJ31" i="2"/>
  <c r="I27" i="9" s="1"/>
  <c r="AI31" i="2"/>
  <c r="H27" i="9" s="1"/>
  <c r="AJ27" i="2"/>
  <c r="I23" i="9" s="1"/>
  <c r="AI27" i="2"/>
  <c r="H23" i="9" s="1"/>
  <c r="AJ23" i="2"/>
  <c r="I19" i="9" s="1"/>
  <c r="AI23" i="2"/>
  <c r="H19" i="9" s="1"/>
  <c r="D117" i="10"/>
  <c r="AJ19" i="2"/>
  <c r="I15" i="9" s="1"/>
  <c r="AI19" i="2"/>
  <c r="H15" i="9" s="1"/>
  <c r="AJ15" i="2"/>
  <c r="I11" i="9" s="1"/>
  <c r="AI15" i="2"/>
  <c r="H11" i="9" s="1"/>
  <c r="AJ11" i="2"/>
  <c r="I7" i="9" s="1"/>
  <c r="AI11" i="2"/>
  <c r="H7" i="9" s="1"/>
  <c r="AI94" i="2"/>
  <c r="H90" i="9" s="1"/>
  <c r="AJ94" i="2"/>
  <c r="I90" i="9" s="1"/>
  <c r="D412" i="10"/>
  <c r="AJ8" i="2"/>
  <c r="AI8" i="2"/>
  <c r="D511" i="10"/>
  <c r="AI107" i="2"/>
  <c r="H103" i="9" s="1"/>
  <c r="AJ107" i="2"/>
  <c r="I103" i="9" s="1"/>
  <c r="AI96" i="2"/>
  <c r="AJ96" i="2"/>
  <c r="I92" i="9" s="1"/>
  <c r="AI88" i="2"/>
  <c r="H84" i="9" s="1"/>
  <c r="AJ88" i="2"/>
  <c r="I84" i="9" s="1"/>
  <c r="AI80" i="2"/>
  <c r="H76" i="9" s="1"/>
  <c r="AJ80" i="2"/>
  <c r="I76" i="9" s="1"/>
  <c r="AI72" i="2"/>
  <c r="H68" i="9" s="1"/>
  <c r="AJ72" i="2"/>
  <c r="I68" i="9" s="1"/>
  <c r="AI64" i="2"/>
  <c r="H60" i="9" s="1"/>
  <c r="AJ64" i="2"/>
  <c r="I60" i="9" s="1"/>
  <c r="AI103" i="2"/>
  <c r="AJ103" i="2"/>
  <c r="I99" i="9" s="1"/>
  <c r="AI95" i="2"/>
  <c r="H91" i="9" s="1"/>
  <c r="AJ95" i="2"/>
  <c r="I91" i="9" s="1"/>
  <c r="AI87" i="2"/>
  <c r="H83" i="9" s="1"/>
  <c r="AJ87" i="2"/>
  <c r="I83" i="9" s="1"/>
  <c r="AI79" i="2"/>
  <c r="H75" i="9" s="1"/>
  <c r="AJ79" i="2"/>
  <c r="I75" i="9" s="1"/>
  <c r="AI71" i="2"/>
  <c r="H67" i="9" s="1"/>
  <c r="AJ71" i="2"/>
  <c r="I67" i="9" s="1"/>
  <c r="AI63" i="2"/>
  <c r="H59" i="9" s="1"/>
  <c r="AJ63" i="2"/>
  <c r="I59" i="9" s="1"/>
  <c r="AJ54" i="2"/>
  <c r="I50" i="9" s="1"/>
  <c r="AI54" i="2"/>
  <c r="H50" i="9" s="1"/>
  <c r="AJ50" i="2"/>
  <c r="I46" i="9" s="1"/>
  <c r="AI50" i="2"/>
  <c r="H46" i="9" s="1"/>
  <c r="AJ46" i="2"/>
  <c r="I42" i="9" s="1"/>
  <c r="AI46" i="2"/>
  <c r="H42" i="9" s="1"/>
  <c r="AJ42" i="2"/>
  <c r="I38" i="9" s="1"/>
  <c r="AI42" i="2"/>
  <c r="H38" i="9" s="1"/>
  <c r="AJ38" i="2"/>
  <c r="I34" i="9" s="1"/>
  <c r="AI38" i="2"/>
  <c r="H34" i="9" s="1"/>
  <c r="AJ34" i="2"/>
  <c r="I30" i="9" s="1"/>
  <c r="AI34" i="2"/>
  <c r="H30" i="9" s="1"/>
  <c r="AJ30" i="2"/>
  <c r="I26" i="9" s="1"/>
  <c r="AI30" i="2"/>
  <c r="H26" i="9" s="1"/>
  <c r="AJ26" i="2"/>
  <c r="I22" i="9" s="1"/>
  <c r="AI26" i="2"/>
  <c r="H22" i="9" s="1"/>
  <c r="AJ22" i="2"/>
  <c r="I18" i="9" s="1"/>
  <c r="AI22" i="2"/>
  <c r="H18" i="9" s="1"/>
  <c r="AJ18" i="2"/>
  <c r="I14" i="9" s="1"/>
  <c r="AI18" i="2"/>
  <c r="H14" i="9" s="1"/>
  <c r="D214" i="10"/>
  <c r="AJ14" i="2"/>
  <c r="I10" i="9" s="1"/>
  <c r="AI14" i="2"/>
  <c r="H10" i="9" s="1"/>
  <c r="AJ10" i="2"/>
  <c r="I6" i="9" s="1"/>
  <c r="AI10" i="2"/>
  <c r="H6" i="9" s="1"/>
  <c r="I51" i="9"/>
  <c r="G98" i="9"/>
  <c r="H98" i="9"/>
  <c r="I98" i="9"/>
  <c r="H86" i="9"/>
  <c r="H70" i="9"/>
  <c r="H101" i="9"/>
  <c r="G93" i="9"/>
  <c r="I93" i="9"/>
  <c r="G77" i="9"/>
  <c r="G96" i="9"/>
  <c r="H96" i="9"/>
  <c r="H64" i="9"/>
  <c r="H95" i="9"/>
  <c r="G102" i="9"/>
  <c r="H102" i="9"/>
  <c r="I102" i="9"/>
  <c r="G94" i="9"/>
  <c r="H94" i="9"/>
  <c r="G97" i="9"/>
  <c r="I97" i="9"/>
  <c r="G92" i="9"/>
  <c r="H92" i="9"/>
  <c r="H99" i="9"/>
  <c r="BV57" i="2" l="1"/>
  <c r="CF60" i="2"/>
  <c r="CF61" i="2" s="1"/>
  <c r="CF62" i="2" s="1"/>
  <c r="CF63" i="2" s="1"/>
  <c r="CF64" i="2" s="1"/>
  <c r="CF65" i="2" s="1"/>
  <c r="CF66" i="2" s="1"/>
  <c r="CF67" i="2" s="1"/>
  <c r="CF68" i="2" s="1"/>
  <c r="CF69" i="2" s="1"/>
  <c r="CF70" i="2" s="1"/>
  <c r="CF71" i="2" s="1"/>
  <c r="CF72" i="2" s="1"/>
  <c r="CF73" i="2" s="1"/>
  <c r="CF74" i="2" s="1"/>
  <c r="CF75" i="2" s="1"/>
  <c r="CF76" i="2" s="1"/>
  <c r="CF77" i="2" s="1"/>
  <c r="CF78" i="2" s="1"/>
  <c r="CF79" i="2" s="1"/>
  <c r="CF80" i="2" s="1"/>
  <c r="CF81" i="2" s="1"/>
  <c r="CF82" i="2" s="1"/>
  <c r="CF83" i="2" s="1"/>
  <c r="CF84" i="2" s="1"/>
  <c r="CF85" i="2" s="1"/>
  <c r="CF86" i="2" s="1"/>
  <c r="CF87" i="2" s="1"/>
  <c r="CF88" i="2" s="1"/>
  <c r="CF89" i="2" s="1"/>
  <c r="CF90" i="2" s="1"/>
  <c r="CF91" i="2" s="1"/>
  <c r="CF92" i="2" s="1"/>
  <c r="CF93" i="2" s="1"/>
  <c r="CF94" i="2" s="1"/>
  <c r="CF95" i="2" s="1"/>
  <c r="CF96" i="2" s="1"/>
  <c r="CF97" i="2" s="1"/>
  <c r="CF98" i="2" s="1"/>
  <c r="CF99" i="2" s="1"/>
  <c r="CF100" i="2" s="1"/>
  <c r="CF101" i="2" s="1"/>
  <c r="CF102" i="2" s="1"/>
  <c r="CF103" i="2" s="1"/>
  <c r="CF104" i="2" s="1"/>
  <c r="CF105" i="2" s="1"/>
  <c r="CF106" i="2" s="1"/>
  <c r="CF107" i="2" s="1"/>
  <c r="CG59" i="2"/>
  <c r="CG58" i="2"/>
  <c r="BT5" i="2"/>
  <c r="BR57" i="2"/>
  <c r="BU57" i="2"/>
  <c r="BW57" i="2"/>
  <c r="D204" i="10"/>
  <c r="D102" i="10"/>
  <c r="BQ57" i="2"/>
  <c r="BM57" i="2"/>
  <c r="BP57" i="2"/>
  <c r="BL57" i="2"/>
  <c r="BN57" i="2"/>
  <c r="BO57" i="2"/>
  <c r="BS57" i="2"/>
  <c r="BT57" i="2"/>
  <c r="BR5" i="2"/>
  <c r="BQ5" i="2"/>
  <c r="BO5" i="2"/>
  <c r="BL5" i="2"/>
  <c r="BW5" i="2"/>
  <c r="BP5" i="2"/>
  <c r="BN5" i="2"/>
  <c r="BM5" i="2"/>
  <c r="BV5" i="2"/>
  <c r="BU5" i="2"/>
  <c r="S18" i="1"/>
  <c r="BS5" i="2"/>
  <c r="G56" i="9"/>
  <c r="AB16" i="13"/>
  <c r="K23" i="13"/>
  <c r="AB23" i="13"/>
  <c r="AB17" i="13"/>
  <c r="K22" i="13"/>
  <c r="AB22" i="13"/>
  <c r="K21" i="13"/>
  <c r="AB21" i="13"/>
  <c r="K19" i="13"/>
  <c r="AB19" i="13"/>
  <c r="K20" i="13"/>
  <c r="AB20" i="13"/>
  <c r="K18" i="13"/>
  <c r="AB18" i="13"/>
  <c r="AO24" i="13"/>
  <c r="J24" i="13" s="1"/>
  <c r="AO27" i="13"/>
  <c r="J27" i="13" s="1"/>
  <c r="AO14" i="13"/>
  <c r="J14" i="13" s="1"/>
  <c r="AO15" i="13"/>
  <c r="J15" i="13" s="1"/>
  <c r="AO25" i="13"/>
  <c r="J25" i="13" s="1"/>
  <c r="K29" i="13"/>
  <c r="AB29" i="13"/>
  <c r="K28" i="13"/>
  <c r="AB28" i="13"/>
  <c r="K27" i="13"/>
  <c r="AB27" i="13"/>
  <c r="K26" i="13"/>
  <c r="AB26" i="13"/>
  <c r="K25" i="13"/>
  <c r="AB25" i="13"/>
  <c r="K24" i="13"/>
  <c r="AB24" i="13"/>
  <c r="K15" i="13"/>
  <c r="AB15" i="13"/>
  <c r="K14" i="13"/>
  <c r="AB14" i="13"/>
  <c r="AO29" i="13"/>
  <c r="J29" i="13" s="1"/>
  <c r="AO28" i="13"/>
  <c r="J28" i="13" s="1"/>
  <c r="AO23" i="13"/>
  <c r="J23" i="13" s="1"/>
  <c r="AO22" i="13"/>
  <c r="J22" i="13" s="1"/>
  <c r="AO21" i="13"/>
  <c r="J21" i="13" s="1"/>
  <c r="AO20" i="13"/>
  <c r="J20" i="13" s="1"/>
  <c r="AL26" i="13"/>
  <c r="AO26" i="13" s="1"/>
  <c r="J26" i="13" s="1"/>
  <c r="AK19" i="13"/>
  <c r="AO19" i="13" s="1"/>
  <c r="J19" i="13" s="1"/>
  <c r="AO18" i="13"/>
  <c r="J18" i="13" s="1"/>
  <c r="AO6" i="13"/>
  <c r="J6" i="13" s="1"/>
  <c r="AM17" i="13"/>
  <c r="AO17" i="13" s="1"/>
  <c r="J17" i="13" s="1"/>
  <c r="AO16" i="13"/>
  <c r="J16" i="13" s="1"/>
  <c r="AO8" i="13"/>
  <c r="J8" i="13" s="1"/>
  <c r="AO9" i="13"/>
  <c r="J9" i="13" s="1"/>
  <c r="AO13" i="13"/>
  <c r="J13" i="13" s="1"/>
  <c r="AO12" i="13"/>
  <c r="J12" i="13" s="1"/>
  <c r="AO11" i="13"/>
  <c r="J11" i="13" s="1"/>
  <c r="AO10" i="13"/>
  <c r="J10" i="13" s="1"/>
  <c r="K13" i="13"/>
  <c r="AB13" i="13"/>
  <c r="K12" i="13"/>
  <c r="AB12" i="13"/>
  <c r="K11" i="13"/>
  <c r="AB11" i="13"/>
  <c r="K10" i="13"/>
  <c r="AB10" i="13"/>
  <c r="K9" i="13"/>
  <c r="AB9" i="13"/>
  <c r="K8" i="13"/>
  <c r="AB8" i="13"/>
  <c r="G50" i="9"/>
  <c r="D152" i="10"/>
  <c r="D50" i="10"/>
  <c r="D197" i="10"/>
  <c r="D95" i="10"/>
  <c r="D196" i="10"/>
  <c r="D94" i="10"/>
  <c r="D200" i="10"/>
  <c r="D98" i="10"/>
  <c r="D201" i="10"/>
  <c r="D99" i="10"/>
  <c r="D203" i="10"/>
  <c r="D101" i="10"/>
  <c r="D185" i="10"/>
  <c r="D83" i="10"/>
  <c r="D177" i="10"/>
  <c r="D75" i="10"/>
  <c r="D193" i="10"/>
  <c r="D91" i="10"/>
  <c r="D186" i="10"/>
  <c r="D84" i="10"/>
  <c r="D192" i="10"/>
  <c r="D90" i="10"/>
  <c r="D183" i="10"/>
  <c r="D81" i="10"/>
  <c r="D176" i="10"/>
  <c r="D74" i="10"/>
  <c r="D189" i="10"/>
  <c r="D87" i="10"/>
  <c r="D182" i="10"/>
  <c r="D80" i="10"/>
  <c r="D179" i="10"/>
  <c r="D77" i="10"/>
  <c r="D188" i="10"/>
  <c r="D86" i="10"/>
  <c r="D178" i="10"/>
  <c r="D76" i="10"/>
  <c r="D175" i="10"/>
  <c r="D73" i="10"/>
  <c r="D191" i="10"/>
  <c r="D89" i="10"/>
  <c r="D184" i="10"/>
  <c r="D82" i="10"/>
  <c r="D181" i="10"/>
  <c r="D79" i="10"/>
  <c r="D174" i="10"/>
  <c r="D72" i="10"/>
  <c r="D190" i="10"/>
  <c r="D88" i="10"/>
  <c r="D187" i="10"/>
  <c r="D85" i="10"/>
  <c r="D180" i="10"/>
  <c r="D78" i="10"/>
  <c r="G39" i="9"/>
  <c r="D141" i="10"/>
  <c r="D39" i="10"/>
  <c r="G40" i="9"/>
  <c r="D142" i="10"/>
  <c r="D40" i="10"/>
  <c r="G34" i="9"/>
  <c r="D136" i="10"/>
  <c r="D34" i="10"/>
  <c r="G42" i="9"/>
  <c r="D144" i="10"/>
  <c r="D42" i="10"/>
  <c r="G35" i="9"/>
  <c r="D137" i="10"/>
  <c r="D35" i="10"/>
  <c r="G43" i="9"/>
  <c r="D145" i="10"/>
  <c r="D43" i="10"/>
  <c r="G36" i="9"/>
  <c r="D138" i="10"/>
  <c r="D36" i="10"/>
  <c r="G41" i="9"/>
  <c r="D143" i="10"/>
  <c r="D41" i="10"/>
  <c r="D195" i="10"/>
  <c r="D93" i="10"/>
  <c r="D194" i="10"/>
  <c r="D92" i="10"/>
  <c r="G49" i="9"/>
  <c r="D151" i="10"/>
  <c r="D49" i="10"/>
  <c r="G48" i="9"/>
  <c r="D150" i="10"/>
  <c r="D48" i="10"/>
  <c r="G47" i="9"/>
  <c r="D149" i="10"/>
  <c r="D47" i="10"/>
  <c r="G46" i="9"/>
  <c r="D148" i="10"/>
  <c r="D46" i="10"/>
  <c r="G45" i="9"/>
  <c r="D147" i="10"/>
  <c r="D45" i="10"/>
  <c r="G44" i="9"/>
  <c r="D146" i="10"/>
  <c r="D44" i="10"/>
  <c r="AO7" i="13"/>
  <c r="J7" i="13" s="1"/>
  <c r="K7" i="13"/>
  <c r="AB7" i="13"/>
  <c r="K6" i="13"/>
  <c r="AB6" i="13"/>
  <c r="D410" i="10"/>
  <c r="G31" i="9"/>
  <c r="D133" i="10"/>
  <c r="D31" i="10"/>
  <c r="D121" i="10"/>
  <c r="D223" i="10"/>
  <c r="G33" i="9"/>
  <c r="D135" i="10"/>
  <c r="D33" i="10"/>
  <c r="G32" i="9"/>
  <c r="D134" i="10"/>
  <c r="D32" i="10"/>
  <c r="D109" i="10"/>
  <c r="D211" i="10"/>
  <c r="D157" i="10"/>
  <c r="D55" i="10"/>
  <c r="G27" i="9"/>
  <c r="D129" i="10"/>
  <c r="D27" i="10"/>
  <c r="D54" i="10"/>
  <c r="G24" i="9"/>
  <c r="D126" i="10"/>
  <c r="D24" i="10"/>
  <c r="D173" i="10"/>
  <c r="D71" i="10"/>
  <c r="D56" i="10"/>
  <c r="D158" i="10"/>
  <c r="D172" i="10"/>
  <c r="D70" i="10"/>
  <c r="G25" i="9"/>
  <c r="D127" i="10"/>
  <c r="D25" i="10"/>
  <c r="D171" i="10"/>
  <c r="D69" i="10"/>
  <c r="G30" i="9"/>
  <c r="D132" i="10"/>
  <c r="D30" i="10"/>
  <c r="G26" i="9"/>
  <c r="D128" i="10"/>
  <c r="D26" i="10"/>
  <c r="D63" i="10"/>
  <c r="D165" i="10"/>
  <c r="G22" i="9"/>
  <c r="D124" i="10"/>
  <c r="D22" i="10"/>
  <c r="G23" i="9"/>
  <c r="D125" i="10"/>
  <c r="D23" i="10"/>
  <c r="G18" i="9"/>
  <c r="D120" i="10"/>
  <c r="D18" i="10"/>
  <c r="G16" i="9"/>
  <c r="D118" i="10"/>
  <c r="D16" i="10"/>
  <c r="G14" i="9"/>
  <c r="D116" i="10"/>
  <c r="D14" i="10"/>
  <c r="G20" i="9"/>
  <c r="D122" i="10"/>
  <c r="D20" i="10"/>
  <c r="D225" i="10"/>
  <c r="D123" i="10"/>
  <c r="G12" i="9"/>
  <c r="D114" i="10"/>
  <c r="D12" i="10"/>
  <c r="D217" i="10"/>
  <c r="D115" i="10"/>
  <c r="D213" i="10"/>
  <c r="D9" i="10"/>
  <c r="G6" i="9"/>
  <c r="D108" i="10"/>
  <c r="D6" i="10"/>
  <c r="D413" i="10"/>
  <c r="D209" i="10"/>
  <c r="D272" i="10"/>
  <c r="D170" i="10"/>
  <c r="D68" i="10"/>
  <c r="D67" i="10"/>
  <c r="D271" i="10"/>
  <c r="D169" i="10"/>
  <c r="D168" i="10"/>
  <c r="D66" i="10"/>
  <c r="D65" i="10"/>
  <c r="D167" i="10"/>
  <c r="D166" i="10"/>
  <c r="D64" i="10"/>
  <c r="D164" i="10"/>
  <c r="D62" i="10"/>
  <c r="D61" i="10"/>
  <c r="D163" i="10"/>
  <c r="D162" i="10"/>
  <c r="D60" i="10"/>
  <c r="D467" i="10"/>
  <c r="D161" i="10"/>
  <c r="D59" i="10"/>
  <c r="D58" i="10"/>
  <c r="D160" i="10"/>
  <c r="D159" i="10"/>
  <c r="D57" i="10"/>
  <c r="G29" i="9"/>
  <c r="D131" i="10"/>
  <c r="D29" i="10"/>
  <c r="G37" i="9"/>
  <c r="D139" i="10"/>
  <c r="D37" i="10"/>
  <c r="G38" i="9"/>
  <c r="D140" i="10"/>
  <c r="D38" i="10"/>
  <c r="G28" i="9"/>
  <c r="D130" i="10"/>
  <c r="D28" i="10"/>
  <c r="G10" i="9"/>
  <c r="D112" i="10"/>
  <c r="D10" i="10"/>
  <c r="G9" i="9"/>
  <c r="D111" i="10"/>
  <c r="G11" i="9"/>
  <c r="D11" i="10"/>
  <c r="G13" i="9"/>
  <c r="D13" i="10"/>
  <c r="G15" i="9"/>
  <c r="D15" i="10"/>
  <c r="G17" i="9"/>
  <c r="D17" i="10"/>
  <c r="G19" i="9"/>
  <c r="D19" i="10"/>
  <c r="G21" i="9"/>
  <c r="D21" i="10"/>
  <c r="D360" i="10"/>
  <c r="D462" i="10"/>
  <c r="D156" i="10"/>
  <c r="G8" i="9"/>
  <c r="D8" i="10"/>
  <c r="D258" i="10"/>
  <c r="G59" i="9"/>
  <c r="G75" i="9"/>
  <c r="G91" i="9"/>
  <c r="G60" i="9"/>
  <c r="G90" i="9"/>
  <c r="G103" i="9"/>
  <c r="D409" i="10"/>
  <c r="G76" i="9"/>
  <c r="G57" i="9"/>
  <c r="G73" i="9"/>
  <c r="G89" i="9"/>
  <c r="G58" i="9"/>
  <c r="G63" i="9"/>
  <c r="G79" i="9"/>
  <c r="G95" i="9"/>
  <c r="G64" i="9"/>
  <c r="G69" i="9"/>
  <c r="G85" i="9"/>
  <c r="G101" i="9"/>
  <c r="D4" i="10"/>
  <c r="D310" i="10"/>
  <c r="D308" i="10"/>
  <c r="D357" i="10"/>
  <c r="G67" i="9"/>
  <c r="G83" i="9"/>
  <c r="G99" i="9"/>
  <c r="G68" i="9"/>
  <c r="G51" i="9"/>
  <c r="D208" i="10"/>
  <c r="D106" i="10"/>
  <c r="G7" i="9"/>
  <c r="D7" i="10"/>
  <c r="D107" i="10"/>
  <c r="D5" i="10"/>
  <c r="D206" i="10"/>
  <c r="D104" i="10"/>
  <c r="D2" i="10"/>
  <c r="D103" i="10"/>
  <c r="D307" i="10"/>
  <c r="D205" i="10"/>
  <c r="D255" i="10"/>
  <c r="D153" i="10"/>
  <c r="D51" i="10"/>
  <c r="D105" i="10"/>
  <c r="D3" i="10"/>
  <c r="CM50" i="2" l="1"/>
  <c r="CM92" i="2"/>
  <c r="CM17" i="2"/>
  <c r="CM28" i="2"/>
  <c r="CM37" i="2"/>
  <c r="CM33" i="2"/>
  <c r="CM44" i="2"/>
  <c r="CM20" i="2"/>
  <c r="CM10" i="2"/>
  <c r="CM72" i="2"/>
  <c r="CM46" i="2"/>
  <c r="CM36" i="2"/>
  <c r="CM68" i="2"/>
  <c r="CM59" i="2"/>
  <c r="CM57" i="2"/>
  <c r="CM105" i="2"/>
  <c r="CM23" i="2"/>
  <c r="CM7" i="2"/>
  <c r="CM34" i="2"/>
  <c r="CM19" i="2"/>
  <c r="CM67" i="2"/>
  <c r="CM41" i="2"/>
  <c r="CM58" i="2"/>
  <c r="CM91" i="2"/>
  <c r="CM24" i="2"/>
  <c r="CM8" i="2"/>
  <c r="CM51" i="2"/>
  <c r="CM101" i="2"/>
  <c r="CM71" i="2"/>
  <c r="CM54" i="2"/>
  <c r="CM62" i="2"/>
  <c r="CM32" i="2"/>
  <c r="CM15" i="2"/>
  <c r="CM29" i="2"/>
  <c r="CM16" i="2"/>
  <c r="CM98" i="2"/>
  <c r="CM30" i="2"/>
  <c r="CM25" i="2"/>
  <c r="CM11" i="2"/>
  <c r="CM43" i="2"/>
  <c r="CM42" i="2"/>
  <c r="CM21" i="2"/>
  <c r="CM90" i="2"/>
  <c r="CM77" i="2"/>
  <c r="CM47" i="2"/>
  <c r="CM73" i="2"/>
  <c r="CM81" i="2"/>
  <c r="CM55" i="2"/>
  <c r="CM102" i="2"/>
  <c r="CM104" i="2"/>
  <c r="CM103" i="2"/>
  <c r="CM86" i="2"/>
  <c r="CM13" i="2"/>
  <c r="CM6" i="2"/>
  <c r="CM99" i="2"/>
  <c r="CM82" i="2"/>
  <c r="CM14" i="2"/>
  <c r="CM12" i="2"/>
  <c r="CM95" i="2"/>
  <c r="CM27" i="2"/>
  <c r="CM65" i="2"/>
  <c r="CM64" i="2"/>
  <c r="CM78" i="2"/>
  <c r="CM60" i="2"/>
  <c r="CM38" i="2"/>
  <c r="CM40" i="2"/>
  <c r="CM39" i="2"/>
  <c r="CM22" i="2"/>
  <c r="CM49" i="2"/>
  <c r="CM52" i="2"/>
  <c r="CM35" i="2"/>
  <c r="CM18" i="2"/>
  <c r="CM61" i="2"/>
  <c r="CM48" i="2"/>
  <c r="CM31" i="2"/>
  <c r="CM84" i="2"/>
  <c r="CM56" i="2"/>
  <c r="CM69" i="2"/>
  <c r="CM75" i="2"/>
  <c r="CM74" i="2"/>
  <c r="CM53" i="2"/>
  <c r="CM88" i="2"/>
  <c r="CM87" i="2"/>
  <c r="CM70" i="2"/>
  <c r="CM97" i="2"/>
  <c r="CM100" i="2"/>
  <c r="CM83" i="2"/>
  <c r="CM66" i="2"/>
  <c r="CM26" i="2"/>
  <c r="CM9" i="2"/>
  <c r="CM96" i="2"/>
  <c r="CM79" i="2"/>
  <c r="CM93" i="2"/>
  <c r="CM80" i="2"/>
  <c r="CM63" i="2"/>
  <c r="CM94" i="2"/>
  <c r="CM89" i="2"/>
  <c r="CM76" i="2"/>
  <c r="CM107" i="2"/>
  <c r="CM106" i="2"/>
  <c r="CM85" i="2"/>
  <c r="CM45" i="2"/>
  <c r="S3" i="7"/>
  <c r="S22" i="1" l="1"/>
  <c r="V3" i="7" s="1"/>
</calcChain>
</file>

<file path=xl/sharedStrings.xml><?xml version="1.0" encoding="utf-8"?>
<sst xmlns="http://schemas.openxmlformats.org/spreadsheetml/2006/main" count="573" uniqueCount="304">
  <si>
    <t>申込責任者：</t>
    <rPh sb="0" eb="2">
      <t>モウシコミ</t>
    </rPh>
    <rPh sb="2" eb="5">
      <t>セキニンシャ</t>
    </rPh>
    <phoneticPr fontId="2"/>
  </si>
  <si>
    <t>生年月日</t>
    <rPh sb="0" eb="2">
      <t>セイネン</t>
    </rPh>
    <rPh sb="2" eb="4">
      <t>ガッピ</t>
    </rPh>
    <phoneticPr fontId="2"/>
  </si>
  <si>
    <t>No</t>
    <phoneticPr fontId="2"/>
  </si>
  <si>
    <t>姓</t>
    <rPh sb="0" eb="1">
      <t>セイ</t>
    </rPh>
    <phoneticPr fontId="2"/>
  </si>
  <si>
    <t>名</t>
    <rPh sb="0" eb="1">
      <t>ナ</t>
    </rPh>
    <phoneticPr fontId="2"/>
  </si>
  <si>
    <t>姓カナ</t>
    <rPh sb="0" eb="1">
      <t>セイ</t>
    </rPh>
    <phoneticPr fontId="2"/>
  </si>
  <si>
    <t>名カナ</t>
    <rPh sb="0" eb="1">
      <t>ナ</t>
    </rPh>
    <phoneticPr fontId="2"/>
  </si>
  <si>
    <t>チーム名</t>
    <rPh sb="3" eb="4">
      <t>メイ</t>
    </rPh>
    <phoneticPr fontId="2"/>
  </si>
  <si>
    <t>ｴﾝﾄﾘｰﾀｲﾑ</t>
    <phoneticPr fontId="2"/>
  </si>
  <si>
    <t>年齢</t>
    <rPh sb="0" eb="2">
      <t>ネンレイ</t>
    </rPh>
    <phoneticPr fontId="2"/>
  </si>
  <si>
    <t>区分</t>
    <rPh sb="0" eb="2">
      <t>クブン</t>
    </rPh>
    <phoneticPr fontId="2"/>
  </si>
  <si>
    <t>フリガナ</t>
    <phoneticPr fontId="2"/>
  </si>
  <si>
    <t>◎参加人数</t>
    <rPh sb="1" eb="3">
      <t>サンカ</t>
    </rPh>
    <rPh sb="3" eb="5">
      <t>ニンズウ</t>
    </rPh>
    <phoneticPr fontId="2"/>
  </si>
  <si>
    <t>女子</t>
    <rPh sb="0" eb="2">
      <t>ジョシ</t>
    </rPh>
    <phoneticPr fontId="2"/>
  </si>
  <si>
    <t>男子</t>
    <rPh sb="0" eb="2">
      <t>ダンシ</t>
    </rPh>
    <phoneticPr fontId="2"/>
  </si>
  <si>
    <t>合計</t>
    <rPh sb="0" eb="2">
      <t>ゴウケイ</t>
    </rPh>
    <phoneticPr fontId="2"/>
  </si>
  <si>
    <t>【　男子　】</t>
    <rPh sb="2" eb="4">
      <t>ダンシ</t>
    </rPh>
    <phoneticPr fontId="2"/>
  </si>
  <si>
    <t>【　女子　】</t>
    <rPh sb="2" eb="4">
      <t>ジョシ</t>
    </rPh>
    <phoneticPr fontId="2"/>
  </si>
  <si>
    <t>①</t>
    <phoneticPr fontId="2"/>
  </si>
  <si>
    <t>②</t>
    <phoneticPr fontId="2"/>
  </si>
  <si>
    <t>種目重複</t>
    <rPh sb="0" eb="2">
      <t>シュモク</t>
    </rPh>
    <rPh sb="2" eb="4">
      <t>チョウフク</t>
    </rPh>
    <phoneticPr fontId="2"/>
  </si>
  <si>
    <t>色のついた部分のみ入力願います。</t>
    <rPh sb="0" eb="1">
      <t>イロ</t>
    </rPh>
    <rPh sb="5" eb="7">
      <t>ブブン</t>
    </rPh>
    <rPh sb="9" eb="11">
      <t>ニュウリョク</t>
    </rPh>
    <rPh sb="11" eb="12">
      <t>ネガ</t>
    </rPh>
    <phoneticPr fontId="2"/>
  </si>
  <si>
    <t>チーム名フリガナ：</t>
    <rPh sb="3" eb="4">
      <t>メイ</t>
    </rPh>
    <phoneticPr fontId="2"/>
  </si>
  <si>
    <t>チーム番号</t>
    <rPh sb="3" eb="5">
      <t>バンゴウ</t>
    </rPh>
    <phoneticPr fontId="2"/>
  </si>
  <si>
    <t>チーム略称</t>
    <rPh sb="3" eb="5">
      <t>リャクショウ</t>
    </rPh>
    <phoneticPr fontId="2"/>
  </si>
  <si>
    <t>連絡責任者名</t>
    <rPh sb="0" eb="2">
      <t>レンラク</t>
    </rPh>
    <rPh sb="2" eb="5">
      <t>セキニンシャ</t>
    </rPh>
    <rPh sb="5" eb="6">
      <t>メイ</t>
    </rPh>
    <phoneticPr fontId="2"/>
  </si>
  <si>
    <t>責任者カナ</t>
    <rPh sb="0" eb="3">
      <t>セキニンシャ</t>
    </rPh>
    <phoneticPr fontId="2"/>
  </si>
  <si>
    <t>チーム名カナ</t>
    <rPh sb="3" eb="4">
      <t>メイ</t>
    </rPh>
    <phoneticPr fontId="2"/>
  </si>
  <si>
    <t>No</t>
    <phoneticPr fontId="2"/>
  </si>
  <si>
    <t>種　　目</t>
    <rPh sb="0" eb="1">
      <t>タネ</t>
    </rPh>
    <rPh sb="3" eb="4">
      <t>メ</t>
    </rPh>
    <phoneticPr fontId="2"/>
  </si>
  <si>
    <t>大会日：</t>
    <rPh sb="0" eb="2">
      <t>タイカイ</t>
    </rPh>
    <rPh sb="2" eb="3">
      <t>ニチ</t>
    </rPh>
    <phoneticPr fontId="2"/>
  </si>
  <si>
    <t>学年起算日：</t>
    <rPh sb="0" eb="2">
      <t>ガクネン</t>
    </rPh>
    <rPh sb="2" eb="5">
      <t>キサンビ</t>
    </rPh>
    <phoneticPr fontId="2"/>
  </si>
  <si>
    <t>学年</t>
    <rPh sb="0" eb="2">
      <t>ガクネン</t>
    </rPh>
    <phoneticPr fontId="2"/>
  </si>
  <si>
    <t xml:space="preserve">  50m自　由　形</t>
    <rPh sb="5" eb="6">
      <t>ジ</t>
    </rPh>
    <rPh sb="7" eb="8">
      <t>ヨシ</t>
    </rPh>
    <rPh sb="9" eb="10">
      <t>ケイ</t>
    </rPh>
    <phoneticPr fontId="2"/>
  </si>
  <si>
    <t xml:space="preserve">  50m背　泳　ぎ</t>
    <rPh sb="5" eb="6">
      <t>セ</t>
    </rPh>
    <rPh sb="7" eb="8">
      <t>エイ</t>
    </rPh>
    <phoneticPr fontId="2"/>
  </si>
  <si>
    <t xml:space="preserve">  50m平　泳　ぎ</t>
    <rPh sb="5" eb="6">
      <t>ヒラ</t>
    </rPh>
    <rPh sb="7" eb="8">
      <t>エイ</t>
    </rPh>
    <phoneticPr fontId="2"/>
  </si>
  <si>
    <t xml:space="preserve"> 200m個人メドレー</t>
    <rPh sb="5" eb="7">
      <t>コジン</t>
    </rPh>
    <phoneticPr fontId="2"/>
  </si>
  <si>
    <t>小1</t>
    <rPh sb="0" eb="1">
      <t>ショウ</t>
    </rPh>
    <phoneticPr fontId="2"/>
  </si>
  <si>
    <t>小2</t>
    <rPh sb="0" eb="1">
      <t>ショウ</t>
    </rPh>
    <phoneticPr fontId="2"/>
  </si>
  <si>
    <t>小3</t>
    <rPh sb="0" eb="1">
      <t>ショウ</t>
    </rPh>
    <phoneticPr fontId="2"/>
  </si>
  <si>
    <t>小4</t>
    <rPh sb="0" eb="1">
      <t>ショウ</t>
    </rPh>
    <phoneticPr fontId="2"/>
  </si>
  <si>
    <t>小5</t>
    <rPh sb="0" eb="1">
      <t>ショウ</t>
    </rPh>
    <phoneticPr fontId="2"/>
  </si>
  <si>
    <t>小6</t>
    <rPh sb="0" eb="1">
      <t>ショウ</t>
    </rPh>
    <phoneticPr fontId="2"/>
  </si>
  <si>
    <t>中1</t>
    <rPh sb="0" eb="1">
      <t>チュウ</t>
    </rPh>
    <phoneticPr fontId="2"/>
  </si>
  <si>
    <t>中2</t>
    <rPh sb="0" eb="1">
      <t>チュウ</t>
    </rPh>
    <phoneticPr fontId="2"/>
  </si>
  <si>
    <t>中3</t>
    <rPh sb="0" eb="1">
      <t>チュウ</t>
    </rPh>
    <phoneticPr fontId="2"/>
  </si>
  <si>
    <t>高1</t>
    <rPh sb="0" eb="1">
      <t>コウ</t>
    </rPh>
    <phoneticPr fontId="2"/>
  </si>
  <si>
    <t>高2</t>
    <rPh sb="0" eb="1">
      <t>コウ</t>
    </rPh>
    <phoneticPr fontId="2"/>
  </si>
  <si>
    <t>高3</t>
    <rPh sb="0" eb="1">
      <t>コウ</t>
    </rPh>
    <phoneticPr fontId="2"/>
  </si>
  <si>
    <t>男　子</t>
    <rPh sb="0" eb="1">
      <t>オトコ</t>
    </rPh>
    <rPh sb="2" eb="3">
      <t>コ</t>
    </rPh>
    <phoneticPr fontId="2"/>
  </si>
  <si>
    <t>種目１</t>
    <rPh sb="0" eb="2">
      <t>シュモク</t>
    </rPh>
    <phoneticPr fontId="2"/>
  </si>
  <si>
    <t>TIME１</t>
    <phoneticPr fontId="2"/>
  </si>
  <si>
    <t>種目２</t>
    <rPh sb="0" eb="2">
      <t>シュモク</t>
    </rPh>
    <phoneticPr fontId="2"/>
  </si>
  <si>
    <t>TIME２</t>
    <phoneticPr fontId="2"/>
  </si>
  <si>
    <t>女　子</t>
    <rPh sb="0" eb="1">
      <t>オンナ</t>
    </rPh>
    <rPh sb="2" eb="3">
      <t>コ</t>
    </rPh>
    <phoneticPr fontId="2"/>
  </si>
  <si>
    <t>リレー種目</t>
    <rPh sb="3" eb="5">
      <t>シュモク</t>
    </rPh>
    <phoneticPr fontId="2"/>
  </si>
  <si>
    <t>No2</t>
    <phoneticPr fontId="2"/>
  </si>
  <si>
    <t>No1</t>
    <phoneticPr fontId="2"/>
  </si>
  <si>
    <t>性別</t>
    <rPh sb="0" eb="2">
      <t>セイベツ</t>
    </rPh>
    <phoneticPr fontId="2"/>
  </si>
  <si>
    <t>所属番号</t>
    <rPh sb="0" eb="2">
      <t>ショゾク</t>
    </rPh>
    <rPh sb="2" eb="4">
      <t>バンゴウ</t>
    </rPh>
    <phoneticPr fontId="2"/>
  </si>
  <si>
    <t>所属名</t>
    <rPh sb="0" eb="3">
      <t>ショゾクメイ</t>
    </rPh>
    <phoneticPr fontId="2"/>
  </si>
  <si>
    <t>所属略称</t>
    <rPh sb="0" eb="2">
      <t>ショゾク</t>
    </rPh>
    <rPh sb="2" eb="4">
      <t>リャクショウ</t>
    </rPh>
    <phoneticPr fontId="2"/>
  </si>
  <si>
    <t>所属名カナ</t>
    <rPh sb="0" eb="3">
      <t>ショゾクメイ</t>
    </rPh>
    <phoneticPr fontId="2"/>
  </si>
  <si>
    <t>所属略称カナ</t>
    <rPh sb="0" eb="2">
      <t>ショゾク</t>
    </rPh>
    <rPh sb="2" eb="4">
      <t>リャクショウ</t>
    </rPh>
    <phoneticPr fontId="2"/>
  </si>
  <si>
    <t>選手No</t>
    <rPh sb="0" eb="2">
      <t>センシュ</t>
    </rPh>
    <phoneticPr fontId="2"/>
  </si>
  <si>
    <t>氏名</t>
    <rPh sb="0" eb="2">
      <t>シメイ</t>
    </rPh>
    <phoneticPr fontId="2"/>
  </si>
  <si>
    <t>氏名カナ</t>
    <rPh sb="0" eb="2">
      <t>シメイ</t>
    </rPh>
    <phoneticPr fontId="2"/>
  </si>
  <si>
    <t>区分No</t>
    <rPh sb="0" eb="2">
      <t>クブン</t>
    </rPh>
    <phoneticPr fontId="2"/>
  </si>
  <si>
    <t>学種</t>
    <rPh sb="0" eb="1">
      <t>ガク</t>
    </rPh>
    <rPh sb="1" eb="2">
      <t>シュ</t>
    </rPh>
    <phoneticPr fontId="2"/>
  </si>
  <si>
    <t>氏名2</t>
    <rPh sb="0" eb="2">
      <t>シメイ</t>
    </rPh>
    <phoneticPr fontId="2"/>
  </si>
  <si>
    <t>団体番号</t>
    <rPh sb="0" eb="2">
      <t>ダンタイ</t>
    </rPh>
    <rPh sb="2" eb="4">
      <t>バンゴウ</t>
    </rPh>
    <phoneticPr fontId="2"/>
  </si>
  <si>
    <t>種目No</t>
    <rPh sb="0" eb="2">
      <t>シュモク</t>
    </rPh>
    <phoneticPr fontId="2"/>
  </si>
  <si>
    <t>距離</t>
    <rPh sb="0" eb="2">
      <t>キョリ</t>
    </rPh>
    <phoneticPr fontId="2"/>
  </si>
  <si>
    <t>オープン</t>
    <phoneticPr fontId="2"/>
  </si>
  <si>
    <t>入力順</t>
    <rPh sb="0" eb="2">
      <t>ニュウリョク</t>
    </rPh>
    <rPh sb="2" eb="3">
      <t>ジュン</t>
    </rPh>
    <phoneticPr fontId="2"/>
  </si>
  <si>
    <r>
      <t>種目N</t>
    </r>
    <r>
      <rPr>
        <sz val="10"/>
        <rFont val="ＭＳ 明朝"/>
        <family val="1"/>
        <charset val="128"/>
      </rPr>
      <t>o</t>
    </r>
    <rPh sb="0" eb="2">
      <t>シュモク</t>
    </rPh>
    <phoneticPr fontId="2"/>
  </si>
  <si>
    <t>種目No1</t>
    <rPh sb="0" eb="2">
      <t>シュモク</t>
    </rPh>
    <phoneticPr fontId="2"/>
  </si>
  <si>
    <t>種目No2</t>
    <rPh sb="0" eb="2">
      <t>シュモク</t>
    </rPh>
    <phoneticPr fontId="2"/>
  </si>
  <si>
    <t>距離1</t>
    <rPh sb="0" eb="2">
      <t>キョリ</t>
    </rPh>
    <phoneticPr fontId="2"/>
  </si>
  <si>
    <t>距離2</t>
    <rPh sb="0" eb="2">
      <t>キョリ</t>
    </rPh>
    <phoneticPr fontId="2"/>
  </si>
  <si>
    <t>ｴﾝﾄﾘｰﾀｲﾑ2</t>
    <phoneticPr fontId="2"/>
  </si>
  <si>
    <t>泳者No1</t>
    <rPh sb="0" eb="2">
      <t>エイシャ</t>
    </rPh>
    <phoneticPr fontId="2"/>
  </si>
  <si>
    <t>泳者No2</t>
    <rPh sb="0" eb="2">
      <t>エイシャ</t>
    </rPh>
    <phoneticPr fontId="2"/>
  </si>
  <si>
    <t>泳者No3</t>
    <rPh sb="0" eb="2">
      <t>エイシャ</t>
    </rPh>
    <phoneticPr fontId="2"/>
  </si>
  <si>
    <t>泳者No4</t>
    <rPh sb="0" eb="2">
      <t>エイシャ</t>
    </rPh>
    <phoneticPr fontId="2"/>
  </si>
  <si>
    <t>ｴﾝﾄﾘｰﾀｲﾑ1</t>
    <phoneticPr fontId="2"/>
  </si>
  <si>
    <t>氏名キー</t>
    <rPh sb="0" eb="2">
      <t>シメイ</t>
    </rPh>
    <phoneticPr fontId="2"/>
  </si>
  <si>
    <t>種目①</t>
    <rPh sb="0" eb="2">
      <t>シュモク</t>
    </rPh>
    <phoneticPr fontId="2"/>
  </si>
  <si>
    <t>種目②</t>
    <rPh sb="0" eb="2">
      <t>シュモク</t>
    </rPh>
    <phoneticPr fontId="2"/>
  </si>
  <si>
    <t>種目③</t>
    <rPh sb="0" eb="2">
      <t>シュモク</t>
    </rPh>
    <phoneticPr fontId="2"/>
  </si>
  <si>
    <t>③</t>
    <phoneticPr fontId="2"/>
  </si>
  <si>
    <t>出場</t>
    <rPh sb="0" eb="2">
      <t>シュツジョウ</t>
    </rPh>
    <phoneticPr fontId="2"/>
  </si>
  <si>
    <t>種目数</t>
    <rPh sb="0" eb="2">
      <t>シュモク</t>
    </rPh>
    <rPh sb="2" eb="3">
      <t>スウ</t>
    </rPh>
    <phoneticPr fontId="2"/>
  </si>
  <si>
    <t>②</t>
    <phoneticPr fontId="2"/>
  </si>
  <si>
    <t>③</t>
    <phoneticPr fontId="2"/>
  </si>
  <si>
    <t>学年</t>
    <rPh sb="0" eb="2">
      <t>ガクネン</t>
    </rPh>
    <phoneticPr fontId="2"/>
  </si>
  <si>
    <t>区分</t>
    <rPh sb="0" eb="2">
      <t>クブン</t>
    </rPh>
    <phoneticPr fontId="2"/>
  </si>
  <si>
    <t>年少</t>
    <rPh sb="0" eb="2">
      <t>ネンショウ</t>
    </rPh>
    <phoneticPr fontId="2"/>
  </si>
  <si>
    <t>年中</t>
    <rPh sb="0" eb="2">
      <t>ネンチュウ</t>
    </rPh>
    <phoneticPr fontId="2"/>
  </si>
  <si>
    <t>年長</t>
    <rPh sb="0" eb="2">
      <t>ネンチョウ</t>
    </rPh>
    <phoneticPr fontId="2"/>
  </si>
  <si>
    <t>種目No</t>
    <rPh sb="0" eb="2">
      <t>シュモク</t>
    </rPh>
    <phoneticPr fontId="2"/>
  </si>
  <si>
    <t>エントリータイム</t>
    <phoneticPr fontId="2"/>
  </si>
  <si>
    <t>③</t>
    <phoneticPr fontId="2"/>
  </si>
  <si>
    <t>個人種目(選手)</t>
    <rPh sb="0" eb="2">
      <t>コジン</t>
    </rPh>
    <rPh sb="2" eb="4">
      <t>シュモク</t>
    </rPh>
    <rPh sb="5" eb="7">
      <t>センシュ</t>
    </rPh>
    <phoneticPr fontId="2"/>
  </si>
  <si>
    <t>混　合</t>
    <rPh sb="0" eb="1">
      <t>コン</t>
    </rPh>
    <rPh sb="2" eb="3">
      <t>ゴウ</t>
    </rPh>
    <phoneticPr fontId="2"/>
  </si>
  <si>
    <t>一般・ＳＡ(幼児～小２)</t>
    <rPh sb="0" eb="2">
      <t>イッパン</t>
    </rPh>
    <rPh sb="6" eb="8">
      <t>ヨウジ</t>
    </rPh>
    <rPh sb="9" eb="10">
      <t>ショウ</t>
    </rPh>
    <phoneticPr fontId="2"/>
  </si>
  <si>
    <t>一般・Ｂ(小３・小４)</t>
    <rPh sb="0" eb="2">
      <t>イッパン</t>
    </rPh>
    <rPh sb="5" eb="6">
      <t>ショウ</t>
    </rPh>
    <rPh sb="8" eb="9">
      <t>ショウ</t>
    </rPh>
    <phoneticPr fontId="2"/>
  </si>
  <si>
    <t>一般・Ｃ(小５・小６)</t>
    <rPh sb="0" eb="2">
      <t>イッパン</t>
    </rPh>
    <rPh sb="5" eb="6">
      <t>ショウ</t>
    </rPh>
    <rPh sb="8" eb="9">
      <t>ショウ</t>
    </rPh>
    <phoneticPr fontId="2"/>
  </si>
  <si>
    <t>一般・Ｄ(中・高校生)</t>
    <rPh sb="0" eb="2">
      <t>イッパン</t>
    </rPh>
    <rPh sb="5" eb="6">
      <t>チュウ</t>
    </rPh>
    <rPh sb="7" eb="9">
      <t>コウコウ</t>
    </rPh>
    <rPh sb="9" eb="10">
      <t>セイ</t>
    </rPh>
    <phoneticPr fontId="2"/>
  </si>
  <si>
    <t>選手・ＳＡ(幼児～小２)</t>
    <rPh sb="0" eb="2">
      <t>センシュ</t>
    </rPh>
    <rPh sb="6" eb="8">
      <t>ヨウジ</t>
    </rPh>
    <rPh sb="9" eb="10">
      <t>ショウ</t>
    </rPh>
    <phoneticPr fontId="2"/>
  </si>
  <si>
    <t>選手・Ｂ(小３・小４)</t>
    <rPh sb="0" eb="2">
      <t>センシュ</t>
    </rPh>
    <rPh sb="5" eb="6">
      <t>ショウ</t>
    </rPh>
    <rPh sb="8" eb="9">
      <t>ショウ</t>
    </rPh>
    <phoneticPr fontId="2"/>
  </si>
  <si>
    <t>選手・Ｃ(小５・小６)</t>
    <rPh sb="0" eb="2">
      <t>センシュ</t>
    </rPh>
    <rPh sb="5" eb="6">
      <t>ショウ</t>
    </rPh>
    <rPh sb="8" eb="9">
      <t>ショウ</t>
    </rPh>
    <phoneticPr fontId="2"/>
  </si>
  <si>
    <t>選手・Ｄ(中・高校生)</t>
    <rPh sb="0" eb="2">
      <t>センシュ</t>
    </rPh>
    <rPh sb="5" eb="6">
      <t>チュウ</t>
    </rPh>
    <rPh sb="7" eb="9">
      <t>コウコウ</t>
    </rPh>
    <rPh sb="9" eb="10">
      <t>セイ</t>
    </rPh>
    <phoneticPr fontId="2"/>
  </si>
  <si>
    <t>混合</t>
    <rPh sb="0" eb="2">
      <t>コンゴウ</t>
    </rPh>
    <phoneticPr fontId="2"/>
  </si>
  <si>
    <t>選手</t>
    <rPh sb="0" eb="2">
      <t>センシュ</t>
    </rPh>
    <phoneticPr fontId="2"/>
  </si>
  <si>
    <t>合計</t>
    <rPh sb="0" eb="2">
      <t>ゴウケイ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</si>
  <si>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</si>
  <si>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</si>
  <si>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種目④</t>
    <rPh sb="0" eb="2">
      <t>シュモク</t>
    </rPh>
    <phoneticPr fontId="2"/>
  </si>
  <si>
    <t>種目⑤</t>
    <rPh sb="0" eb="2">
      <t>シュモク</t>
    </rPh>
    <phoneticPr fontId="2"/>
  </si>
  <si>
    <t>④</t>
    <phoneticPr fontId="2"/>
  </si>
  <si>
    <t>⑤</t>
    <phoneticPr fontId="2"/>
  </si>
  <si>
    <t>④</t>
    <phoneticPr fontId="2"/>
  </si>
  <si>
    <t>⑤</t>
    <phoneticPr fontId="2"/>
  </si>
  <si>
    <t>④</t>
    <phoneticPr fontId="2"/>
  </si>
  <si>
    <t>200mメドレーリレー</t>
    <phoneticPr fontId="2"/>
  </si>
  <si>
    <t>不出場</t>
    <rPh sb="0" eb="3">
      <t>フシュツジョウ</t>
    </rPh>
    <phoneticPr fontId="2"/>
  </si>
  <si>
    <t>200mフリーリレー</t>
    <phoneticPr fontId="2"/>
  </si>
  <si>
    <t>200mフリーリレー</t>
    <phoneticPr fontId="2"/>
  </si>
  <si>
    <t>200mメドレーリレー</t>
    <phoneticPr fontId="2"/>
  </si>
  <si>
    <t>フリーリレー</t>
    <phoneticPr fontId="2"/>
  </si>
  <si>
    <t>メドレーリレー</t>
    <phoneticPr fontId="2"/>
  </si>
  <si>
    <t>幼児～小６</t>
    <rPh sb="0" eb="2">
      <t>ヨウジ</t>
    </rPh>
    <rPh sb="3" eb="4">
      <t>ショウ</t>
    </rPh>
    <phoneticPr fontId="2"/>
  </si>
  <si>
    <t>選手・ＤＥ(中・高校生)</t>
    <rPh sb="0" eb="2">
      <t>センシュ</t>
    </rPh>
    <rPh sb="6" eb="7">
      <t>チュウ</t>
    </rPh>
    <rPh sb="8" eb="10">
      <t>コウコウ</t>
    </rPh>
    <rPh sb="10" eb="11">
      <t>セイ</t>
    </rPh>
    <phoneticPr fontId="2"/>
  </si>
  <si>
    <t>Ver.2</t>
    <phoneticPr fontId="2"/>
  </si>
  <si>
    <t>本科・ＳＡ(幼児～小２)</t>
    <rPh sb="0" eb="2">
      <t>ホンカ</t>
    </rPh>
    <rPh sb="6" eb="8">
      <t>ヨウジ</t>
    </rPh>
    <rPh sb="9" eb="10">
      <t>ショウ</t>
    </rPh>
    <phoneticPr fontId="2"/>
  </si>
  <si>
    <t>本科・Ｂ(小３・小４)</t>
    <rPh sb="5" eb="6">
      <t>ショウ</t>
    </rPh>
    <rPh sb="8" eb="9">
      <t>ショウ</t>
    </rPh>
    <phoneticPr fontId="2"/>
  </si>
  <si>
    <t>本科・Ｃ(小５・小６)</t>
    <rPh sb="5" eb="6">
      <t>ショウ</t>
    </rPh>
    <rPh sb="8" eb="9">
      <t>ショウ</t>
    </rPh>
    <phoneticPr fontId="2"/>
  </si>
  <si>
    <t>本科・ＤＥ(中・高校生)</t>
    <rPh sb="6" eb="7">
      <t>チュウ</t>
    </rPh>
    <rPh sb="8" eb="10">
      <t>コウコウ</t>
    </rPh>
    <rPh sb="10" eb="11">
      <t>セイ</t>
    </rPh>
    <phoneticPr fontId="2"/>
  </si>
  <si>
    <t xml:space="preserve">  25m自　由　形</t>
    <rPh sb="5" eb="6">
      <t>ジ</t>
    </rPh>
    <rPh sb="7" eb="8">
      <t>ヨシ</t>
    </rPh>
    <rPh sb="9" eb="10">
      <t>ケイ</t>
    </rPh>
    <phoneticPr fontId="2"/>
  </si>
  <si>
    <t xml:space="preserve">  25m背　泳　ぎ</t>
    <rPh sb="5" eb="6">
      <t>セ</t>
    </rPh>
    <rPh sb="7" eb="8">
      <t>エイ</t>
    </rPh>
    <phoneticPr fontId="2"/>
  </si>
  <si>
    <t xml:space="preserve">  25m平　泳　ぎ</t>
    <rPh sb="5" eb="6">
      <t>ヒラ</t>
    </rPh>
    <rPh sb="7" eb="8">
      <t>エイ</t>
    </rPh>
    <phoneticPr fontId="2"/>
  </si>
  <si>
    <t xml:space="preserve">  25mバタフライ</t>
    <phoneticPr fontId="2"/>
  </si>
  <si>
    <t xml:space="preserve">  50mバタフライ</t>
    <phoneticPr fontId="2"/>
  </si>
  <si>
    <t xml:space="preserve"> 100m個人メドレー</t>
    <rPh sb="5" eb="7">
      <t>コジン</t>
    </rPh>
    <phoneticPr fontId="2"/>
  </si>
  <si>
    <t>JASF</t>
    <phoneticPr fontId="2"/>
  </si>
  <si>
    <t>登録100</t>
    <rPh sb="0" eb="2">
      <t>トウロク</t>
    </rPh>
    <phoneticPr fontId="2"/>
  </si>
  <si>
    <t>リレー申込</t>
    <rPh sb="3" eb="5">
      <t>モウシコミ</t>
    </rPh>
    <phoneticPr fontId="2"/>
  </si>
  <si>
    <t>種目</t>
    <rPh sb="0" eb="2">
      <t>シュモク</t>
    </rPh>
    <phoneticPr fontId="2"/>
  </si>
  <si>
    <t>プロNo氏名</t>
    <rPh sb="4" eb="6">
      <t>シメイ</t>
    </rPh>
    <phoneticPr fontId="2"/>
  </si>
  <si>
    <t>重複</t>
    <rPh sb="0" eb="2">
      <t>チョウフク</t>
    </rPh>
    <phoneticPr fontId="2"/>
  </si>
  <si>
    <t>泳者No</t>
    <rPh sb="0" eb="2">
      <t>エイシャ</t>
    </rPh>
    <phoneticPr fontId="2"/>
  </si>
  <si>
    <t>合計年齢</t>
    <rPh sb="0" eb="2">
      <t>ゴウケイ</t>
    </rPh>
    <rPh sb="2" eb="4">
      <t>ネンレイ</t>
    </rPh>
    <phoneticPr fontId="2"/>
  </si>
  <si>
    <t>番号</t>
    <rPh sb="0" eb="2">
      <t>バンゴウ</t>
    </rPh>
    <phoneticPr fontId="2"/>
  </si>
  <si>
    <t>計</t>
    <rPh sb="0" eb="1">
      <t>ケイ</t>
    </rPh>
    <phoneticPr fontId="2"/>
  </si>
  <si>
    <t>No区分</t>
    <rPh sb="2" eb="4">
      <t>クブン</t>
    </rPh>
    <phoneticPr fontId="2"/>
  </si>
  <si>
    <t>数</t>
    <rPh sb="0" eb="1">
      <t>カズ</t>
    </rPh>
    <phoneticPr fontId="2"/>
  </si>
  <si>
    <t>種目名</t>
    <rPh sb="0" eb="2">
      <t>シュモク</t>
    </rPh>
    <rPh sb="2" eb="3">
      <t>メイ</t>
    </rPh>
    <phoneticPr fontId="2"/>
  </si>
  <si>
    <t>1級</t>
    <rPh sb="1" eb="2">
      <t>キュウ</t>
    </rPh>
    <phoneticPr fontId="2"/>
  </si>
  <si>
    <t>2級</t>
    <rPh sb="1" eb="2">
      <t>キュウ</t>
    </rPh>
    <phoneticPr fontId="2"/>
  </si>
  <si>
    <t>3級</t>
    <rPh sb="1" eb="2">
      <t>キュウ</t>
    </rPh>
    <phoneticPr fontId="2"/>
  </si>
  <si>
    <t>4級</t>
    <rPh sb="1" eb="2">
      <t>キュウ</t>
    </rPh>
    <phoneticPr fontId="2"/>
  </si>
  <si>
    <t>種目番号</t>
    <rPh sb="0" eb="2">
      <t>シュモク</t>
    </rPh>
    <rPh sb="2" eb="4">
      <t>バンゴウ</t>
    </rPh>
    <phoneticPr fontId="2"/>
  </si>
  <si>
    <t>ｴﾝﾄﾘｰ数</t>
    <rPh sb="5" eb="6">
      <t>スウ</t>
    </rPh>
    <phoneticPr fontId="2"/>
  </si>
  <si>
    <t>5級</t>
    <rPh sb="1" eb="2">
      <t>キュウ</t>
    </rPh>
    <phoneticPr fontId="2"/>
  </si>
  <si>
    <t>6級</t>
    <rPh sb="1" eb="2">
      <t>キュウ</t>
    </rPh>
    <phoneticPr fontId="2"/>
  </si>
  <si>
    <t>男子100mフリーリレー</t>
    <rPh sb="0" eb="2">
      <t>ダンシ</t>
    </rPh>
    <phoneticPr fontId="2"/>
  </si>
  <si>
    <t>男子200mメドレーリレー</t>
    <rPh sb="0" eb="2">
      <t>ダンシ</t>
    </rPh>
    <phoneticPr fontId="2"/>
  </si>
  <si>
    <t>男子200mフリーリレー</t>
    <rPh sb="0" eb="2">
      <t>ダンシ</t>
    </rPh>
    <phoneticPr fontId="2"/>
  </si>
  <si>
    <t>プロ</t>
    <phoneticPr fontId="2"/>
  </si>
  <si>
    <t>スタッフ</t>
    <phoneticPr fontId="2"/>
  </si>
  <si>
    <t>No.</t>
    <phoneticPr fontId="2"/>
  </si>
  <si>
    <t>ｴﾝﾄﾘｰﾀｲﾑ</t>
    <phoneticPr fontId="2"/>
  </si>
  <si>
    <t>ｴﾝﾄﾘｰﾀｲﾑ</t>
    <phoneticPr fontId="2"/>
  </si>
  <si>
    <t>No</t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</si>
  <si>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</si>
  <si>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</si>
  <si>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</si>
  <si>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</si>
  <si>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</si>
  <si>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</si>
  <si>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</si>
  <si>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</si>
  <si>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</si>
  <si>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</si>
  <si>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</si>
  <si>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</si>
  <si>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ｽﾀｯﾌ</t>
    <phoneticPr fontId="2"/>
  </si>
  <si>
    <t>100mメドレーリレー</t>
    <phoneticPr fontId="2"/>
  </si>
  <si>
    <t>ﾒｶﾞｽｲﾏｰ</t>
    <phoneticPr fontId="2"/>
  </si>
  <si>
    <t>200mフリーリレー</t>
    <phoneticPr fontId="2"/>
  </si>
  <si>
    <t>200mメドレーリレー</t>
    <phoneticPr fontId="2"/>
  </si>
  <si>
    <t>プロNo</t>
    <phoneticPr fontId="2"/>
  </si>
  <si>
    <t>女子100mフリーリレー</t>
    <phoneticPr fontId="2"/>
  </si>
  <si>
    <t>女子200mメドレーリレー</t>
    <phoneticPr fontId="2"/>
  </si>
  <si>
    <t>女子200mフリーリレー</t>
    <phoneticPr fontId="2"/>
  </si>
  <si>
    <t>性別</t>
    <rPh sb="0" eb="2">
      <t>セイベツ</t>
    </rPh>
    <phoneticPr fontId="14"/>
  </si>
  <si>
    <t>チーム名</t>
    <rPh sb="3" eb="4">
      <t>メイ</t>
    </rPh>
    <phoneticPr fontId="14"/>
  </si>
  <si>
    <t>チーム名カナ</t>
    <rPh sb="3" eb="4">
      <t>メイ</t>
    </rPh>
    <phoneticPr fontId="14"/>
  </si>
  <si>
    <t>学種</t>
    <rPh sb="0" eb="1">
      <t>ガク</t>
    </rPh>
    <rPh sb="1" eb="2">
      <t>シュ</t>
    </rPh>
    <phoneticPr fontId="14"/>
  </si>
  <si>
    <t>区分No</t>
    <rPh sb="0" eb="2">
      <t>クブン</t>
    </rPh>
    <phoneticPr fontId="14"/>
  </si>
  <si>
    <t>エントリータイム</t>
  </si>
  <si>
    <t>団体番号</t>
    <rPh sb="0" eb="2">
      <t>ダンタイ</t>
    </rPh>
    <rPh sb="2" eb="4">
      <t>バンゴウ</t>
    </rPh>
    <phoneticPr fontId="14"/>
  </si>
  <si>
    <t>オープン</t>
  </si>
  <si>
    <t>種目No</t>
    <rPh sb="0" eb="2">
      <t>シュモク</t>
    </rPh>
    <phoneticPr fontId="14"/>
  </si>
  <si>
    <t>距離</t>
    <rPh sb="0" eb="2">
      <t>キョリ</t>
    </rPh>
    <phoneticPr fontId="14"/>
  </si>
  <si>
    <t>泳者1No</t>
    <rPh sb="0" eb="2">
      <t>エイシャ</t>
    </rPh>
    <phoneticPr fontId="14"/>
  </si>
  <si>
    <t>泳者2No</t>
    <rPh sb="0" eb="2">
      <t>エイシャ</t>
    </rPh>
    <phoneticPr fontId="14"/>
  </si>
  <si>
    <t>泳者3No</t>
    <rPh sb="0" eb="2">
      <t>エイシャ</t>
    </rPh>
    <phoneticPr fontId="14"/>
  </si>
  <si>
    <t>泳者4No</t>
    <rPh sb="0" eb="2">
      <t>エイシャ</t>
    </rPh>
    <phoneticPr fontId="14"/>
  </si>
  <si>
    <t>チーム登録を行って下さい</t>
  </si>
  <si>
    <t>年齢</t>
    <rPh sb="0" eb="2">
      <t>ネンレイ</t>
    </rPh>
    <phoneticPr fontId="2"/>
  </si>
  <si>
    <t>年齢計算日：</t>
    <rPh sb="0" eb="2">
      <t>ネンレイ</t>
    </rPh>
    <rPh sb="2" eb="4">
      <t>ケイサン</t>
    </rPh>
    <rPh sb="4" eb="5">
      <t>ビ</t>
    </rPh>
    <phoneticPr fontId="2"/>
  </si>
  <si>
    <t>　1500m</t>
    <phoneticPr fontId="2"/>
  </si>
  <si>
    <t xml:space="preserve">　 500m </t>
    <phoneticPr fontId="2"/>
  </si>
  <si>
    <t xml:space="preserve">  3000m</t>
    <phoneticPr fontId="2"/>
  </si>
  <si>
    <t>500ｍ</t>
    <phoneticPr fontId="2"/>
  </si>
  <si>
    <t>3000ｍ</t>
    <phoneticPr fontId="2"/>
  </si>
  <si>
    <t>1500ｍ</t>
    <phoneticPr fontId="2"/>
  </si>
  <si>
    <t>連絡先住所：</t>
    <rPh sb="0" eb="3">
      <t>レンラクサキ</t>
    </rPh>
    <rPh sb="3" eb="5">
      <t>ジュウショ</t>
    </rPh>
    <phoneticPr fontId="2"/>
  </si>
  <si>
    <t>〒</t>
    <phoneticPr fontId="2"/>
  </si>
  <si>
    <t>℡</t>
    <phoneticPr fontId="2"/>
  </si>
  <si>
    <t>Fax</t>
    <phoneticPr fontId="2"/>
  </si>
  <si>
    <t>メールアドレス</t>
    <phoneticPr fontId="2"/>
  </si>
  <si>
    <t>メールアドレス</t>
    <phoneticPr fontId="2"/>
  </si>
  <si>
    <t>プログラム</t>
    <phoneticPr fontId="2"/>
  </si>
  <si>
    <t>部</t>
    <rPh sb="0" eb="1">
      <t>ブ</t>
    </rPh>
    <phoneticPr fontId="2"/>
  </si>
  <si>
    <t>ランキング</t>
    <phoneticPr fontId="2"/>
  </si>
  <si>
    <t>郵便番号</t>
    <rPh sb="0" eb="4">
      <t>ユウビンバンゴウ</t>
    </rPh>
    <phoneticPr fontId="2"/>
  </si>
  <si>
    <t>住所１</t>
    <rPh sb="0" eb="2">
      <t>ジュウショ</t>
    </rPh>
    <phoneticPr fontId="2"/>
  </si>
  <si>
    <t>住所２</t>
    <rPh sb="0" eb="2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</si>
  <si>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</si>
  <si>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ＦＡＸ番号</t>
    <rPh sb="3" eb="5">
      <t>バンゴウ</t>
    </rPh>
    <phoneticPr fontId="2"/>
  </si>
  <si>
    <t>参加人数</t>
    <rPh sb="0" eb="2">
      <t>サンカ</t>
    </rPh>
    <rPh sb="2" eb="4">
      <t>ニンズウ</t>
    </rPh>
    <phoneticPr fontId="2"/>
  </si>
  <si>
    <t>◎参加費</t>
    <rPh sb="1" eb="4">
      <t>サンカヒ</t>
    </rPh>
    <phoneticPr fontId="2"/>
  </si>
  <si>
    <t>高校生以下</t>
    <rPh sb="0" eb="3">
      <t>コウコウセイ</t>
    </rPh>
    <rPh sb="3" eb="5">
      <t>イカ</t>
    </rPh>
    <phoneticPr fontId="2"/>
  </si>
  <si>
    <t>×</t>
    <phoneticPr fontId="2"/>
  </si>
  <si>
    <t>高校生以上</t>
    <rPh sb="0" eb="3">
      <t>コウコウセイ</t>
    </rPh>
    <rPh sb="3" eb="5">
      <t>イジョウ</t>
    </rPh>
    <phoneticPr fontId="2"/>
  </si>
  <si>
    <t>合計</t>
    <rPh sb="0" eb="2">
      <t>ゴウケイ</t>
    </rPh>
    <phoneticPr fontId="2"/>
  </si>
  <si>
    <t>申込金</t>
    <rPh sb="0" eb="2">
      <t>モウシコミ</t>
    </rPh>
    <rPh sb="2" eb="3">
      <t>キン</t>
    </rPh>
    <phoneticPr fontId="2"/>
  </si>
  <si>
    <t>プログラム</t>
    <phoneticPr fontId="2"/>
  </si>
  <si>
    <t>ランキング</t>
    <phoneticPr fontId="2"/>
  </si>
  <si>
    <t>ランキング</t>
    <phoneticPr fontId="2"/>
  </si>
  <si>
    <t>合計</t>
    <rPh sb="0" eb="2">
      <t>ゴウケイ</t>
    </rPh>
    <phoneticPr fontId="2"/>
  </si>
  <si>
    <t>－</t>
    <phoneticPr fontId="2"/>
  </si>
  <si>
    <t>一般</t>
    <rPh sb="0" eb="2">
      <t>イッパン</t>
    </rPh>
    <phoneticPr fontId="2"/>
  </si>
  <si>
    <t>講習会</t>
    <rPh sb="0" eb="3">
      <t>コウシュウカイ</t>
    </rPh>
    <phoneticPr fontId="2"/>
  </si>
  <si>
    <t>出欠</t>
    <rPh sb="0" eb="2">
      <t>シュッケツ</t>
    </rPh>
    <phoneticPr fontId="2"/>
  </si>
  <si>
    <t>距離確認</t>
    <rPh sb="0" eb="2">
      <t>キョリ</t>
    </rPh>
    <rPh sb="2" eb="4">
      <t>カクニン</t>
    </rPh>
    <phoneticPr fontId="2"/>
  </si>
  <si>
    <t>講習会出席者一覧</t>
    <rPh sb="0" eb="3">
      <t>コウシュウカイ</t>
    </rPh>
    <rPh sb="3" eb="6">
      <t>シュッセキシャ</t>
    </rPh>
    <rPh sb="6" eb="8">
      <t>イチラン</t>
    </rPh>
    <phoneticPr fontId="2"/>
  </si>
  <si>
    <t>三菱ＵＦＪ銀行口座に</t>
    <rPh sb="0" eb="2">
      <t>ミツビシ</t>
    </rPh>
    <rPh sb="5" eb="7">
      <t>ギンコウ</t>
    </rPh>
    <rPh sb="7" eb="9">
      <t>コウザ</t>
    </rPh>
    <phoneticPr fontId="23"/>
  </si>
  <si>
    <t>月</t>
    <rPh sb="0" eb="1">
      <t>ゲツ</t>
    </rPh>
    <phoneticPr fontId="23"/>
  </si>
  <si>
    <t>②</t>
    <phoneticPr fontId="23"/>
  </si>
  <si>
    <t>ゆうちょ銀行口座に</t>
    <rPh sb="4" eb="6">
      <t>ギンコウ</t>
    </rPh>
    <rPh sb="6" eb="8">
      <t>コウザ</t>
    </rPh>
    <phoneticPr fontId="23"/>
  </si>
  <si>
    <t>③</t>
    <phoneticPr fontId="23"/>
  </si>
  <si>
    <t>現金書留にて</t>
    <rPh sb="0" eb="2">
      <t>ゲンキン</t>
    </rPh>
    <rPh sb="2" eb="4">
      <t>カキトメ</t>
    </rPh>
    <phoneticPr fontId="23"/>
  </si>
  <si>
    <t>日に郵送しました</t>
    <rPh sb="0" eb="1">
      <t>ニチ</t>
    </rPh>
    <rPh sb="2" eb="4">
      <t>ユウソウ</t>
    </rPh>
    <phoneticPr fontId="23"/>
  </si>
  <si>
    <t>①</t>
    <phoneticPr fontId="23"/>
  </si>
  <si>
    <t>いづれかに○を選択</t>
    <rPh sb="7" eb="9">
      <t>センタク</t>
    </rPh>
    <phoneticPr fontId="23"/>
  </si>
  <si>
    <t>◎領収書宛名</t>
    <rPh sb="1" eb="4">
      <t>リョウシュウショ</t>
    </rPh>
    <rPh sb="4" eb="6">
      <t>アテナ</t>
    </rPh>
    <phoneticPr fontId="2"/>
  </si>
  <si>
    <t>※領収証の発行を希望される場合は下記に記載してください</t>
    <rPh sb="16" eb="18">
      <t>カキ</t>
    </rPh>
    <phoneticPr fontId="2"/>
  </si>
  <si>
    <t>個人種目</t>
    <rPh sb="0" eb="2">
      <t>コジン</t>
    </rPh>
    <rPh sb="2" eb="4">
      <t>シュモク</t>
    </rPh>
    <phoneticPr fontId="2"/>
  </si>
  <si>
    <t xml:space="preserve">　 300m </t>
    <phoneticPr fontId="2"/>
  </si>
  <si>
    <t xml:space="preserve">　1000m </t>
    <phoneticPr fontId="2"/>
  </si>
  <si>
    <t xml:space="preserve">  5000m</t>
    <phoneticPr fontId="2"/>
  </si>
  <si>
    <t>300ｍ</t>
    <phoneticPr fontId="2"/>
  </si>
  <si>
    <t>1000ｍ</t>
    <phoneticPr fontId="2"/>
  </si>
  <si>
    <t>5000ｍ</t>
    <phoneticPr fontId="2"/>
  </si>
  <si>
    <t>　会場：りんくうビーチ</t>
    <rPh sb="1" eb="3">
      <t>カイジョウ</t>
    </rPh>
    <phoneticPr fontId="2"/>
  </si>
  <si>
    <t>日に振込みました</t>
    <rPh sb="0" eb="1">
      <t>ニチ</t>
    </rPh>
    <rPh sb="2" eb="4">
      <t>フリコミ</t>
    </rPh>
    <phoneticPr fontId="23"/>
  </si>
  <si>
    <t>日本水泳連盟認定サーキット シリーズ選択</t>
    <phoneticPr fontId="2"/>
  </si>
  <si>
    <t xml:space="preserve">  5000m(公認)</t>
    <rPh sb="8" eb="10">
      <t>コウニン</t>
    </rPh>
    <phoneticPr fontId="2"/>
  </si>
  <si>
    <t>種目</t>
    <rPh sb="0" eb="2">
      <t>シュモク</t>
    </rPh>
    <phoneticPr fontId="2"/>
  </si>
  <si>
    <t>　リレー要員</t>
    <rPh sb="4" eb="6">
      <t>ヨウイン</t>
    </rPh>
    <phoneticPr fontId="2"/>
  </si>
  <si>
    <t>4×500mリレー</t>
  </si>
  <si>
    <t>4×500mリレー</t>
    <phoneticPr fontId="2"/>
  </si>
  <si>
    <t>女子4×500mリレー</t>
    <phoneticPr fontId="2"/>
  </si>
  <si>
    <t>男子4×500mリレー</t>
    <rPh sb="0" eb="1">
      <t>オトコ</t>
    </rPh>
    <phoneticPr fontId="2"/>
  </si>
  <si>
    <t>小学生</t>
    <rPh sb="0" eb="3">
      <t>ショウガクセイ</t>
    </rPh>
    <phoneticPr fontId="2"/>
  </si>
  <si>
    <t>中学生</t>
    <rPh sb="0" eb="3">
      <t>チュウガクセイ</t>
    </rPh>
    <phoneticPr fontId="2"/>
  </si>
  <si>
    <t>高校生</t>
    <rPh sb="0" eb="3">
      <t>コウコウセイ</t>
    </rPh>
    <phoneticPr fontId="2"/>
  </si>
  <si>
    <t>※選手入力を先に行って下さい。</t>
    <rPh sb="1" eb="3">
      <t>センシュ</t>
    </rPh>
    <rPh sb="3" eb="5">
      <t>ニュウリョク</t>
    </rPh>
    <rPh sb="6" eb="7">
      <t>サキ</t>
    </rPh>
    <rPh sb="8" eb="9">
      <t>オコナ</t>
    </rPh>
    <rPh sb="11" eb="12">
      <t>クダ</t>
    </rPh>
    <phoneticPr fontId="2"/>
  </si>
  <si>
    <t>泳者選択（1泳から入力してください）</t>
    <rPh sb="0" eb="2">
      <t>エイシャ</t>
    </rPh>
    <rPh sb="2" eb="4">
      <t>センタク</t>
    </rPh>
    <rPh sb="6" eb="7">
      <t>エイ</t>
    </rPh>
    <rPh sb="9" eb="11">
      <t>ニュウリョク</t>
    </rPh>
    <phoneticPr fontId="2"/>
  </si>
  <si>
    <t>リレーチーム名：</t>
    <rPh sb="6" eb="7">
      <t>メイ</t>
    </rPh>
    <phoneticPr fontId="2"/>
  </si>
  <si>
    <t>登録番号</t>
    <rPh sb="0" eb="4">
      <t>トウロクバンゴウ</t>
    </rPh>
    <phoneticPr fontId="2"/>
  </si>
  <si>
    <t>学年年齢</t>
    <rPh sb="0" eb="4">
      <t>ガクネンネンレイ</t>
    </rPh>
    <phoneticPr fontId="2"/>
  </si>
  <si>
    <t>泳順</t>
    <rPh sb="0" eb="2">
      <t>エイジュン</t>
    </rPh>
    <phoneticPr fontId="2"/>
  </si>
  <si>
    <t>氏名長さ</t>
    <rPh sb="0" eb="2">
      <t>シメイ</t>
    </rPh>
    <rPh sb="2" eb="3">
      <t>ナガ</t>
    </rPh>
    <phoneticPr fontId="2"/>
  </si>
  <si>
    <t>氏名2</t>
    <rPh sb="0" eb="2">
      <t>シメイ</t>
    </rPh>
    <phoneticPr fontId="2"/>
  </si>
  <si>
    <t>氏名ｶﾅ</t>
    <rPh sb="0" eb="2">
      <t>シメイ</t>
    </rPh>
    <phoneticPr fontId="2"/>
  </si>
  <si>
    <t>性別</t>
    <rPh sb="0" eb="2">
      <t>セイベツ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</si>
  <si>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</si>
  <si>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</si>
  <si>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区分</t>
    <rPh sb="0" eb="2">
      <t>クブン</t>
    </rPh>
    <phoneticPr fontId="2"/>
  </si>
  <si>
    <t xml:space="preserve">  2023/9/10</t>
    <phoneticPr fontId="2"/>
  </si>
  <si>
    <t>ＯＷＳ愛知りんくうオープン２０２３</t>
    <rPh sb="3" eb="5">
      <t>アイチ</t>
    </rPh>
    <phoneticPr fontId="2"/>
  </si>
  <si>
    <t>リレー</t>
    <phoneticPr fontId="2"/>
  </si>
  <si>
    <t>エントリータイム</t>
    <phoneticPr fontId="2"/>
  </si>
  <si>
    <t>性別</t>
    <rPh sb="0" eb="2">
      <t>セイベツ</t>
    </rPh>
    <phoneticPr fontId="2"/>
  </si>
  <si>
    <t>女子</t>
  </si>
  <si>
    <t>100mメドレーリレー</t>
  </si>
  <si>
    <t>種目No</t>
    <rPh sb="0" eb="2">
      <t>シュモク</t>
    </rPh>
    <phoneticPr fontId="2"/>
  </si>
  <si>
    <t>色のついた部分を入力願います。</t>
    <rPh sb="0" eb="1">
      <t>イロ</t>
    </rPh>
    <rPh sb="5" eb="7">
      <t>ブブン</t>
    </rPh>
    <rPh sb="8" eb="10">
      <t>ニュウリョク</t>
    </rPh>
    <rPh sb="10" eb="11">
      <t>ネガ</t>
    </rPh>
    <phoneticPr fontId="2"/>
  </si>
  <si>
    <t>4×500ｍ　リレー(高校生以下半額)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</si>
</sst>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yyyy/mm/dd"/>
    <numFmt numFmtId="177" formatCode="[&lt;100]0.00;0&quot;:&quot;00.00"/>
    <numFmt numFmtId="178" formatCode="#,##0&quot;円&quot;"/>
    <numFmt numFmtId="179" formatCode="0&quot;名&quot;"/>
    <numFmt numFmtId="180" formatCode="[$-411]ggge&quot;年&quot;m&quot;月&quot;d&quot;日&quot;;@"/>
    <numFmt numFmtId="181" formatCode="0&quot; 種目 &quot;"/>
    <numFmt numFmtId="182" formatCode="0&quot;名　 &quot;"/>
    <numFmt numFmtId="183" formatCode="0&quot;歳&quot;"/>
    <numFmt numFmtId="184" formatCode="[$-F800]dddd\,\ mmmm\ dd\,\ yyyy"/>
  </numFmts>
  <fonts count="29" x14ac:knownFonts="1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b/>
      <sz val="16"/>
      <name val="ＭＳ 明朝"/>
      <family val="1"/>
      <charset val="128"/>
    </font>
    <font>
      <b/>
      <sz val="12"/>
      <name val="ＭＳ 明朝"/>
      <family val="1"/>
      <charset val="128"/>
    </font>
    <font>
      <b/>
      <sz val="18"/>
      <name val="ＭＳ 明朝"/>
      <family val="1"/>
      <charset val="128"/>
    </font>
    <font>
      <b/>
      <sz val="14"/>
      <name val="ＭＳ 明朝"/>
      <family val="1"/>
      <charset val="128"/>
    </font>
    <font>
      <b/>
      <sz val="9"/>
      <name val="ＭＳ 明朝"/>
      <family val="1"/>
      <charset val="128"/>
    </font>
    <font>
      <sz val="18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b/>
      <sz val="18"/>
      <name val="ＭＳ ゴシック"/>
      <family val="3"/>
      <charset val="128"/>
    </font>
    <font>
      <b/>
      <sz val="10"/>
      <name val="ＭＳ 明朝"/>
      <family val="1"/>
      <charset val="128"/>
    </font>
    <font>
      <sz val="12"/>
      <color theme="0"/>
      <name val="ＭＳ 明朝"/>
      <family val="1"/>
      <charset val="128"/>
    </font>
    <font>
      <b/>
      <sz val="10"/>
      <color theme="0"/>
      <name val="ＭＳ 明朝"/>
      <family val="1"/>
      <charset val="128"/>
    </font>
    <font>
      <b/>
      <sz val="14"/>
      <color theme="0"/>
      <name val="ＭＳ 明朝"/>
      <family val="1"/>
      <charset val="128"/>
    </font>
    <font>
      <b/>
      <sz val="10"/>
      <color indexed="10"/>
      <name val="ＭＳ 明朝"/>
      <family val="1"/>
      <charset val="128"/>
    </font>
    <font>
      <sz val="10"/>
      <color indexed="10"/>
      <name val="ＭＳ 明朝"/>
      <family val="1"/>
      <charset val="128"/>
    </font>
    <font>
      <b/>
      <sz val="11"/>
      <name val="ＭＳ 明朝"/>
      <family val="1"/>
      <charset val="128"/>
    </font>
    <font>
      <b/>
      <sz val="15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6"/>
      <name val="ＭＳ 明朝"/>
      <family val="1"/>
      <charset val="128"/>
    </font>
    <font>
      <b/>
      <sz val="14"/>
      <color rgb="FFFF0000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</fonts>
  <fills count="1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99">
    <xf numFmtId="0" fontId="0" fillId="0" borderId="0" xfId="0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0" fontId="1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77" fontId="3" fillId="0" borderId="0" xfId="0" applyNumberFormat="1" applyFont="1">
      <alignment vertical="center"/>
    </xf>
    <xf numFmtId="1" fontId="3" fillId="0" borderId="0" xfId="0" applyNumberFormat="1" applyFont="1">
      <alignment vertical="center"/>
    </xf>
    <xf numFmtId="0" fontId="1" fillId="0" borderId="2" xfId="0" applyFont="1" applyBorder="1">
      <alignment vertical="center"/>
    </xf>
    <xf numFmtId="0" fontId="7" fillId="0" borderId="0" xfId="0" applyFo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180" fontId="5" fillId="0" borderId="0" xfId="0" applyNumberFormat="1" applyFont="1" applyAlignment="1">
      <alignment vertical="center" shrinkToFit="1"/>
    </xf>
    <xf numFmtId="1" fontId="0" fillId="0" borderId="0" xfId="0" applyNumberFormat="1">
      <alignment vertical="center"/>
    </xf>
    <xf numFmtId="49" fontId="0" fillId="0" borderId="0" xfId="0" applyNumberFormat="1">
      <alignment vertical="center"/>
    </xf>
    <xf numFmtId="0" fontId="3" fillId="0" borderId="0" xfId="0" applyFont="1" applyAlignment="1">
      <alignment horizontal="right" vertical="center"/>
    </xf>
    <xf numFmtId="0" fontId="10" fillId="0" borderId="0" xfId="0" applyFont="1">
      <alignment vertical="center"/>
    </xf>
    <xf numFmtId="0" fontId="3" fillId="0" borderId="1" xfId="0" applyFont="1" applyBorder="1" applyAlignment="1">
      <alignment horizontal="center" vertical="center" shrinkToFit="1"/>
    </xf>
    <xf numFmtId="0" fontId="11" fillId="3" borderId="1" xfId="0" applyFont="1" applyFill="1" applyBorder="1" applyAlignment="1" applyProtection="1">
      <alignment vertical="center" shrinkToFit="1"/>
      <protection locked="0"/>
    </xf>
    <xf numFmtId="0" fontId="11" fillId="4" borderId="1" xfId="0" applyFont="1" applyFill="1" applyBorder="1" applyAlignment="1" applyProtection="1">
      <alignment vertical="center" shrinkToFit="1"/>
      <protection locked="0"/>
    </xf>
    <xf numFmtId="0" fontId="11" fillId="0" borderId="1" xfId="0" applyFont="1" applyBorder="1" applyAlignment="1">
      <alignment horizontal="center" vertical="center" shrinkToFit="1"/>
    </xf>
    <xf numFmtId="176" fontId="11" fillId="4" borderId="1" xfId="0" applyNumberFormat="1" applyFont="1" applyFill="1" applyBorder="1" applyAlignment="1" applyProtection="1">
      <alignment horizontal="center" vertical="center" shrinkToFit="1"/>
      <protection locked="0"/>
    </xf>
    <xf numFmtId="177" fontId="11" fillId="4" borderId="1" xfId="0" applyNumberFormat="1" applyFont="1" applyFill="1" applyBorder="1" applyAlignment="1" applyProtection="1">
      <alignment vertical="center" shrinkToFit="1"/>
      <protection locked="0"/>
    </xf>
    <xf numFmtId="176" fontId="11" fillId="3" borderId="1" xfId="0" applyNumberFormat="1" applyFont="1" applyFill="1" applyBorder="1" applyAlignment="1" applyProtection="1">
      <alignment horizontal="center" vertical="center" shrinkToFit="1"/>
      <protection locked="0"/>
    </xf>
    <xf numFmtId="177" fontId="11" fillId="3" borderId="1" xfId="0" applyNumberFormat="1" applyFont="1" applyFill="1" applyBorder="1" applyAlignment="1" applyProtection="1">
      <alignment vertical="center" shrinkToFit="1"/>
      <protection locked="0"/>
    </xf>
    <xf numFmtId="0" fontId="11" fillId="0" borderId="0" xfId="0" applyFont="1" applyAlignment="1">
      <alignment horizontal="center" vertical="center" shrinkToFit="1"/>
    </xf>
    <xf numFmtId="0" fontId="13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5" borderId="1" xfId="0" applyFill="1" applyBorder="1" applyProtection="1">
      <alignment vertical="center"/>
      <protection locked="0"/>
    </xf>
    <xf numFmtId="177" fontId="0" fillId="5" borderId="1" xfId="0" applyNumberFormat="1" applyFill="1" applyBorder="1" applyProtection="1">
      <alignment vertical="center"/>
      <protection locked="0"/>
    </xf>
    <xf numFmtId="0" fontId="0" fillId="0" borderId="7" xfId="0" applyBorder="1">
      <alignment vertical="center"/>
    </xf>
    <xf numFmtId="14" fontId="0" fillId="0" borderId="0" xfId="0" applyNumberFormat="1">
      <alignment vertical="center"/>
    </xf>
    <xf numFmtId="14" fontId="0" fillId="0" borderId="7" xfId="0" applyNumberFormat="1" applyBorder="1">
      <alignment vertical="center"/>
    </xf>
    <xf numFmtId="0" fontId="0" fillId="0" borderId="8" xfId="0" applyBorder="1">
      <alignment vertical="center"/>
    </xf>
    <xf numFmtId="176" fontId="1" fillId="0" borderId="0" xfId="0" applyNumberFormat="1" applyFont="1">
      <alignment vertical="center"/>
    </xf>
    <xf numFmtId="14" fontId="0" fillId="0" borderId="8" xfId="0" applyNumberFormat="1" applyBorder="1">
      <alignment vertical="center"/>
    </xf>
    <xf numFmtId="179" fontId="3" fillId="0" borderId="0" xfId="0" applyNumberFormat="1" applyFont="1">
      <alignment vertical="center"/>
    </xf>
    <xf numFmtId="1" fontId="0" fillId="0" borderId="1" xfId="0" applyNumberFormat="1" applyBorder="1">
      <alignment vertical="center"/>
    </xf>
    <xf numFmtId="49" fontId="0" fillId="0" borderId="1" xfId="0" applyNumberFormat="1" applyBorder="1">
      <alignment vertical="center"/>
    </xf>
    <xf numFmtId="0" fontId="0" fillId="5" borderId="1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 shrinkToFit="1"/>
    </xf>
    <xf numFmtId="0" fontId="15" fillId="0" borderId="0" xfId="0" applyFont="1" applyAlignment="1">
      <alignment horizontal="right" vertical="center"/>
    </xf>
    <xf numFmtId="0" fontId="5" fillId="0" borderId="5" xfId="0" applyFont="1" applyBorder="1">
      <alignment vertical="center"/>
    </xf>
    <xf numFmtId="0" fontId="5" fillId="0" borderId="9" xfId="0" applyFont="1" applyBorder="1">
      <alignment vertical="center"/>
    </xf>
    <xf numFmtId="0" fontId="16" fillId="0" borderId="0" xfId="0" applyFont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5" borderId="1" xfId="0" applyFill="1" applyBorder="1" applyAlignment="1" applyProtection="1">
      <alignment horizontal="center" vertical="center" shrinkToFit="1"/>
      <protection locked="0"/>
    </xf>
    <xf numFmtId="0" fontId="18" fillId="0" borderId="12" xfId="0" applyFont="1" applyBorder="1" applyAlignment="1">
      <alignment vertical="center" shrinkToFit="1"/>
    </xf>
    <xf numFmtId="183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 shrinkToFit="1"/>
    </xf>
    <xf numFmtId="177" fontId="0" fillId="0" borderId="1" xfId="0" applyNumberFormat="1" applyBorder="1" applyAlignment="1" applyProtection="1">
      <alignment vertical="center" shrinkToFit="1"/>
      <protection locked="0"/>
    </xf>
    <xf numFmtId="0" fontId="0" fillId="0" borderId="0" xfId="0" applyAlignment="1">
      <alignment horizontal="right" vertical="center"/>
    </xf>
    <xf numFmtId="0" fontId="4" fillId="0" borderId="13" xfId="0" applyFont="1" applyBorder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176" fontId="19" fillId="0" borderId="0" xfId="0" applyNumberFormat="1" applyFont="1">
      <alignment vertical="center"/>
    </xf>
    <xf numFmtId="0" fontId="19" fillId="0" borderId="0" xfId="0" applyFont="1" applyAlignment="1">
      <alignment horizontal="left" vertical="center"/>
    </xf>
    <xf numFmtId="0" fontId="7" fillId="0" borderId="8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56" fontId="11" fillId="0" borderId="0" xfId="0" applyNumberFormat="1" applyFont="1">
      <alignment vertical="center"/>
    </xf>
    <xf numFmtId="0" fontId="0" fillId="0" borderId="3" xfId="0" applyBorder="1" applyAlignment="1">
      <alignment horizontal="center" vertical="center"/>
    </xf>
    <xf numFmtId="0" fontId="14" fillId="0" borderId="1" xfId="0" applyFont="1" applyBorder="1" applyProtection="1">
      <alignment vertical="center"/>
      <protection locked="0"/>
    </xf>
    <xf numFmtId="0" fontId="11" fillId="0" borderId="1" xfId="0" applyFont="1" applyBorder="1" applyAlignment="1">
      <alignment horizontal="center" vertical="center"/>
    </xf>
    <xf numFmtId="0" fontId="24" fillId="0" borderId="0" xfId="0" applyFont="1" applyAlignment="1"/>
    <xf numFmtId="0" fontId="24" fillId="0" borderId="0" xfId="0" applyFont="1">
      <alignment vertical="center"/>
    </xf>
    <xf numFmtId="0" fontId="24" fillId="0" borderId="6" xfId="0" applyFont="1" applyBorder="1" applyAlignment="1">
      <alignment horizontal="center" vertical="center"/>
    </xf>
    <xf numFmtId="0" fontId="24" fillId="0" borderId="5" xfId="0" applyFont="1" applyBorder="1">
      <alignment vertical="center"/>
    </xf>
    <xf numFmtId="0" fontId="24" fillId="0" borderId="5" xfId="0" applyFont="1" applyBorder="1" applyAlignment="1">
      <alignment horizontal="center" vertical="center"/>
    </xf>
    <xf numFmtId="0" fontId="24" fillId="0" borderId="9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9" xfId="0" applyFont="1" applyBorder="1">
      <alignment vertical="center"/>
    </xf>
    <xf numFmtId="0" fontId="4" fillId="6" borderId="6" xfId="0" applyFont="1" applyFill="1" applyBorder="1" applyProtection="1">
      <alignment vertical="center"/>
      <protection locked="0"/>
    </xf>
    <xf numFmtId="0" fontId="24" fillId="0" borderId="8" xfId="0" applyFont="1" applyBorder="1" applyAlignment="1">
      <alignment horizontal="center" vertical="center"/>
    </xf>
    <xf numFmtId="0" fontId="24" fillId="0" borderId="8" xfId="0" applyFont="1" applyBorder="1">
      <alignment vertical="center"/>
    </xf>
    <xf numFmtId="0" fontId="3" fillId="0" borderId="8" xfId="0" applyFont="1" applyBorder="1">
      <alignment vertical="center"/>
    </xf>
    <xf numFmtId="0" fontId="4" fillId="0" borderId="8" xfId="0" applyFont="1" applyBorder="1" applyAlignment="1" applyProtection="1">
      <alignment horizontal="center" vertical="center"/>
      <protection locked="0"/>
    </xf>
    <xf numFmtId="0" fontId="13" fillId="0" borderId="8" xfId="0" applyFont="1" applyBorder="1" applyProtection="1">
      <alignment vertical="center"/>
      <protection locked="0"/>
    </xf>
    <xf numFmtId="177" fontId="3" fillId="9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1" fillId="0" borderId="9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177" fontId="25" fillId="8" borderId="1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0" xfId="0" applyFont="1">
      <alignment vertical="center"/>
    </xf>
    <xf numFmtId="0" fontId="3" fillId="0" borderId="0" xfId="0" applyFont="1" applyAlignment="1"/>
    <xf numFmtId="0" fontId="18" fillId="0" borderId="0" xfId="0" applyFont="1" applyAlignment="1">
      <alignment vertical="center" shrinkToFit="1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 applyProtection="1">
      <alignment vertical="center" shrinkToFit="1"/>
      <protection locked="0"/>
    </xf>
    <xf numFmtId="0" fontId="0" fillId="0" borderId="0" xfId="0" applyAlignment="1" applyProtection="1">
      <alignment horizontal="center" vertical="center" shrinkToFit="1"/>
      <protection locked="0"/>
    </xf>
    <xf numFmtId="0" fontId="0" fillId="0" borderId="0" xfId="0" applyAlignment="1" applyProtection="1">
      <alignment vertical="center" shrinkToFit="1"/>
      <protection locked="0"/>
    </xf>
    <xf numFmtId="177" fontId="0" fillId="0" borderId="0" xfId="0" applyNumberFormat="1" applyProtection="1">
      <alignment vertical="center"/>
      <protection locked="0"/>
    </xf>
    <xf numFmtId="0" fontId="0" fillId="0" borderId="8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17" fillId="0" borderId="0" xfId="0" applyFont="1" applyAlignment="1">
      <alignment horizontal="right" vertical="center"/>
    </xf>
    <xf numFmtId="0" fontId="21" fillId="5" borderId="1" xfId="0" applyFont="1" applyFill="1" applyBorder="1" applyAlignment="1" applyProtection="1">
      <alignment horizontal="center" vertical="center" shrinkToFit="1"/>
      <protection locked="0"/>
    </xf>
    <xf numFmtId="0" fontId="11" fillId="10" borderId="1" xfId="0" applyFont="1" applyFill="1" applyBorder="1" applyAlignment="1" applyProtection="1">
      <alignment horizontal="center" vertical="center" shrinkToFit="1"/>
      <protection locked="0"/>
    </xf>
    <xf numFmtId="0" fontId="11" fillId="11" borderId="1" xfId="0" applyFont="1" applyFill="1" applyBorder="1" applyAlignment="1" applyProtection="1">
      <alignment horizontal="center" vertical="center" shrinkToFit="1"/>
      <protection locked="0"/>
    </xf>
    <xf numFmtId="1" fontId="5" fillId="0" borderId="1" xfId="0" applyNumberFormat="1" applyFont="1" applyBorder="1" applyAlignment="1">
      <alignment horizontal="center" vertical="center"/>
    </xf>
    <xf numFmtId="177" fontId="0" fillId="5" borderId="1" xfId="0" applyNumberFormat="1" applyFill="1" applyBorder="1" applyAlignment="1" applyProtection="1">
      <alignment horizontal="center" vertical="center"/>
      <protection locked="0"/>
    </xf>
    <xf numFmtId="177" fontId="0" fillId="0" borderId="15" xfId="0" applyNumberFormat="1" applyBorder="1" applyAlignment="1">
      <alignment horizontal="center" vertical="center"/>
    </xf>
    <xf numFmtId="177" fontId="0" fillId="0" borderId="17" xfId="0" applyNumberFormat="1" applyBorder="1" applyAlignment="1">
      <alignment horizontal="center" vertical="center"/>
    </xf>
    <xf numFmtId="0" fontId="0" fillId="0" borderId="1" xfId="0" applyBorder="1" applyAlignment="1" applyProtection="1">
      <alignment vertical="center" shrinkToFit="1"/>
      <protection locked="0"/>
    </xf>
    <xf numFmtId="0" fontId="5" fillId="0" borderId="0" xfId="0" applyFont="1" applyAlignment="1">
      <alignment vertical="center" shrinkToFit="1"/>
    </xf>
    <xf numFmtId="177" fontId="3" fillId="0" borderId="0" xfId="0" applyNumberFormat="1" applyFont="1" applyAlignment="1">
      <alignment horizontal="center" vertical="center"/>
    </xf>
    <xf numFmtId="0" fontId="11" fillId="5" borderId="1" xfId="0" applyFont="1" applyFill="1" applyBorder="1" applyAlignment="1" applyProtection="1">
      <alignment horizontal="center" vertical="center" shrinkToFit="1"/>
      <protection locked="0"/>
    </xf>
    <xf numFmtId="176" fontId="11" fillId="5" borderId="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9" xfId="0" applyBorder="1" applyAlignment="1">
      <alignment horizontal="center" vertical="center"/>
    </xf>
    <xf numFmtId="1" fontId="27" fillId="0" borderId="7" xfId="0" applyNumberFormat="1" applyFont="1" applyBorder="1" applyAlignment="1" applyProtection="1">
      <alignment horizontal="center" vertical="center"/>
      <protection locked="0"/>
    </xf>
    <xf numFmtId="0" fontId="28" fillId="0" borderId="0" xfId="0" applyFont="1">
      <alignment vertical="center"/>
    </xf>
    <xf numFmtId="184" fontId="5" fillId="0" borderId="0" xfId="0" applyNumberFormat="1" applyFont="1" applyAlignment="1">
      <alignment horizontal="left" vertical="center"/>
    </xf>
    <xf numFmtId="49" fontId="4" fillId="2" borderId="6" xfId="0" applyNumberFormat="1" applyFont="1" applyFill="1" applyBorder="1" applyAlignment="1" applyProtection="1">
      <alignment horizontal="left" vertical="center"/>
      <protection locked="0"/>
    </xf>
    <xf numFmtId="49" fontId="4" fillId="2" borderId="5" xfId="0" applyNumberFormat="1" applyFont="1" applyFill="1" applyBorder="1" applyAlignment="1" applyProtection="1">
      <alignment horizontal="left" vertical="center"/>
      <protection locked="0"/>
    </xf>
    <xf numFmtId="49" fontId="4" fillId="2" borderId="9" xfId="0" applyNumberFormat="1" applyFont="1" applyFill="1" applyBorder="1" applyAlignment="1" applyProtection="1">
      <alignment horizontal="left" vertical="center"/>
      <protection locked="0"/>
    </xf>
    <xf numFmtId="182" fontId="3" fillId="0" borderId="0" xfId="0" applyNumberFormat="1" applyFont="1" applyAlignment="1">
      <alignment horizontal="right" vertical="center"/>
    </xf>
    <xf numFmtId="17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7" borderId="14" xfId="0" applyFont="1" applyFill="1" applyBorder="1" applyAlignment="1" applyProtection="1">
      <alignment horizontal="left" vertical="center"/>
      <protection locked="0"/>
    </xf>
    <xf numFmtId="0" fontId="7" fillId="7" borderId="8" xfId="0" applyFont="1" applyFill="1" applyBorder="1" applyAlignment="1" applyProtection="1">
      <alignment horizontal="left" vertical="center"/>
      <protection locked="0"/>
    </xf>
    <xf numFmtId="0" fontId="7" fillId="7" borderId="15" xfId="0" applyFont="1" applyFill="1" applyBorder="1" applyAlignment="1" applyProtection="1">
      <alignment horizontal="left" vertical="center"/>
      <protection locked="0"/>
    </xf>
    <xf numFmtId="0" fontId="7" fillId="7" borderId="6" xfId="0" applyFont="1" applyFill="1" applyBorder="1" applyAlignment="1" applyProtection="1">
      <alignment horizontal="left" vertical="center"/>
      <protection locked="0"/>
    </xf>
    <xf numFmtId="0" fontId="7" fillId="7" borderId="5" xfId="0" applyFont="1" applyFill="1" applyBorder="1" applyAlignment="1" applyProtection="1">
      <alignment horizontal="left" vertical="center"/>
      <protection locked="0"/>
    </xf>
    <xf numFmtId="0" fontId="7" fillId="7" borderId="9" xfId="0" applyFont="1" applyFill="1" applyBorder="1" applyAlignment="1" applyProtection="1">
      <alignment horizontal="left" vertical="center"/>
      <protection locked="0"/>
    </xf>
    <xf numFmtId="0" fontId="6" fillId="2" borderId="1" xfId="1" applyFont="1" applyFill="1" applyBorder="1" applyAlignment="1" applyProtection="1">
      <alignment horizontal="left" vertical="center"/>
      <protection locked="0"/>
    </xf>
    <xf numFmtId="0" fontId="9" fillId="2" borderId="6" xfId="1" applyFont="1" applyFill="1" applyBorder="1" applyAlignment="1" applyProtection="1">
      <alignment horizontal="left" vertical="center"/>
      <protection locked="0"/>
    </xf>
    <xf numFmtId="0" fontId="9" fillId="2" borderId="5" xfId="1" applyFont="1" applyFill="1" applyBorder="1" applyAlignment="1" applyProtection="1">
      <alignment horizontal="left" vertical="center"/>
      <protection locked="0"/>
    </xf>
    <xf numFmtId="0" fontId="9" fillId="2" borderId="9" xfId="1" applyFont="1" applyFill="1" applyBorder="1" applyAlignment="1" applyProtection="1">
      <alignment horizontal="left" vertical="center"/>
      <protection locked="0"/>
    </xf>
    <xf numFmtId="0" fontId="5" fillId="2" borderId="6" xfId="1" applyFont="1" applyFill="1" applyBorder="1" applyAlignment="1" applyProtection="1">
      <alignment vertical="center" shrinkToFit="1"/>
      <protection locked="0"/>
    </xf>
    <xf numFmtId="0" fontId="5" fillId="2" borderId="5" xfId="1" applyFont="1" applyFill="1" applyBorder="1" applyAlignment="1" applyProtection="1">
      <alignment vertical="center" shrinkToFit="1"/>
      <protection locked="0"/>
    </xf>
    <xf numFmtId="0" fontId="5" fillId="2" borderId="9" xfId="1" applyFont="1" applyFill="1" applyBorder="1" applyAlignment="1" applyProtection="1">
      <alignment vertical="center" shrinkToFit="1"/>
      <protection locked="0"/>
    </xf>
    <xf numFmtId="0" fontId="4" fillId="6" borderId="6" xfId="0" applyFont="1" applyFill="1" applyBorder="1" applyAlignment="1" applyProtection="1">
      <alignment horizontal="left" vertical="center"/>
      <protection locked="0"/>
    </xf>
    <xf numFmtId="0" fontId="4" fillId="6" borderId="5" xfId="0" applyFont="1" applyFill="1" applyBorder="1" applyAlignment="1" applyProtection="1">
      <alignment horizontal="left" vertical="center"/>
      <protection locked="0"/>
    </xf>
    <xf numFmtId="0" fontId="4" fillId="6" borderId="9" xfId="0" applyFont="1" applyFill="1" applyBorder="1" applyAlignment="1" applyProtection="1">
      <alignment horizontal="left" vertical="center"/>
      <protection locked="0"/>
    </xf>
    <xf numFmtId="0" fontId="20" fillId="6" borderId="14" xfId="0" applyFont="1" applyFill="1" applyBorder="1" applyAlignment="1" applyProtection="1">
      <alignment horizontal="left" vertical="center"/>
      <protection locked="0"/>
    </xf>
    <xf numFmtId="0" fontId="20" fillId="6" borderId="8" xfId="0" applyFont="1" applyFill="1" applyBorder="1" applyAlignment="1" applyProtection="1">
      <alignment horizontal="left" vertical="center"/>
      <protection locked="0"/>
    </xf>
    <xf numFmtId="0" fontId="20" fillId="6" borderId="15" xfId="0" applyFont="1" applyFill="1" applyBorder="1" applyAlignment="1" applyProtection="1">
      <alignment horizontal="left" vertical="center"/>
      <protection locked="0"/>
    </xf>
    <xf numFmtId="178" fontId="22" fillId="0" borderId="0" xfId="0" applyNumberFormat="1" applyFont="1" applyAlignment="1">
      <alignment horizontal="right" vertical="center" shrinkToFit="1"/>
    </xf>
    <xf numFmtId="0" fontId="21" fillId="0" borderId="0" xfId="0" applyFont="1" applyAlignment="1">
      <alignment horizontal="center" vertical="center"/>
    </xf>
    <xf numFmtId="178" fontId="3" fillId="0" borderId="0" xfId="0" applyNumberFormat="1" applyFont="1" applyAlignment="1">
      <alignment horizontal="center" vertical="center" shrinkToFit="1"/>
    </xf>
    <xf numFmtId="0" fontId="3" fillId="6" borderId="6" xfId="0" applyFont="1" applyFill="1" applyBorder="1" applyAlignment="1" applyProtection="1">
      <alignment horizontal="center" vertical="center"/>
      <protection locked="0"/>
    </xf>
    <xf numFmtId="0" fontId="3" fillId="6" borderId="9" xfId="0" applyFont="1" applyFill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4" fillId="6" borderId="6" xfId="0" applyFont="1" applyFill="1" applyBorder="1" applyAlignment="1" applyProtection="1">
      <alignment horizontal="center" vertical="center"/>
      <protection locked="0"/>
    </xf>
    <xf numFmtId="0" fontId="4" fillId="6" borderId="9" xfId="0" applyFont="1" applyFill="1" applyBorder="1" applyAlignment="1" applyProtection="1">
      <alignment horizontal="center" vertical="center"/>
      <protection locked="0"/>
    </xf>
    <xf numFmtId="0" fontId="20" fillId="7" borderId="13" xfId="0" applyFont="1" applyFill="1" applyBorder="1" applyAlignment="1" applyProtection="1">
      <alignment horizontal="left" vertical="center"/>
      <protection locked="0"/>
    </xf>
    <xf numFmtId="0" fontId="20" fillId="7" borderId="7" xfId="0" applyFont="1" applyFill="1" applyBorder="1" applyAlignment="1" applyProtection="1">
      <alignment horizontal="left" vertical="center"/>
      <protection locked="0"/>
    </xf>
    <xf numFmtId="0" fontId="20" fillId="7" borderId="16" xfId="0" applyFont="1" applyFill="1" applyBorder="1" applyAlignment="1" applyProtection="1">
      <alignment horizontal="left" vertical="center"/>
      <protection locked="0"/>
    </xf>
    <xf numFmtId="0" fontId="7" fillId="0" borderId="0" xfId="0" applyFont="1" applyAlignment="1">
      <alignment horizontal="right" vertical="center"/>
    </xf>
    <xf numFmtId="0" fontId="7" fillId="0" borderId="17" xfId="0" applyFont="1" applyBorder="1" applyAlignment="1">
      <alignment horizontal="right" vertical="center"/>
    </xf>
    <xf numFmtId="181" fontId="3" fillId="0" borderId="12" xfId="0" applyNumberFormat="1" applyFont="1" applyBorder="1" applyAlignment="1">
      <alignment horizontal="center" vertical="center" shrinkToFit="1"/>
    </xf>
    <xf numFmtId="181" fontId="3" fillId="0" borderId="0" xfId="0" applyNumberFormat="1" applyFont="1" applyAlignment="1">
      <alignment horizontal="center" vertical="center" shrinkToFit="1"/>
    </xf>
    <xf numFmtId="182" fontId="21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2">
    <cellStyle name="標準" xfId="0" builtinId="0"/>
    <cellStyle name="標準_FIAマスターズ水泳" xfId="1" xr:uid="{00000000-0005-0000-0000-000001000000}"/>
  </cellStyles>
  <dxfs count="82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9" defaultPivotStyle="PivotStyleLight16"/>
  <colors>
    <mruColors>
      <color rgb="FFFFFFCC"/>
      <color rgb="FFFF99CC"/>
      <color rgb="FFFFCCFF"/>
      <color rgb="FFCCFFFF"/>
      <color rgb="FF66FFFF"/>
      <color rgb="FFFF99FF"/>
      <color rgb="FFCC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AC38"/>
  <sheetViews>
    <sheetView showGridLines="0" tabSelected="1" zoomScaleNormal="100" workbookViewId="0">
      <selection activeCell="C6" sqref="C6:H6"/>
    </sheetView>
  </sheetViews>
  <sheetFormatPr defaultColWidth="9.140625" defaultRowHeight="22.5" customHeight="1" x14ac:dyDescent="0.15"/>
  <cols>
    <col min="1" max="1" width="5.28515625" style="4" customWidth="1"/>
    <col min="2" max="2" width="22.5703125" style="4" customWidth="1"/>
    <col min="3" max="6" width="3.42578125" style="4" customWidth="1"/>
    <col min="7" max="8" width="4.140625" style="4" customWidth="1"/>
    <col min="9" max="19" width="3.42578125" style="4" customWidth="1"/>
    <col min="20" max="20" width="4.140625" style="4" customWidth="1"/>
    <col min="21" max="24" width="3.42578125" style="4" customWidth="1"/>
    <col min="25" max="27" width="3.7109375" style="4" customWidth="1"/>
    <col min="28" max="28" width="7.42578125" style="4" bestFit="1" customWidth="1"/>
    <col min="29" max="16384" width="9.140625" style="4"/>
  </cols>
  <sheetData>
    <row r="1" spans="2:29" ht="17.25" x14ac:dyDescent="0.15">
      <c r="B1" s="14" t="s">
        <v>295</v>
      </c>
      <c r="C1" s="2"/>
      <c r="D1" s="2"/>
      <c r="E1" s="2"/>
      <c r="F1" s="2"/>
      <c r="G1" s="2"/>
      <c r="H1" s="2"/>
      <c r="I1" s="2"/>
      <c r="J1" s="2"/>
      <c r="U1" s="2"/>
      <c r="V1" s="2"/>
      <c r="W1" s="2"/>
      <c r="X1" s="2"/>
    </row>
    <row r="2" spans="2:29" ht="14.25" x14ac:dyDescent="0.15">
      <c r="B2" s="2" t="s">
        <v>268</v>
      </c>
      <c r="C2" s="2"/>
      <c r="D2" s="2"/>
      <c r="E2" s="2"/>
      <c r="F2" s="2"/>
      <c r="G2" s="2"/>
      <c r="H2" s="2"/>
      <c r="I2" s="2"/>
      <c r="J2" s="2"/>
      <c r="U2" s="16"/>
      <c r="V2" s="16"/>
      <c r="W2" s="16"/>
      <c r="X2" s="16"/>
    </row>
    <row r="3" spans="2:29" ht="14.25" x14ac:dyDescent="0.15">
      <c r="B3" s="125" t="s">
        <v>294</v>
      </c>
      <c r="C3" s="125"/>
      <c r="D3" s="125"/>
      <c r="E3" s="125"/>
      <c r="F3" s="125"/>
      <c r="G3" s="125"/>
      <c r="H3" s="125"/>
      <c r="I3" s="125"/>
      <c r="J3" s="125"/>
      <c r="U3" s="16"/>
      <c r="V3" s="16"/>
      <c r="W3" s="16"/>
      <c r="X3" s="16"/>
    </row>
    <row r="4" spans="2:29" ht="14.25" x14ac:dyDescent="0.15">
      <c r="B4" s="53" t="s">
        <v>134</v>
      </c>
      <c r="C4" s="1"/>
      <c r="D4" s="1"/>
      <c r="E4" s="1"/>
      <c r="F4" s="1"/>
      <c r="G4" s="1"/>
      <c r="H4" s="1"/>
      <c r="I4" s="1"/>
      <c r="J4" s="1"/>
      <c r="P4" s="6" t="s">
        <v>302</v>
      </c>
      <c r="Q4" s="6"/>
      <c r="R4" s="6"/>
      <c r="S4" s="6"/>
      <c r="T4" s="6"/>
      <c r="U4" s="6"/>
      <c r="V4" s="6"/>
      <c r="W4" s="6"/>
    </row>
    <row r="5" spans="2:29" ht="6.75" customHeight="1" x14ac:dyDescent="0.15">
      <c r="B5" s="1"/>
      <c r="C5" s="1"/>
      <c r="D5" s="1"/>
      <c r="E5" s="1"/>
      <c r="F5" s="1"/>
      <c r="G5" s="1"/>
      <c r="H5" s="1"/>
      <c r="I5" s="1"/>
      <c r="J5" s="1"/>
      <c r="T5" s="131"/>
      <c r="U5" s="131"/>
      <c r="V5" s="131"/>
      <c r="W5" s="131"/>
      <c r="X5" s="131"/>
    </row>
    <row r="6" spans="2:29" ht="19.5" customHeight="1" x14ac:dyDescent="0.15">
      <c r="B6" s="20" t="s">
        <v>283</v>
      </c>
      <c r="C6" s="126"/>
      <c r="D6" s="127"/>
      <c r="E6" s="127"/>
      <c r="F6" s="127"/>
      <c r="G6" s="127"/>
      <c r="H6" s="128"/>
      <c r="P6" s="20"/>
      <c r="Q6" s="20"/>
      <c r="R6" s="123"/>
      <c r="S6" s="123"/>
      <c r="T6" s="124" t="s">
        <v>244</v>
      </c>
      <c r="U6" s="123"/>
      <c r="V6" s="123"/>
      <c r="W6" s="123"/>
      <c r="AB6" s="77" t="str">
        <f>IF(R6="","",R6&amp;S6&amp;U6&amp;V6&amp;W6)</f>
        <v/>
      </c>
    </row>
    <row r="7" spans="2:29" ht="6.75" customHeight="1" x14ac:dyDescent="0.15">
      <c r="B7" s="2"/>
    </row>
    <row r="8" spans="2:29" ht="14.25" x14ac:dyDescent="0.15">
      <c r="B8" s="21" t="s">
        <v>11</v>
      </c>
      <c r="C8" s="142"/>
      <c r="D8" s="143"/>
      <c r="E8" s="143"/>
      <c r="F8" s="143"/>
      <c r="G8" s="143"/>
      <c r="H8" s="143"/>
      <c r="I8" s="143"/>
      <c r="J8" s="143"/>
      <c r="K8" s="144"/>
      <c r="M8" s="2"/>
    </row>
    <row r="9" spans="2:29" ht="21" x14ac:dyDescent="0.15">
      <c r="B9" s="20" t="s">
        <v>0</v>
      </c>
      <c r="C9" s="138"/>
      <c r="D9" s="138"/>
      <c r="E9" s="138"/>
      <c r="F9" s="138"/>
      <c r="G9" s="138"/>
      <c r="H9" s="138"/>
      <c r="I9" s="138"/>
      <c r="J9" s="138"/>
      <c r="K9" s="138"/>
      <c r="L9" s="19"/>
      <c r="Q9" s="26"/>
      <c r="R9" s="20" t="s">
        <v>22</v>
      </c>
      <c r="S9" s="139"/>
      <c r="T9" s="140"/>
      <c r="U9" s="140"/>
      <c r="V9" s="141"/>
    </row>
    <row r="10" spans="2:29" ht="9" customHeight="1" x14ac:dyDescent="0.15">
      <c r="O10" s="27"/>
    </row>
    <row r="11" spans="2:29" ht="19.5" customHeight="1" x14ac:dyDescent="0.15">
      <c r="B11" s="20" t="s">
        <v>219</v>
      </c>
      <c r="C11" s="9" t="s">
        <v>220</v>
      </c>
      <c r="D11" s="145"/>
      <c r="E11" s="146"/>
      <c r="F11" s="146"/>
      <c r="G11" s="146"/>
      <c r="H11" s="147"/>
      <c r="I11" s="67"/>
      <c r="J11" s="68"/>
      <c r="K11" s="68"/>
      <c r="L11" s="69"/>
      <c r="AA11" s="70"/>
      <c r="AB11" s="71"/>
      <c r="AC11" s="72"/>
    </row>
    <row r="12" spans="2:29" ht="19.5" customHeight="1" x14ac:dyDescent="0.15">
      <c r="D12" s="148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50"/>
      <c r="AA12" s="70"/>
      <c r="AB12" s="71"/>
      <c r="AC12" s="72"/>
    </row>
    <row r="13" spans="2:29" ht="19.5" customHeight="1" x14ac:dyDescent="0.15">
      <c r="D13" s="161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3"/>
      <c r="AA13" s="70"/>
      <c r="AB13" s="71"/>
      <c r="AC13" s="72"/>
    </row>
    <row r="14" spans="2:29" ht="19.5" customHeight="1" x14ac:dyDescent="0.15">
      <c r="B14" s="20"/>
      <c r="C14" s="14"/>
      <c r="D14" s="164" t="s">
        <v>221</v>
      </c>
      <c r="E14" s="165"/>
      <c r="F14" s="132"/>
      <c r="G14" s="133"/>
      <c r="H14" s="133"/>
      <c r="I14" s="133"/>
      <c r="J14" s="133"/>
      <c r="K14" s="133"/>
      <c r="L14" s="133"/>
      <c r="M14" s="134"/>
      <c r="O14" s="73" t="s">
        <v>222</v>
      </c>
      <c r="P14" s="135"/>
      <c r="Q14" s="136"/>
      <c r="R14" s="136"/>
      <c r="S14" s="136"/>
      <c r="T14" s="136"/>
      <c r="U14" s="136"/>
      <c r="V14" s="136"/>
      <c r="W14" s="137"/>
      <c r="AA14" s="70"/>
      <c r="AB14" s="70"/>
    </row>
    <row r="15" spans="2:29" ht="17.25" x14ac:dyDescent="0.15">
      <c r="B15" s="20"/>
      <c r="C15" s="14"/>
      <c r="D15" s="74"/>
      <c r="E15" s="20" t="s">
        <v>224</v>
      </c>
      <c r="F15" s="135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7"/>
      <c r="AA15" s="75"/>
      <c r="AB15" s="70"/>
    </row>
    <row r="16" spans="2:29" ht="17.25" x14ac:dyDescent="0.15">
      <c r="B16" s="14"/>
      <c r="AA16" s="75"/>
      <c r="AB16" s="70"/>
    </row>
    <row r="17" spans="2:24" ht="17.25" x14ac:dyDescent="0.15">
      <c r="B17" s="14"/>
    </row>
    <row r="18" spans="2:24" ht="17.25" hidden="1" x14ac:dyDescent="0.15">
      <c r="B18" s="14" t="s">
        <v>12</v>
      </c>
      <c r="D18" s="131"/>
      <c r="E18" s="131"/>
      <c r="F18" s="48"/>
      <c r="G18" s="130" t="s">
        <v>116</v>
      </c>
      <c r="H18" s="130"/>
      <c r="I18" s="129">
        <f>泳者登録!AA56</f>
        <v>0</v>
      </c>
      <c r="J18" s="129"/>
      <c r="K18" s="129"/>
      <c r="L18" s="131" t="s">
        <v>117</v>
      </c>
      <c r="M18" s="131"/>
      <c r="N18" s="129">
        <f>泳者登録!AA108</f>
        <v>0</v>
      </c>
      <c r="O18" s="129"/>
      <c r="P18" s="129"/>
      <c r="Q18" s="131" t="s">
        <v>115</v>
      </c>
      <c r="R18" s="131"/>
      <c r="S18" s="168">
        <f>I18+N18</f>
        <v>0</v>
      </c>
      <c r="T18" s="168"/>
      <c r="U18" s="168"/>
      <c r="V18" s="168"/>
      <c r="W18" s="168"/>
    </row>
    <row r="19" spans="2:24" ht="41.25" customHeight="1" x14ac:dyDescent="0.15">
      <c r="B19" s="14" t="s">
        <v>234</v>
      </c>
      <c r="C19" s="198" t="s">
        <v>303</v>
      </c>
      <c r="D19" s="198"/>
      <c r="E19" s="198"/>
      <c r="F19" s="198"/>
      <c r="G19" s="198"/>
      <c r="H19" s="198"/>
      <c r="J19" s="153">
        <f>IF(リレー申し込み!C6="一般",12000,6000)</f>
        <v>12000</v>
      </c>
      <c r="K19" s="153"/>
      <c r="L19" s="153"/>
      <c r="M19" s="4" t="s">
        <v>236</v>
      </c>
      <c r="N19" s="113">
        <v>1</v>
      </c>
      <c r="O19" s="166" t="s">
        <v>272</v>
      </c>
      <c r="P19" s="167"/>
      <c r="Q19" s="131" t="s">
        <v>15</v>
      </c>
      <c r="R19" s="131"/>
      <c r="S19" s="151">
        <f>J19*N19</f>
        <v>12000</v>
      </c>
      <c r="T19" s="151"/>
      <c r="U19" s="151"/>
      <c r="V19" s="151"/>
      <c r="W19" s="151"/>
    </row>
    <row r="20" spans="2:24" ht="24" hidden="1" customHeight="1" x14ac:dyDescent="0.15">
      <c r="B20" s="2"/>
      <c r="F20" s="26" t="s">
        <v>225</v>
      </c>
      <c r="J20" s="153">
        <v>1500</v>
      </c>
      <c r="K20" s="153"/>
      <c r="L20" s="153"/>
      <c r="M20" s="4" t="s">
        <v>236</v>
      </c>
      <c r="N20" s="154"/>
      <c r="O20" s="155"/>
      <c r="P20" s="4" t="s">
        <v>226</v>
      </c>
      <c r="S20" s="151">
        <f t="shared" ref="S20:S21" si="0">J20*N20</f>
        <v>0</v>
      </c>
      <c r="T20" s="151"/>
      <c r="U20" s="151"/>
      <c r="V20" s="151"/>
      <c r="W20" s="151"/>
    </row>
    <row r="21" spans="2:24" ht="24" hidden="1" customHeight="1" x14ac:dyDescent="0.15">
      <c r="B21" s="2"/>
      <c r="F21" s="26" t="s">
        <v>227</v>
      </c>
      <c r="J21" s="153">
        <v>6000</v>
      </c>
      <c r="K21" s="153"/>
      <c r="L21" s="153"/>
      <c r="M21" s="4" t="s">
        <v>236</v>
      </c>
      <c r="N21" s="154"/>
      <c r="O21" s="155"/>
      <c r="P21" s="4" t="s">
        <v>226</v>
      </c>
      <c r="S21" s="151">
        <f t="shared" si="0"/>
        <v>0</v>
      </c>
      <c r="T21" s="151"/>
      <c r="U21" s="151"/>
      <c r="V21" s="151"/>
      <c r="W21" s="151"/>
    </row>
    <row r="22" spans="2:24" ht="24" hidden="1" customHeight="1" x14ac:dyDescent="0.15">
      <c r="B22" s="99"/>
      <c r="Q22" s="152" t="s">
        <v>238</v>
      </c>
      <c r="R22" s="152"/>
      <c r="S22" s="151">
        <f>SUM(S19:S21)</f>
        <v>12000</v>
      </c>
      <c r="T22" s="151"/>
      <c r="U22" s="151"/>
      <c r="V22" s="151"/>
      <c r="W22" s="151"/>
    </row>
    <row r="23" spans="2:24" ht="24" customHeight="1" x14ac:dyDescent="0.15"/>
    <row r="24" spans="2:24" ht="17.25" x14ac:dyDescent="0.15">
      <c r="B24" s="9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80"/>
      <c r="O24" s="80"/>
      <c r="P24" s="80"/>
      <c r="Q24" s="80"/>
      <c r="R24" s="80"/>
      <c r="S24" s="80"/>
      <c r="T24" s="80"/>
      <c r="U24" s="80"/>
    </row>
    <row r="25" spans="2:24" s="100" customFormat="1" ht="19.5" customHeight="1" x14ac:dyDescent="0.15">
      <c r="B25" s="79" t="s">
        <v>258</v>
      </c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</row>
    <row r="26" spans="2:24" ht="20.25" customHeight="1" x14ac:dyDescent="0.15">
      <c r="B26" s="87"/>
      <c r="C26" s="81" t="s">
        <v>257</v>
      </c>
      <c r="D26" s="82" t="s">
        <v>250</v>
      </c>
      <c r="E26" s="85"/>
      <c r="F26" s="85"/>
      <c r="G26" s="85"/>
      <c r="H26" s="85"/>
      <c r="I26" s="85"/>
      <c r="J26" s="85"/>
      <c r="K26" s="159"/>
      <c r="L26" s="160"/>
      <c r="M26" s="83" t="s">
        <v>251</v>
      </c>
      <c r="N26" s="159"/>
      <c r="O26" s="160"/>
      <c r="P26" s="82" t="s">
        <v>269</v>
      </c>
      <c r="Q26" s="82"/>
      <c r="R26" s="84"/>
      <c r="S26" s="82"/>
      <c r="T26" s="82"/>
      <c r="U26" s="82"/>
      <c r="V26" s="85"/>
      <c r="W26" s="85"/>
      <c r="X26" s="86"/>
    </row>
    <row r="27" spans="2:24" ht="20.25" customHeight="1" x14ac:dyDescent="0.15">
      <c r="B27" s="87"/>
      <c r="C27" s="81" t="s">
        <v>252</v>
      </c>
      <c r="D27" s="82" t="s">
        <v>253</v>
      </c>
      <c r="E27" s="85"/>
      <c r="F27" s="85"/>
      <c r="G27" s="85"/>
      <c r="H27" s="85"/>
      <c r="I27" s="85"/>
      <c r="J27" s="85"/>
      <c r="K27" s="159"/>
      <c r="L27" s="160"/>
      <c r="M27" s="83" t="s">
        <v>251</v>
      </c>
      <c r="N27" s="159"/>
      <c r="O27" s="160"/>
      <c r="P27" s="82" t="s">
        <v>269</v>
      </c>
      <c r="Q27" s="82"/>
      <c r="R27" s="84"/>
      <c r="S27" s="82"/>
      <c r="T27" s="82"/>
      <c r="U27" s="82"/>
      <c r="V27" s="85"/>
      <c r="W27" s="85"/>
      <c r="X27" s="86"/>
    </row>
    <row r="28" spans="2:24" ht="20.25" customHeight="1" x14ac:dyDescent="0.15">
      <c r="B28" s="87"/>
      <c r="C28" s="81" t="s">
        <v>254</v>
      </c>
      <c r="D28" s="82" t="s">
        <v>255</v>
      </c>
      <c r="E28" s="85"/>
      <c r="F28" s="85"/>
      <c r="G28" s="85"/>
      <c r="H28" s="85"/>
      <c r="I28" s="85"/>
      <c r="J28" s="85"/>
      <c r="K28" s="159"/>
      <c r="L28" s="160"/>
      <c r="M28" s="83" t="s">
        <v>251</v>
      </c>
      <c r="N28" s="159"/>
      <c r="O28" s="160"/>
      <c r="P28" s="82" t="s">
        <v>256</v>
      </c>
      <c r="Q28" s="82"/>
      <c r="R28" s="84"/>
      <c r="S28" s="82"/>
      <c r="T28" s="82"/>
      <c r="U28" s="82"/>
      <c r="V28" s="85"/>
      <c r="W28" s="85"/>
      <c r="X28" s="86"/>
    </row>
    <row r="29" spans="2:24" ht="20.25" customHeight="1" x14ac:dyDescent="0.15">
      <c r="B29" s="92" t="s">
        <v>260</v>
      </c>
      <c r="C29" s="88"/>
      <c r="D29" s="89"/>
      <c r="E29" s="90"/>
      <c r="F29" s="90"/>
      <c r="G29" s="90"/>
      <c r="H29" s="90"/>
      <c r="I29" s="90"/>
      <c r="J29" s="90"/>
      <c r="K29" s="91"/>
      <c r="L29" s="91"/>
      <c r="M29" s="88"/>
      <c r="N29" s="91"/>
      <c r="O29" s="91"/>
      <c r="P29" s="89"/>
      <c r="Q29" s="89"/>
      <c r="R29" s="89"/>
      <c r="S29" s="89"/>
      <c r="T29" s="89"/>
      <c r="U29" s="89"/>
      <c r="V29" s="90"/>
      <c r="W29" s="90"/>
      <c r="X29" s="90"/>
    </row>
    <row r="30" spans="2:24" ht="20.25" customHeight="1" x14ac:dyDescent="0.15">
      <c r="B30" s="14" t="s">
        <v>259</v>
      </c>
      <c r="C30" s="156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8"/>
    </row>
    <row r="31" spans="2:24" ht="14.25" x14ac:dyDescent="0.15"/>
    <row r="32" spans="2:24" ht="14.25" x14ac:dyDescent="0.15"/>
    <row r="33" ht="14.25" x14ac:dyDescent="0.15"/>
    <row r="34" ht="14.25" x14ac:dyDescent="0.15"/>
    <row r="35" ht="14.25" x14ac:dyDescent="0.15"/>
    <row r="36" ht="14.25" x14ac:dyDescent="0.15"/>
    <row r="37" ht="14.25" x14ac:dyDescent="0.15"/>
    <row r="38" ht="14.25" x14ac:dyDescent="0.15"/>
  </sheetData>
  <sheetProtection algorithmName="SHA-512" hashValue="f7BdSxb0kY0yZwTAKm/STmPdsgMXsm3cE5SMLRE9yApVY6hTvpIqFDD7epQxquA5dWYoPRFaNqCZO4TmqEx9ZQ==" saltValue="DqIZKEd2T7AC+w/y9ggDmg==" spinCount="100000" sheet="1" selectLockedCells="1"/>
  <mergeCells count="40">
    <mergeCell ref="D13:W13"/>
    <mergeCell ref="D14:E14"/>
    <mergeCell ref="P14:W14"/>
    <mergeCell ref="J19:L19"/>
    <mergeCell ref="O19:P19"/>
    <mergeCell ref="Q19:R19"/>
    <mergeCell ref="S19:W19"/>
    <mergeCell ref="S18:W18"/>
    <mergeCell ref="C19:H19"/>
    <mergeCell ref="C30:X30"/>
    <mergeCell ref="K26:L26"/>
    <mergeCell ref="N26:O26"/>
    <mergeCell ref="N27:O27"/>
    <mergeCell ref="N28:O28"/>
    <mergeCell ref="K27:L27"/>
    <mergeCell ref="K28:L28"/>
    <mergeCell ref="S22:W22"/>
    <mergeCell ref="Q22:R22"/>
    <mergeCell ref="J21:L21"/>
    <mergeCell ref="N20:O20"/>
    <mergeCell ref="N21:O21"/>
    <mergeCell ref="S20:W20"/>
    <mergeCell ref="S21:W21"/>
    <mergeCell ref="J20:L20"/>
    <mergeCell ref="B3:J3"/>
    <mergeCell ref="C6:H6"/>
    <mergeCell ref="I18:K18"/>
    <mergeCell ref="G18:H18"/>
    <mergeCell ref="L18:M18"/>
    <mergeCell ref="F14:M14"/>
    <mergeCell ref="F15:W15"/>
    <mergeCell ref="N18:P18"/>
    <mergeCell ref="T5:X5"/>
    <mergeCell ref="C9:K9"/>
    <mergeCell ref="S9:V9"/>
    <mergeCell ref="C8:K8"/>
    <mergeCell ref="D18:E18"/>
    <mergeCell ref="Q18:R18"/>
    <mergeCell ref="D11:H11"/>
    <mergeCell ref="D12:W12"/>
  </mergeCells>
  <phoneticPr fontId="2"/>
  <conditionalFormatting sqref="D11:H11 D12:W12 N20:N21">
    <cfRule type="expression" dxfId="81" priority="6">
      <formula>D11&lt;&gt;""</formula>
    </cfRule>
  </conditionalFormatting>
  <conditionalFormatting sqref="K26:K29">
    <cfRule type="expression" dxfId="80" priority="3">
      <formula>K26&lt;&gt;""</formula>
    </cfRule>
  </conditionalFormatting>
  <conditionalFormatting sqref="N26:N29">
    <cfRule type="expression" dxfId="79" priority="2">
      <formula>N26&lt;&gt;""</formula>
    </cfRule>
  </conditionalFormatting>
  <conditionalFormatting sqref="B26:B29">
    <cfRule type="expression" dxfId="78" priority="1">
      <formula>B26&lt;&gt;""</formula>
    </cfRule>
  </conditionalFormatting>
  <dataValidations xWindow="304" yWindow="323" count="19">
    <dataValidation type="textLength" imeMode="on" allowBlank="1" showInputMessage="1" showErrorMessage="1" errorTitle="入力確認" error="全角６文字以内で入力して下さい。" promptTitle="略称名" prompt="チーム略称を全角６文字以内で入力して下さい。" sqref="C6:H6" xr:uid="{00000000-0002-0000-0000-000000000000}">
      <formula1>0</formula1>
      <formula2>12</formula2>
    </dataValidation>
    <dataValidation type="textLength" imeMode="halfKatakana" allowBlank="1" showInputMessage="1" showErrorMessage="1" errorTitle="文字数オーバー" error="半角８文字位以内で入力して下さい。_x000a_「ﾟ」「ﾞ」も１文字に数えます。" prompt="チームフリガナを半角８文字以内で入力して下さい。" sqref="S9" xr:uid="{00000000-0002-0000-0000-000001000000}">
      <formula1>0</formula1>
      <formula2>8</formula2>
    </dataValidation>
    <dataValidation imeMode="on" allowBlank="1" showInputMessage="1" showErrorMessage="1" promptTitle="申込責任者名" prompt="申込責任者名を入力して下さい。" sqref="C9:K9" xr:uid="{00000000-0002-0000-0000-000002000000}"/>
    <dataValidation imeMode="halfKatakana" allowBlank="1" showInputMessage="1" showErrorMessage="1" promptTitle="連絡責任者フリガナ" prompt="連絡責任者のフリガナを半角カタカナで入力して下さい。" sqref="C8" xr:uid="{00000000-0002-0000-0000-000003000000}"/>
    <dataValidation imeMode="hiragana" allowBlank="1" showInputMessage="1" showErrorMessage="1" promptTitle="連絡先住所1" prompt="連絡先住所を都道府県名から入力して下さい。_x000a_マンション名等は下段に入力して下さい。" sqref="D12:W12" xr:uid="{00000000-0002-0000-0000-000004000000}"/>
    <dataValidation type="whole" imeMode="off" allowBlank="1" showInputMessage="1" showErrorMessage="1" promptTitle="ランキング購入部数" prompt="ランキング購入部数を入力して下さい。" sqref="N21" xr:uid="{00000000-0002-0000-0000-000005000000}">
      <formula1>0</formula1>
      <formula2>100</formula2>
    </dataValidation>
    <dataValidation type="whole" imeMode="off" allowBlank="1" showInputMessage="1" showErrorMessage="1" promptTitle="プログラム購入部数" prompt="プログラム購入部数を入力して下さい。_x000a_（１部１，５００円）" sqref="N20" xr:uid="{00000000-0002-0000-0000-000006000000}">
      <formula1>0</formula1>
      <formula2>100</formula2>
    </dataValidation>
    <dataValidation imeMode="off" allowBlank="1" showInputMessage="1" showErrorMessage="1" errorTitle="入力確認" error="1セルに１桁づつ入力して下さい。" promptTitle="郵便番号" prompt="連絡先の郵便番号を入力して下さい。_x000a_(例 101-0044)" sqref="D11:I11" xr:uid="{00000000-0002-0000-0000-000007000000}"/>
    <dataValidation imeMode="off" allowBlank="1" showInputMessage="1" showErrorMessage="1" promptTitle="メールアドレス" prompt="連絡先電子メールアドレスを入力して下さい。" sqref="F15:W15" xr:uid="{00000000-0002-0000-0000-000008000000}"/>
    <dataValidation imeMode="off" allowBlank="1" showInputMessage="1" showErrorMessage="1" promptTitle="ＦＡＸ番号" prompt="連絡先ＦＡＸ番号を市外局番から入力して下さい、" sqref="P14:W14" xr:uid="{00000000-0002-0000-0000-000009000000}"/>
    <dataValidation imeMode="off" allowBlank="1" showInputMessage="1" showErrorMessage="1" promptTitle="電話番号" prompt="連絡先電話番号を市外局番から入力して下さい。" sqref="F14:M14" xr:uid="{00000000-0002-0000-0000-00000A000000}"/>
    <dataValidation imeMode="hiragana" allowBlank="1" showInputMessage="1" showErrorMessage="1" promptTitle="連絡先住所2" prompt="マンション名等を入力して下さい。" sqref="D13:W13" xr:uid="{00000000-0002-0000-0000-00000B000000}"/>
    <dataValidation type="whole" imeMode="off" allowBlank="1" showInputMessage="1" showErrorMessage="1" errorTitle="入力確認" error="1セルに１桁づつ入力して下さい。" promptTitle="郵便番号" prompt="連絡先の郵便番号を１セルに１桁づつ入力して下さい。" sqref="J11:K11" xr:uid="{00000000-0002-0000-0000-00000C000000}">
      <formula1>0</formula1>
      <formula2>9</formula2>
    </dataValidation>
    <dataValidation type="whole" imeMode="off" allowBlank="1" showInputMessage="1" showErrorMessage="1" errorTitle="入力確認" error="0～9の数字を１桁づつ入力して下さい。" promptTitle="チーム登録番号入力" prompt="日本水泳連盟団体登録番号を_x000a_１セルに１桁づつ入力して下さい。" sqref="R6:S6 U6:W6" xr:uid="{00000000-0002-0000-0000-00000E000000}">
      <formula1>0</formula1>
      <formula2>9</formula2>
    </dataValidation>
    <dataValidation imeMode="off" allowBlank="1" showInputMessage="1" showErrorMessage="1" errorTitle="入力確認" error="1セルに１桁づつ入力して下さい。" promptTitle="振込月" prompt="振込した月を記入してください" sqref="L27:L29 K26:K29" xr:uid="{00000000-0002-0000-0000-00000F000000}"/>
    <dataValidation imeMode="off" allowBlank="1" showInputMessage="1" showErrorMessage="1" errorTitle="入力確認" error="1セルに１桁づつ入力して下さい。" promptTitle="振込日" prompt="振込した日を記入してください" sqref="N26:O29" xr:uid="{00000000-0002-0000-0000-000010000000}"/>
    <dataValidation type="list" imeMode="off" allowBlank="1" showInputMessage="1" showErrorMessage="1" errorTitle="入力確認" error="1セルに１桁づつ入力して下さい。" promptTitle="振込先" sqref="B26:B28" xr:uid="{00000000-0002-0000-0000-000011000000}">
      <formula1>"○"</formula1>
    </dataValidation>
    <dataValidation imeMode="off" allowBlank="1" showInputMessage="1" showErrorMessage="1" errorTitle="入力確認" error="1セルに１桁づつ入力して下さい。" promptTitle="振込先" sqref="B29" xr:uid="{00000000-0002-0000-0000-000012000000}"/>
    <dataValidation type="whole" imeMode="off" allowBlank="1" showErrorMessage="1" errorTitle="入力確認" error="0～9の数字を１桁づつ入力して下さい。" promptTitle="チーム登録番号入力" prompt="日本水泳連盟団体登録番号を_x000a_１セルに１桁づつ入力して下さい。" sqref="N19" xr:uid="{B2002267-1E24-40FD-9DBB-069D190D93EB}">
      <formula1>0</formula1>
      <formula2>20</formula2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orientation="portrait" horizontalDpi="1200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1021"/>
  <sheetViews>
    <sheetView workbookViewId="0">
      <pane ySplit="1" topLeftCell="A74" activePane="bottomLeft" state="frozen"/>
      <selection pane="bottomLeft" activeCell="A467" sqref="A467"/>
    </sheetView>
  </sheetViews>
  <sheetFormatPr defaultRowHeight="12" x14ac:dyDescent="0.15"/>
  <cols>
    <col min="1" max="1" width="7.5703125" customWidth="1"/>
    <col min="2" max="2" width="6.85546875" customWidth="1"/>
    <col min="7" max="7" width="10.85546875" customWidth="1"/>
  </cols>
  <sheetData>
    <row r="1" spans="1:8" x14ac:dyDescent="0.15">
      <c r="A1" t="s">
        <v>64</v>
      </c>
      <c r="B1" t="s">
        <v>71</v>
      </c>
      <c r="C1" t="s">
        <v>72</v>
      </c>
      <c r="D1" t="s">
        <v>67</v>
      </c>
      <c r="E1" t="s">
        <v>73</v>
      </c>
      <c r="F1" t="s">
        <v>58</v>
      </c>
      <c r="G1" t="s">
        <v>8</v>
      </c>
      <c r="H1" t="s">
        <v>74</v>
      </c>
    </row>
    <row r="2" spans="1:8" x14ac:dyDescent="0.15">
      <c r="A2" t="str">
        <f>IF(泳者登録!H6="","",泳者登録!AR6)</f>
        <v/>
      </c>
      <c r="B2" t="str">
        <f>IF(A2="","",泳者登録!AV6)</f>
        <v/>
      </c>
      <c r="C2" t="str">
        <f>IF(A2="","",泳者登録!BA6)</f>
        <v/>
      </c>
      <c r="D2" t="str">
        <f>IF(B2="","",泳者登録!AH6)</f>
        <v/>
      </c>
      <c r="E2">
        <v>0</v>
      </c>
      <c r="F2">
        <v>0</v>
      </c>
      <c r="G2" t="str">
        <f>IF(A2="","",泳者登録!BF6)</f>
        <v/>
      </c>
      <c r="H2">
        <v>1</v>
      </c>
    </row>
    <row r="3" spans="1:8" x14ac:dyDescent="0.15">
      <c r="A3" t="str">
        <f>IF(泳者登録!H7="","",泳者登録!AR7)</f>
        <v/>
      </c>
      <c r="B3" t="str">
        <f>IF(A3="","",泳者登録!AV7)</f>
        <v/>
      </c>
      <c r="C3" t="str">
        <f>IF(A3="","",泳者登録!BA7)</f>
        <v/>
      </c>
      <c r="D3" t="str">
        <f>IF(B3="","",泳者登録!AH7)</f>
        <v/>
      </c>
      <c r="E3">
        <v>0</v>
      </c>
      <c r="F3">
        <v>0</v>
      </c>
      <c r="G3" t="str">
        <f>IF(A3="","",泳者登録!BF7)</f>
        <v/>
      </c>
      <c r="H3">
        <v>1</v>
      </c>
    </row>
    <row r="4" spans="1:8" x14ac:dyDescent="0.15">
      <c r="A4" t="str">
        <f>IF(泳者登録!H8="","",泳者登録!AR8)</f>
        <v/>
      </c>
      <c r="B4" t="str">
        <f>IF(A4="","",泳者登録!AV8)</f>
        <v/>
      </c>
      <c r="C4" t="str">
        <f>IF(A4="","",泳者登録!BA8)</f>
        <v/>
      </c>
      <c r="D4" t="str">
        <f>IF(B4="","",泳者登録!AH8)</f>
        <v/>
      </c>
      <c r="E4">
        <v>0</v>
      </c>
      <c r="F4">
        <v>0</v>
      </c>
      <c r="G4" t="str">
        <f>IF(A4="","",泳者登録!BF8)</f>
        <v/>
      </c>
      <c r="H4">
        <v>1</v>
      </c>
    </row>
    <row r="5" spans="1:8" x14ac:dyDescent="0.15">
      <c r="A5" t="str">
        <f>IF(泳者登録!H9="","",泳者登録!AR9)</f>
        <v/>
      </c>
      <c r="B5" t="str">
        <f>IF(A5="","",泳者登録!AV9)</f>
        <v/>
      </c>
      <c r="C5" t="str">
        <f>IF(A5="","",泳者登録!BA9)</f>
        <v/>
      </c>
      <c r="D5" t="str">
        <f>IF(B5="","",泳者登録!AH9)</f>
        <v/>
      </c>
      <c r="E5">
        <v>0</v>
      </c>
      <c r="F5">
        <v>0</v>
      </c>
      <c r="G5" t="str">
        <f>IF(A5="","",泳者登録!BF9)</f>
        <v/>
      </c>
      <c r="H5">
        <v>1</v>
      </c>
    </row>
    <row r="6" spans="1:8" x14ac:dyDescent="0.15">
      <c r="A6" t="str">
        <f>IF(泳者登録!H10="","",泳者登録!AR10)</f>
        <v/>
      </c>
      <c r="B6" t="str">
        <f>IF(A6="","",泳者登録!AV10)</f>
        <v/>
      </c>
      <c r="C6" t="str">
        <f>IF(A6="","",泳者登録!BA10)</f>
        <v/>
      </c>
      <c r="D6" t="str">
        <f>IF(B6="","",泳者登録!AH10)</f>
        <v/>
      </c>
      <c r="E6">
        <v>0</v>
      </c>
      <c r="F6">
        <v>0</v>
      </c>
      <c r="G6" t="str">
        <f>IF(A6="","",泳者登録!BF10)</f>
        <v/>
      </c>
      <c r="H6">
        <v>1</v>
      </c>
    </row>
    <row r="7" spans="1:8" x14ac:dyDescent="0.15">
      <c r="A7" t="str">
        <f>IF(泳者登録!H11="","",泳者登録!AR11)</f>
        <v/>
      </c>
      <c r="B7" t="str">
        <f>IF(A7="","",泳者登録!AV11)</f>
        <v/>
      </c>
      <c r="C7" t="str">
        <f>IF(A7="","",泳者登録!BA11)</f>
        <v/>
      </c>
      <c r="D7" t="str">
        <f>IF(B7="","",泳者登録!AH11)</f>
        <v/>
      </c>
      <c r="E7">
        <v>0</v>
      </c>
      <c r="F7">
        <v>0</v>
      </c>
      <c r="G7" t="str">
        <f>IF(A7="","",泳者登録!BF11)</f>
        <v/>
      </c>
      <c r="H7">
        <v>1</v>
      </c>
    </row>
    <row r="8" spans="1:8" x14ac:dyDescent="0.15">
      <c r="A8" t="str">
        <f>IF(泳者登録!H12="","",泳者登録!AR12)</f>
        <v/>
      </c>
      <c r="B8" t="str">
        <f>IF(A8="","",泳者登録!AV12)</f>
        <v/>
      </c>
      <c r="C8" t="str">
        <f>IF(A8="","",泳者登録!BA12)</f>
        <v/>
      </c>
      <c r="D8" t="str">
        <f>IF(B8="","",泳者登録!AH12)</f>
        <v/>
      </c>
      <c r="E8">
        <v>0</v>
      </c>
      <c r="F8">
        <v>0</v>
      </c>
      <c r="G8" t="str">
        <f>IF(A8="","",泳者登録!BF12)</f>
        <v/>
      </c>
      <c r="H8">
        <v>1</v>
      </c>
    </row>
    <row r="9" spans="1:8" x14ac:dyDescent="0.15">
      <c r="A9" t="str">
        <f>IF(泳者登録!H13="","",泳者登録!AR13)</f>
        <v/>
      </c>
      <c r="B9" t="str">
        <f>IF(A9="","",泳者登録!AV13)</f>
        <v/>
      </c>
      <c r="C9" t="str">
        <f>IF(A9="","",泳者登録!BA13)</f>
        <v/>
      </c>
      <c r="D9" t="str">
        <f>IF(B9="","",泳者登録!AH13)</f>
        <v/>
      </c>
      <c r="E9">
        <v>0</v>
      </c>
      <c r="F9">
        <v>0</v>
      </c>
      <c r="G9" t="str">
        <f>IF(A9="","",泳者登録!BF13)</f>
        <v/>
      </c>
      <c r="H9">
        <v>1</v>
      </c>
    </row>
    <row r="10" spans="1:8" x14ac:dyDescent="0.15">
      <c r="A10" t="str">
        <f>IF(泳者登録!H14="","",泳者登録!AR14)</f>
        <v/>
      </c>
      <c r="B10" t="str">
        <f>IF(A10="","",泳者登録!AV14)</f>
        <v/>
      </c>
      <c r="C10" t="str">
        <f>IF(A10="","",泳者登録!BA14)</f>
        <v/>
      </c>
      <c r="D10" t="str">
        <f>IF(B10="","",泳者登録!AH14)</f>
        <v/>
      </c>
      <c r="E10">
        <v>0</v>
      </c>
      <c r="F10">
        <v>0</v>
      </c>
      <c r="G10" t="str">
        <f>IF(A10="","",泳者登録!BF14)</f>
        <v/>
      </c>
      <c r="H10">
        <v>1</v>
      </c>
    </row>
    <row r="11" spans="1:8" x14ac:dyDescent="0.15">
      <c r="A11" t="str">
        <f>IF(泳者登録!H15="","",泳者登録!AR15)</f>
        <v/>
      </c>
      <c r="B11" t="str">
        <f>IF(A11="","",泳者登録!AV15)</f>
        <v/>
      </c>
      <c r="C11" t="str">
        <f>IF(A11="","",泳者登録!BA15)</f>
        <v/>
      </c>
      <c r="D11" t="str">
        <f>IF(B11="","",泳者登録!AH15)</f>
        <v/>
      </c>
      <c r="E11">
        <v>0</v>
      </c>
      <c r="F11">
        <v>0</v>
      </c>
      <c r="G11" t="str">
        <f>IF(A11="","",泳者登録!BF15)</f>
        <v/>
      </c>
      <c r="H11">
        <v>1</v>
      </c>
    </row>
    <row r="12" spans="1:8" x14ac:dyDescent="0.15">
      <c r="A12" t="str">
        <f>IF(泳者登録!H16="","",泳者登録!AR16)</f>
        <v/>
      </c>
      <c r="B12" t="str">
        <f>IF(A12="","",泳者登録!AV16)</f>
        <v/>
      </c>
      <c r="C12" t="str">
        <f>IF(A12="","",泳者登録!BA16)</f>
        <v/>
      </c>
      <c r="D12" t="str">
        <f>IF(B12="","",泳者登録!AH16)</f>
        <v/>
      </c>
      <c r="E12">
        <v>0</v>
      </c>
      <c r="F12">
        <v>0</v>
      </c>
      <c r="G12" t="str">
        <f>IF(A12="","",泳者登録!BF16)</f>
        <v/>
      </c>
      <c r="H12">
        <v>1</v>
      </c>
    </row>
    <row r="13" spans="1:8" x14ac:dyDescent="0.15">
      <c r="A13" t="str">
        <f>IF(泳者登録!H17="","",泳者登録!AR17)</f>
        <v/>
      </c>
      <c r="B13" t="str">
        <f>IF(A13="","",泳者登録!AV17)</f>
        <v/>
      </c>
      <c r="C13" t="str">
        <f>IF(A13="","",泳者登録!BA17)</f>
        <v/>
      </c>
      <c r="D13" t="str">
        <f>IF(B13="","",泳者登録!AH17)</f>
        <v/>
      </c>
      <c r="E13">
        <v>0</v>
      </c>
      <c r="F13">
        <v>0</v>
      </c>
      <c r="G13" t="str">
        <f>IF(A13="","",泳者登録!BF17)</f>
        <v/>
      </c>
      <c r="H13">
        <v>1</v>
      </c>
    </row>
    <row r="14" spans="1:8" x14ac:dyDescent="0.15">
      <c r="A14" t="str">
        <f>IF(泳者登録!H18="","",泳者登録!AR18)</f>
        <v/>
      </c>
      <c r="B14" t="str">
        <f>IF(A14="","",泳者登録!AV18)</f>
        <v/>
      </c>
      <c r="C14" t="str">
        <f>IF(A14="","",泳者登録!BA18)</f>
        <v/>
      </c>
      <c r="D14" t="str">
        <f>IF(B14="","",泳者登録!AH18)</f>
        <v/>
      </c>
      <c r="E14">
        <v>0</v>
      </c>
      <c r="F14">
        <v>0</v>
      </c>
      <c r="G14" t="str">
        <f>IF(A14="","",泳者登録!BF18)</f>
        <v/>
      </c>
      <c r="H14">
        <v>1</v>
      </c>
    </row>
    <row r="15" spans="1:8" x14ac:dyDescent="0.15">
      <c r="A15" t="str">
        <f>IF(泳者登録!H19="","",泳者登録!AR19)</f>
        <v/>
      </c>
      <c r="B15" t="str">
        <f>IF(A15="","",泳者登録!AV19)</f>
        <v/>
      </c>
      <c r="C15" t="str">
        <f>IF(A15="","",泳者登録!BA19)</f>
        <v/>
      </c>
      <c r="D15" t="str">
        <f>IF(B15="","",泳者登録!AH19)</f>
        <v/>
      </c>
      <c r="E15">
        <v>0</v>
      </c>
      <c r="F15">
        <v>0</v>
      </c>
      <c r="G15" t="str">
        <f>IF(A15="","",泳者登録!BF19)</f>
        <v/>
      </c>
      <c r="H15">
        <v>1</v>
      </c>
    </row>
    <row r="16" spans="1:8" x14ac:dyDescent="0.15">
      <c r="A16" t="str">
        <f>IF(泳者登録!H20="","",泳者登録!AR20)</f>
        <v/>
      </c>
      <c r="B16" t="str">
        <f>IF(A16="","",泳者登録!AV20)</f>
        <v/>
      </c>
      <c r="C16" t="str">
        <f>IF(A16="","",泳者登録!BA20)</f>
        <v/>
      </c>
      <c r="D16" t="str">
        <f>IF(B16="","",泳者登録!AH20)</f>
        <v/>
      </c>
      <c r="E16">
        <v>0</v>
      </c>
      <c r="F16">
        <v>0</v>
      </c>
      <c r="G16" t="str">
        <f>IF(A16="","",泳者登録!BF20)</f>
        <v/>
      </c>
      <c r="H16">
        <v>1</v>
      </c>
    </row>
    <row r="17" spans="1:8" x14ac:dyDescent="0.15">
      <c r="A17" t="str">
        <f>IF(泳者登録!H21="","",泳者登録!AR21)</f>
        <v/>
      </c>
      <c r="B17" t="str">
        <f>IF(A17="","",泳者登録!AV21)</f>
        <v/>
      </c>
      <c r="C17" t="str">
        <f>IF(A17="","",泳者登録!BA21)</f>
        <v/>
      </c>
      <c r="D17" t="str">
        <f>IF(B17="","",泳者登録!AH21)</f>
        <v/>
      </c>
      <c r="E17">
        <v>0</v>
      </c>
      <c r="F17">
        <v>0</v>
      </c>
      <c r="G17" t="str">
        <f>IF(A17="","",泳者登録!BF21)</f>
        <v/>
      </c>
      <c r="H17">
        <v>1</v>
      </c>
    </row>
    <row r="18" spans="1:8" x14ac:dyDescent="0.15">
      <c r="A18" t="str">
        <f>IF(泳者登録!H22="","",泳者登録!AR22)</f>
        <v/>
      </c>
      <c r="B18" t="str">
        <f>IF(A18="","",泳者登録!AV22)</f>
        <v/>
      </c>
      <c r="C18" t="str">
        <f>IF(A18="","",泳者登録!BA22)</f>
        <v/>
      </c>
      <c r="D18" t="str">
        <f>IF(B18="","",泳者登録!AH22)</f>
        <v/>
      </c>
      <c r="E18">
        <v>0</v>
      </c>
      <c r="F18">
        <v>0</v>
      </c>
      <c r="G18" t="str">
        <f>IF(A18="","",泳者登録!BF22)</f>
        <v/>
      </c>
      <c r="H18">
        <v>1</v>
      </c>
    </row>
    <row r="19" spans="1:8" x14ac:dyDescent="0.15">
      <c r="A19" t="str">
        <f>IF(泳者登録!H23="","",泳者登録!AR23)</f>
        <v/>
      </c>
      <c r="B19" t="str">
        <f>IF(A19="","",泳者登録!AV23)</f>
        <v/>
      </c>
      <c r="C19" t="str">
        <f>IF(A19="","",泳者登録!BA23)</f>
        <v/>
      </c>
      <c r="D19" t="str">
        <f>IF(B19="","",泳者登録!AH23)</f>
        <v/>
      </c>
      <c r="E19">
        <v>0</v>
      </c>
      <c r="F19">
        <v>0</v>
      </c>
      <c r="G19" t="str">
        <f>IF(A19="","",泳者登録!BF23)</f>
        <v/>
      </c>
      <c r="H19">
        <v>1</v>
      </c>
    </row>
    <row r="20" spans="1:8" x14ac:dyDescent="0.15">
      <c r="A20" t="str">
        <f>IF(泳者登録!H24="","",泳者登録!AR24)</f>
        <v/>
      </c>
      <c r="B20" t="str">
        <f>IF(A20="","",泳者登録!AV24)</f>
        <v/>
      </c>
      <c r="C20" t="str">
        <f>IF(A20="","",泳者登録!BA24)</f>
        <v/>
      </c>
      <c r="D20" t="str">
        <f>IF(B20="","",泳者登録!AH24)</f>
        <v/>
      </c>
      <c r="E20">
        <v>0</v>
      </c>
      <c r="F20">
        <v>0</v>
      </c>
      <c r="G20" t="str">
        <f>IF(A20="","",泳者登録!BF24)</f>
        <v/>
      </c>
      <c r="H20">
        <v>1</v>
      </c>
    </row>
    <row r="21" spans="1:8" x14ac:dyDescent="0.15">
      <c r="A21" t="str">
        <f>IF(泳者登録!H25="","",泳者登録!AR25)</f>
        <v/>
      </c>
      <c r="B21" t="str">
        <f>IF(A21="","",泳者登録!AV25)</f>
        <v/>
      </c>
      <c r="C21" t="str">
        <f>IF(A21="","",泳者登録!BA25)</f>
        <v/>
      </c>
      <c r="D21" t="str">
        <f>IF(B21="","",泳者登録!AH25)</f>
        <v/>
      </c>
      <c r="E21">
        <v>0</v>
      </c>
      <c r="F21">
        <v>0</v>
      </c>
      <c r="G21" t="str">
        <f>IF(A21="","",泳者登録!BF25)</f>
        <v/>
      </c>
      <c r="H21">
        <v>1</v>
      </c>
    </row>
    <row r="22" spans="1:8" x14ac:dyDescent="0.15">
      <c r="A22" t="str">
        <f>IF(泳者登録!H26="","",泳者登録!AR26)</f>
        <v/>
      </c>
      <c r="B22" t="str">
        <f>IF(A22="","",泳者登録!AV26)</f>
        <v/>
      </c>
      <c r="C22" t="str">
        <f>IF(A22="","",泳者登録!BA26)</f>
        <v/>
      </c>
      <c r="D22" t="str">
        <f>IF(B22="","",泳者登録!AH26)</f>
        <v/>
      </c>
      <c r="E22">
        <v>0</v>
      </c>
      <c r="F22">
        <v>0</v>
      </c>
      <c r="G22" t="str">
        <f>IF(A22="","",泳者登録!BF26)</f>
        <v/>
      </c>
      <c r="H22">
        <v>1</v>
      </c>
    </row>
    <row r="23" spans="1:8" x14ac:dyDescent="0.15">
      <c r="A23" t="str">
        <f>IF(泳者登録!H27="","",泳者登録!AR27)</f>
        <v/>
      </c>
      <c r="B23" t="str">
        <f>IF(A23="","",泳者登録!AV27)</f>
        <v/>
      </c>
      <c r="C23" t="str">
        <f>IF(A23="","",泳者登録!BA27)</f>
        <v/>
      </c>
      <c r="D23" t="str">
        <f>IF(B23="","",泳者登録!AH27)</f>
        <v/>
      </c>
      <c r="E23">
        <v>0</v>
      </c>
      <c r="F23">
        <v>0</v>
      </c>
      <c r="G23" t="str">
        <f>IF(A23="","",泳者登録!BF27)</f>
        <v/>
      </c>
      <c r="H23">
        <v>1</v>
      </c>
    </row>
    <row r="24" spans="1:8" x14ac:dyDescent="0.15">
      <c r="A24" t="str">
        <f>IF(泳者登録!H28="","",泳者登録!AR28)</f>
        <v/>
      </c>
      <c r="B24" t="str">
        <f>IF(A24="","",泳者登録!AV28)</f>
        <v/>
      </c>
      <c r="C24" t="str">
        <f>IF(A24="","",泳者登録!BA28)</f>
        <v/>
      </c>
      <c r="D24" t="str">
        <f>IF(B24="","",泳者登録!AH28)</f>
        <v/>
      </c>
      <c r="E24">
        <v>0</v>
      </c>
      <c r="F24">
        <v>0</v>
      </c>
      <c r="G24" t="str">
        <f>IF(A24="","",泳者登録!BF28)</f>
        <v/>
      </c>
      <c r="H24">
        <v>1</v>
      </c>
    </row>
    <row r="25" spans="1:8" x14ac:dyDescent="0.15">
      <c r="A25" t="str">
        <f>IF(泳者登録!H29="","",泳者登録!AR29)</f>
        <v/>
      </c>
      <c r="B25" t="str">
        <f>IF(A25="","",泳者登録!AV29)</f>
        <v/>
      </c>
      <c r="C25" t="str">
        <f>IF(A25="","",泳者登録!BA29)</f>
        <v/>
      </c>
      <c r="D25" t="str">
        <f>IF(B25="","",泳者登録!AH29)</f>
        <v/>
      </c>
      <c r="E25">
        <v>0</v>
      </c>
      <c r="F25">
        <v>0</v>
      </c>
      <c r="G25" t="str">
        <f>IF(A25="","",泳者登録!BF29)</f>
        <v/>
      </c>
      <c r="H25">
        <v>1</v>
      </c>
    </row>
    <row r="26" spans="1:8" x14ac:dyDescent="0.15">
      <c r="A26" t="str">
        <f>IF(泳者登録!H30="","",泳者登録!AR30)</f>
        <v/>
      </c>
      <c r="B26" t="str">
        <f>IF(A26="","",泳者登録!AV30)</f>
        <v/>
      </c>
      <c r="C26" t="str">
        <f>IF(A26="","",泳者登録!BA30)</f>
        <v/>
      </c>
      <c r="D26" t="str">
        <f>IF(B26="","",泳者登録!AH30)</f>
        <v/>
      </c>
      <c r="E26">
        <v>0</v>
      </c>
      <c r="F26">
        <v>0</v>
      </c>
      <c r="G26" t="str">
        <f>IF(A26="","",泳者登録!BF30)</f>
        <v/>
      </c>
      <c r="H26">
        <v>1</v>
      </c>
    </row>
    <row r="27" spans="1:8" x14ac:dyDescent="0.15">
      <c r="A27" t="str">
        <f>IF(泳者登録!H31="","",泳者登録!AR31)</f>
        <v/>
      </c>
      <c r="B27" t="str">
        <f>IF(A27="","",泳者登録!AV31)</f>
        <v/>
      </c>
      <c r="C27" t="str">
        <f>IF(A27="","",泳者登録!BA31)</f>
        <v/>
      </c>
      <c r="D27" t="str">
        <f>IF(B27="","",泳者登録!AH31)</f>
        <v/>
      </c>
      <c r="E27">
        <v>0</v>
      </c>
      <c r="F27">
        <v>0</v>
      </c>
      <c r="G27" t="str">
        <f>IF(A27="","",泳者登録!BF31)</f>
        <v/>
      </c>
      <c r="H27">
        <v>1</v>
      </c>
    </row>
    <row r="28" spans="1:8" x14ac:dyDescent="0.15">
      <c r="A28" t="str">
        <f>IF(泳者登録!H32="","",泳者登録!AR32)</f>
        <v/>
      </c>
      <c r="B28" t="str">
        <f>IF(A28="","",泳者登録!AV32)</f>
        <v/>
      </c>
      <c r="C28" t="str">
        <f>IF(A28="","",泳者登録!BA32)</f>
        <v/>
      </c>
      <c r="D28" t="str">
        <f>IF(B28="","",泳者登録!AH32)</f>
        <v/>
      </c>
      <c r="E28">
        <v>0</v>
      </c>
      <c r="F28">
        <v>0</v>
      </c>
      <c r="G28" t="str">
        <f>IF(A28="","",泳者登録!BF32)</f>
        <v/>
      </c>
      <c r="H28">
        <v>1</v>
      </c>
    </row>
    <row r="29" spans="1:8" x14ac:dyDescent="0.15">
      <c r="A29" t="str">
        <f>IF(泳者登録!H33="","",泳者登録!AR33)</f>
        <v/>
      </c>
      <c r="B29" t="str">
        <f>IF(A29="","",泳者登録!AV33)</f>
        <v/>
      </c>
      <c r="C29" t="str">
        <f>IF(A29="","",泳者登録!BA33)</f>
        <v/>
      </c>
      <c r="D29" t="str">
        <f>IF(B29="","",泳者登録!AH33)</f>
        <v/>
      </c>
      <c r="E29">
        <v>0</v>
      </c>
      <c r="F29">
        <v>0</v>
      </c>
      <c r="G29" t="str">
        <f>IF(A29="","",泳者登録!BF33)</f>
        <v/>
      </c>
      <c r="H29">
        <v>1</v>
      </c>
    </row>
    <row r="30" spans="1:8" x14ac:dyDescent="0.15">
      <c r="A30" t="str">
        <f>IF(泳者登録!H34="","",泳者登録!AR34)</f>
        <v/>
      </c>
      <c r="B30" t="str">
        <f>IF(A30="","",泳者登録!AV34)</f>
        <v/>
      </c>
      <c r="C30" t="str">
        <f>IF(A30="","",泳者登録!BA34)</f>
        <v/>
      </c>
      <c r="D30" t="str">
        <f>IF(B30="","",泳者登録!AH34)</f>
        <v/>
      </c>
      <c r="E30">
        <v>0</v>
      </c>
      <c r="F30">
        <v>0</v>
      </c>
      <c r="G30" t="str">
        <f>IF(A30="","",泳者登録!BF34)</f>
        <v/>
      </c>
      <c r="H30">
        <v>1</v>
      </c>
    </row>
    <row r="31" spans="1:8" x14ac:dyDescent="0.15">
      <c r="A31" t="str">
        <f>IF(泳者登録!H35="","",泳者登録!AR35)</f>
        <v/>
      </c>
      <c r="B31" t="str">
        <f>IF(A31="","",泳者登録!AV35)</f>
        <v/>
      </c>
      <c r="C31" t="str">
        <f>IF(A31="","",泳者登録!BA35)</f>
        <v/>
      </c>
      <c r="D31" t="str">
        <f>IF(B31="","",泳者登録!AH35)</f>
        <v/>
      </c>
      <c r="E31">
        <v>0</v>
      </c>
      <c r="F31">
        <v>0</v>
      </c>
      <c r="G31" t="str">
        <f>IF(A31="","",泳者登録!BF35)</f>
        <v/>
      </c>
      <c r="H31">
        <v>1</v>
      </c>
    </row>
    <row r="32" spans="1:8" x14ac:dyDescent="0.15">
      <c r="A32" t="str">
        <f>IF(泳者登録!H36="","",泳者登録!AR36)</f>
        <v/>
      </c>
      <c r="B32" t="str">
        <f>IF(A32="","",泳者登録!AV36)</f>
        <v/>
      </c>
      <c r="C32" t="str">
        <f>IF(A32="","",泳者登録!BA36)</f>
        <v/>
      </c>
      <c r="D32" t="str">
        <f>IF(B32="","",泳者登録!AH36)</f>
        <v/>
      </c>
      <c r="E32">
        <v>0</v>
      </c>
      <c r="F32">
        <v>0</v>
      </c>
      <c r="G32" t="str">
        <f>IF(A32="","",泳者登録!BF36)</f>
        <v/>
      </c>
      <c r="H32">
        <v>1</v>
      </c>
    </row>
    <row r="33" spans="1:8" x14ac:dyDescent="0.15">
      <c r="A33" t="str">
        <f>IF(泳者登録!H37="","",泳者登録!AR37)</f>
        <v/>
      </c>
      <c r="B33" t="str">
        <f>IF(A33="","",泳者登録!AV37)</f>
        <v/>
      </c>
      <c r="C33" t="str">
        <f>IF(A33="","",泳者登録!BA37)</f>
        <v/>
      </c>
      <c r="D33" t="str">
        <f>IF(B33="","",泳者登録!AH37)</f>
        <v/>
      </c>
      <c r="E33">
        <v>0</v>
      </c>
      <c r="F33">
        <v>0</v>
      </c>
      <c r="G33" t="str">
        <f>IF(A33="","",泳者登録!BF37)</f>
        <v/>
      </c>
      <c r="H33">
        <v>1</v>
      </c>
    </row>
    <row r="34" spans="1:8" x14ac:dyDescent="0.15">
      <c r="A34" t="str">
        <f>IF(泳者登録!H38="","",泳者登録!AR38)</f>
        <v/>
      </c>
      <c r="B34" t="str">
        <f>IF(A34="","",泳者登録!AV38)</f>
        <v/>
      </c>
      <c r="C34" t="str">
        <f>IF(A34="","",泳者登録!BA38)</f>
        <v/>
      </c>
      <c r="D34" t="str">
        <f>IF(B34="","",泳者登録!AH38)</f>
        <v/>
      </c>
      <c r="E34">
        <v>0</v>
      </c>
      <c r="F34">
        <v>0</v>
      </c>
      <c r="G34" t="str">
        <f>IF(A34="","",泳者登録!BF38)</f>
        <v/>
      </c>
      <c r="H34">
        <v>1</v>
      </c>
    </row>
    <row r="35" spans="1:8" x14ac:dyDescent="0.15">
      <c r="A35" t="str">
        <f>IF(泳者登録!H39="","",泳者登録!AR39)</f>
        <v/>
      </c>
      <c r="B35" t="str">
        <f>IF(A35="","",泳者登録!AV39)</f>
        <v/>
      </c>
      <c r="C35" t="str">
        <f>IF(A35="","",泳者登録!BA39)</f>
        <v/>
      </c>
      <c r="D35" t="str">
        <f>IF(B35="","",泳者登録!AH39)</f>
        <v/>
      </c>
      <c r="E35">
        <v>0</v>
      </c>
      <c r="F35">
        <v>0</v>
      </c>
      <c r="G35" t="str">
        <f>IF(A35="","",泳者登録!BF39)</f>
        <v/>
      </c>
      <c r="H35">
        <v>1</v>
      </c>
    </row>
    <row r="36" spans="1:8" x14ac:dyDescent="0.15">
      <c r="A36" t="str">
        <f>IF(泳者登録!H40="","",泳者登録!AR40)</f>
        <v/>
      </c>
      <c r="B36" t="str">
        <f>IF(A36="","",泳者登録!AV40)</f>
        <v/>
      </c>
      <c r="C36" t="str">
        <f>IF(A36="","",泳者登録!BA40)</f>
        <v/>
      </c>
      <c r="D36" t="str">
        <f>IF(B36="","",泳者登録!AH40)</f>
        <v/>
      </c>
      <c r="E36">
        <v>0</v>
      </c>
      <c r="F36">
        <v>0</v>
      </c>
      <c r="G36" t="str">
        <f>IF(A36="","",泳者登録!BF40)</f>
        <v/>
      </c>
      <c r="H36">
        <v>1</v>
      </c>
    </row>
    <row r="37" spans="1:8" x14ac:dyDescent="0.15">
      <c r="A37" t="str">
        <f>IF(泳者登録!H41="","",泳者登録!AR41)</f>
        <v/>
      </c>
      <c r="B37" t="str">
        <f>IF(A37="","",泳者登録!AV41)</f>
        <v/>
      </c>
      <c r="C37" t="str">
        <f>IF(A37="","",泳者登録!BA41)</f>
        <v/>
      </c>
      <c r="D37" t="str">
        <f>IF(B37="","",泳者登録!AH41)</f>
        <v/>
      </c>
      <c r="E37">
        <v>0</v>
      </c>
      <c r="F37">
        <v>0</v>
      </c>
      <c r="G37" t="str">
        <f>IF(A37="","",泳者登録!BF41)</f>
        <v/>
      </c>
      <c r="H37">
        <v>1</v>
      </c>
    </row>
    <row r="38" spans="1:8" x14ac:dyDescent="0.15">
      <c r="A38" t="str">
        <f>IF(泳者登録!H42="","",泳者登録!AR42)</f>
        <v/>
      </c>
      <c r="B38" t="str">
        <f>IF(A38="","",泳者登録!AV42)</f>
        <v/>
      </c>
      <c r="C38" t="str">
        <f>IF(A38="","",泳者登録!BA42)</f>
        <v/>
      </c>
      <c r="D38" t="str">
        <f>IF(B38="","",泳者登録!AH42)</f>
        <v/>
      </c>
      <c r="E38">
        <v>0</v>
      </c>
      <c r="F38">
        <v>0</v>
      </c>
      <c r="G38" t="str">
        <f>IF(A38="","",泳者登録!BF42)</f>
        <v/>
      </c>
      <c r="H38">
        <v>1</v>
      </c>
    </row>
    <row r="39" spans="1:8" x14ac:dyDescent="0.15">
      <c r="A39" t="str">
        <f>IF(泳者登録!H43="","",泳者登録!AR43)</f>
        <v/>
      </c>
      <c r="B39" t="str">
        <f>IF(A39="","",泳者登録!AV43)</f>
        <v/>
      </c>
      <c r="C39" t="str">
        <f>IF(A39="","",泳者登録!BA43)</f>
        <v/>
      </c>
      <c r="D39" t="str">
        <f>IF(B39="","",泳者登録!AH43)</f>
        <v/>
      </c>
      <c r="E39">
        <v>0</v>
      </c>
      <c r="F39">
        <v>0</v>
      </c>
      <c r="G39" t="str">
        <f>IF(A39="","",泳者登録!BF43)</f>
        <v/>
      </c>
      <c r="H39">
        <v>1</v>
      </c>
    </row>
    <row r="40" spans="1:8" x14ac:dyDescent="0.15">
      <c r="A40" t="str">
        <f>IF(泳者登録!H44="","",泳者登録!AR44)</f>
        <v/>
      </c>
      <c r="B40" t="str">
        <f>IF(A40="","",泳者登録!AV44)</f>
        <v/>
      </c>
      <c r="C40" t="str">
        <f>IF(A40="","",泳者登録!BA44)</f>
        <v/>
      </c>
      <c r="D40" t="str">
        <f>IF(B40="","",泳者登録!AH44)</f>
        <v/>
      </c>
      <c r="E40">
        <v>0</v>
      </c>
      <c r="F40">
        <v>0</v>
      </c>
      <c r="G40" t="str">
        <f>IF(A40="","",泳者登録!BF44)</f>
        <v/>
      </c>
      <c r="H40">
        <v>1</v>
      </c>
    </row>
    <row r="41" spans="1:8" x14ac:dyDescent="0.15">
      <c r="A41" t="str">
        <f>IF(泳者登録!H45="","",泳者登録!AR45)</f>
        <v/>
      </c>
      <c r="B41" t="str">
        <f>IF(A41="","",泳者登録!AV45)</f>
        <v/>
      </c>
      <c r="C41" t="str">
        <f>IF(A41="","",泳者登録!BA45)</f>
        <v/>
      </c>
      <c r="D41" t="str">
        <f>IF(B41="","",泳者登録!AH45)</f>
        <v/>
      </c>
      <c r="E41">
        <v>0</v>
      </c>
      <c r="F41">
        <v>0</v>
      </c>
      <c r="G41" t="str">
        <f>IF(A41="","",泳者登録!BF45)</f>
        <v/>
      </c>
      <c r="H41">
        <v>1</v>
      </c>
    </row>
    <row r="42" spans="1:8" x14ac:dyDescent="0.15">
      <c r="A42" t="str">
        <f>IF(泳者登録!H46="","",泳者登録!AR46)</f>
        <v/>
      </c>
      <c r="B42" t="str">
        <f>IF(A42="","",泳者登録!AV46)</f>
        <v/>
      </c>
      <c r="C42" t="str">
        <f>IF(A42="","",泳者登録!BA46)</f>
        <v/>
      </c>
      <c r="D42" t="str">
        <f>IF(B42="","",泳者登録!AH46)</f>
        <v/>
      </c>
      <c r="E42">
        <v>0</v>
      </c>
      <c r="F42">
        <v>0</v>
      </c>
      <c r="G42" t="str">
        <f>IF(A42="","",泳者登録!BF46)</f>
        <v/>
      </c>
      <c r="H42">
        <v>1</v>
      </c>
    </row>
    <row r="43" spans="1:8" x14ac:dyDescent="0.15">
      <c r="A43" t="str">
        <f>IF(泳者登録!H47="","",泳者登録!AR47)</f>
        <v/>
      </c>
      <c r="B43" t="str">
        <f>IF(A43="","",泳者登録!AV47)</f>
        <v/>
      </c>
      <c r="C43" t="str">
        <f>IF(A43="","",泳者登録!BA47)</f>
        <v/>
      </c>
      <c r="D43" t="str">
        <f>IF(B43="","",泳者登録!AH47)</f>
        <v/>
      </c>
      <c r="E43">
        <v>0</v>
      </c>
      <c r="F43">
        <v>0</v>
      </c>
      <c r="G43" t="str">
        <f>IF(A43="","",泳者登録!BF47)</f>
        <v/>
      </c>
      <c r="H43">
        <v>1</v>
      </c>
    </row>
    <row r="44" spans="1:8" x14ac:dyDescent="0.15">
      <c r="A44" t="str">
        <f>IF(泳者登録!H48="","",泳者登録!AR48)</f>
        <v/>
      </c>
      <c r="B44" t="str">
        <f>IF(A44="","",泳者登録!AV48)</f>
        <v/>
      </c>
      <c r="C44" t="str">
        <f>IF(A44="","",泳者登録!BA48)</f>
        <v/>
      </c>
      <c r="D44" t="str">
        <f>IF(B44="","",泳者登録!AH48)</f>
        <v/>
      </c>
      <c r="E44">
        <v>0</v>
      </c>
      <c r="F44">
        <v>0</v>
      </c>
      <c r="G44" t="str">
        <f>IF(A44="","",泳者登録!BF48)</f>
        <v/>
      </c>
      <c r="H44">
        <v>1</v>
      </c>
    </row>
    <row r="45" spans="1:8" x14ac:dyDescent="0.15">
      <c r="A45" t="str">
        <f>IF(泳者登録!H49="","",泳者登録!AR49)</f>
        <v/>
      </c>
      <c r="B45" t="str">
        <f>IF(A45="","",泳者登録!AV49)</f>
        <v/>
      </c>
      <c r="C45" t="str">
        <f>IF(A45="","",泳者登録!BA49)</f>
        <v/>
      </c>
      <c r="D45" t="str">
        <f>IF(B45="","",泳者登録!AH49)</f>
        <v/>
      </c>
      <c r="E45">
        <v>0</v>
      </c>
      <c r="F45">
        <v>0</v>
      </c>
      <c r="G45" t="str">
        <f>IF(A45="","",泳者登録!BF49)</f>
        <v/>
      </c>
      <c r="H45">
        <v>1</v>
      </c>
    </row>
    <row r="46" spans="1:8" x14ac:dyDescent="0.15">
      <c r="A46" t="str">
        <f>IF(泳者登録!H50="","",泳者登録!AR50)</f>
        <v/>
      </c>
      <c r="B46" t="str">
        <f>IF(A46="","",泳者登録!AV50)</f>
        <v/>
      </c>
      <c r="C46" t="str">
        <f>IF(A46="","",泳者登録!BA50)</f>
        <v/>
      </c>
      <c r="D46" t="str">
        <f>IF(B46="","",泳者登録!AH50)</f>
        <v/>
      </c>
      <c r="E46">
        <v>0</v>
      </c>
      <c r="F46">
        <v>0</v>
      </c>
      <c r="G46" t="str">
        <f>IF(A46="","",泳者登録!BF50)</f>
        <v/>
      </c>
      <c r="H46">
        <v>1</v>
      </c>
    </row>
    <row r="47" spans="1:8" x14ac:dyDescent="0.15">
      <c r="A47" t="str">
        <f>IF(泳者登録!H51="","",泳者登録!AR51)</f>
        <v/>
      </c>
      <c r="B47" t="str">
        <f>IF(A47="","",泳者登録!AV51)</f>
        <v/>
      </c>
      <c r="C47" t="str">
        <f>IF(A47="","",泳者登録!BA51)</f>
        <v/>
      </c>
      <c r="D47" t="str">
        <f>IF(B47="","",泳者登録!AH51)</f>
        <v/>
      </c>
      <c r="E47">
        <v>0</v>
      </c>
      <c r="F47">
        <v>0</v>
      </c>
      <c r="G47" t="str">
        <f>IF(A47="","",泳者登録!BF51)</f>
        <v/>
      </c>
      <c r="H47">
        <v>1</v>
      </c>
    </row>
    <row r="48" spans="1:8" x14ac:dyDescent="0.15">
      <c r="A48" t="str">
        <f>IF(泳者登録!H52="","",泳者登録!AR52)</f>
        <v/>
      </c>
      <c r="B48" t="str">
        <f>IF(A48="","",泳者登録!AV52)</f>
        <v/>
      </c>
      <c r="C48" t="str">
        <f>IF(A48="","",泳者登録!BA52)</f>
        <v/>
      </c>
      <c r="D48" t="str">
        <f>IF(B48="","",泳者登録!AH52)</f>
        <v/>
      </c>
      <c r="E48">
        <v>0</v>
      </c>
      <c r="F48">
        <v>0</v>
      </c>
      <c r="G48" t="str">
        <f>IF(A48="","",泳者登録!BF52)</f>
        <v/>
      </c>
      <c r="H48">
        <v>1</v>
      </c>
    </row>
    <row r="49" spans="1:8" x14ac:dyDescent="0.15">
      <c r="A49" t="str">
        <f>IF(泳者登録!H53="","",泳者登録!AR53)</f>
        <v/>
      </c>
      <c r="B49" t="str">
        <f>IF(A49="","",泳者登録!AV53)</f>
        <v/>
      </c>
      <c r="C49" t="str">
        <f>IF(A49="","",泳者登録!BA53)</f>
        <v/>
      </c>
      <c r="D49" t="str">
        <f>IF(B49="","",泳者登録!AH53)</f>
        <v/>
      </c>
      <c r="E49">
        <v>0</v>
      </c>
      <c r="F49">
        <v>0</v>
      </c>
      <c r="G49" t="str">
        <f>IF(A49="","",泳者登録!BF53)</f>
        <v/>
      </c>
      <c r="H49">
        <v>1</v>
      </c>
    </row>
    <row r="50" spans="1:8" x14ac:dyDescent="0.15">
      <c r="A50" t="str">
        <f>IF(泳者登録!H54="","",泳者登録!AR54)</f>
        <v/>
      </c>
      <c r="B50" t="str">
        <f>IF(A50="","",泳者登録!AV54)</f>
        <v/>
      </c>
      <c r="C50" t="str">
        <f>IF(A50="","",泳者登録!BA54)</f>
        <v/>
      </c>
      <c r="D50" t="str">
        <f>IF(B50="","",泳者登録!AH54)</f>
        <v/>
      </c>
      <c r="E50">
        <v>0</v>
      </c>
      <c r="F50">
        <v>0</v>
      </c>
      <c r="G50" t="str">
        <f>IF(A50="","",泳者登録!BF54)</f>
        <v/>
      </c>
      <c r="H50">
        <v>1</v>
      </c>
    </row>
    <row r="51" spans="1:8" x14ac:dyDescent="0.15">
      <c r="A51" s="42" t="str">
        <f>IF(泳者登録!H55="","",泳者登録!AR55)</f>
        <v/>
      </c>
      <c r="B51" s="42" t="str">
        <f>IF(A51="","",泳者登録!AV55)</f>
        <v/>
      </c>
      <c r="C51" s="42" t="str">
        <f>IF(A51="","",泳者登録!BA55)</f>
        <v/>
      </c>
      <c r="D51" s="42" t="str">
        <f>IF(B51="","",泳者登録!AH55)</f>
        <v/>
      </c>
      <c r="E51" s="42">
        <v>0</v>
      </c>
      <c r="F51" s="42">
        <v>0</v>
      </c>
      <c r="G51" s="42" t="str">
        <f>IF(A51="","",泳者登録!BF55)</f>
        <v/>
      </c>
      <c r="H51" s="42">
        <v>1</v>
      </c>
    </row>
    <row r="53" spans="1:8" x14ac:dyDescent="0.15">
      <c r="A53" s="42"/>
      <c r="B53" s="42"/>
      <c r="C53" s="42"/>
      <c r="D53" s="42"/>
      <c r="E53" s="42"/>
      <c r="F53" s="42"/>
      <c r="G53" s="42"/>
      <c r="H53" s="42"/>
    </row>
    <row r="54" spans="1:8" x14ac:dyDescent="0.15">
      <c r="A54" t="str">
        <f>IF(泳者登録!H58="","",泳者登録!AR58)</f>
        <v/>
      </c>
      <c r="B54" t="str">
        <f>IF(A54="","",泳者登録!AV58)</f>
        <v/>
      </c>
      <c r="C54" t="str">
        <f>IF(A54="","",泳者登録!BA58)</f>
        <v/>
      </c>
      <c r="D54" t="str">
        <f>IF(B54="","",泳者登録!AH58)</f>
        <v/>
      </c>
      <c r="E54">
        <v>0</v>
      </c>
      <c r="F54">
        <v>5</v>
      </c>
      <c r="G54" t="str">
        <f>IF(A54="","",泳者登録!BF58)</f>
        <v/>
      </c>
      <c r="H54">
        <v>1</v>
      </c>
    </row>
    <row r="55" spans="1:8" x14ac:dyDescent="0.15">
      <c r="A55" t="str">
        <f>IF(泳者登録!H59="","",泳者登録!AR59)</f>
        <v/>
      </c>
      <c r="B55" t="str">
        <f>IF(A55="","",泳者登録!AV59)</f>
        <v/>
      </c>
      <c r="C55" t="str">
        <f>IF(A55="","",泳者登録!BA59)</f>
        <v/>
      </c>
      <c r="D55" t="str">
        <f>IF(B55="","",泳者登録!AH59)</f>
        <v/>
      </c>
      <c r="E55">
        <v>0</v>
      </c>
      <c r="F55">
        <v>5</v>
      </c>
      <c r="G55" t="str">
        <f>IF(A55="","",泳者登録!BF59)</f>
        <v/>
      </c>
      <c r="H55">
        <v>1</v>
      </c>
    </row>
    <row r="56" spans="1:8" x14ac:dyDescent="0.15">
      <c r="A56" t="str">
        <f>IF(泳者登録!H60="","",泳者登録!AR60)</f>
        <v/>
      </c>
      <c r="B56" t="str">
        <f>IF(A56="","",泳者登録!AV60)</f>
        <v/>
      </c>
      <c r="C56" t="str">
        <f>IF(A56="","",泳者登録!BA60)</f>
        <v/>
      </c>
      <c r="D56" t="str">
        <f>IF(B56="","",泳者登録!AH60)</f>
        <v/>
      </c>
      <c r="E56">
        <v>0</v>
      </c>
      <c r="F56">
        <v>5</v>
      </c>
      <c r="G56" t="str">
        <f>IF(A56="","",泳者登録!BF60)</f>
        <v/>
      </c>
      <c r="H56">
        <v>1</v>
      </c>
    </row>
    <row r="57" spans="1:8" x14ac:dyDescent="0.15">
      <c r="A57" t="str">
        <f>IF(泳者登録!H61="","",泳者登録!AR61)</f>
        <v/>
      </c>
      <c r="B57" t="str">
        <f>IF(A57="","",泳者登録!AV61)</f>
        <v/>
      </c>
      <c r="C57" t="str">
        <f>IF(A57="","",泳者登録!BA61)</f>
        <v/>
      </c>
      <c r="D57" t="str">
        <f>IF(B57="","",泳者登録!AH61)</f>
        <v/>
      </c>
      <c r="E57">
        <v>0</v>
      </c>
      <c r="F57">
        <v>5</v>
      </c>
      <c r="G57" t="str">
        <f>IF(A57="","",泳者登録!BF61)</f>
        <v/>
      </c>
      <c r="H57">
        <v>1</v>
      </c>
    </row>
    <row r="58" spans="1:8" x14ac:dyDescent="0.15">
      <c r="A58" t="str">
        <f>IF(泳者登録!H62="","",泳者登録!AR62)</f>
        <v/>
      </c>
      <c r="B58" t="str">
        <f>IF(A58="","",泳者登録!AV62)</f>
        <v/>
      </c>
      <c r="C58" t="str">
        <f>IF(A58="","",泳者登録!BA62)</f>
        <v/>
      </c>
      <c r="D58" t="str">
        <f>IF(B58="","",泳者登録!AH62)</f>
        <v/>
      </c>
      <c r="E58">
        <v>0</v>
      </c>
      <c r="F58">
        <v>5</v>
      </c>
      <c r="G58" t="str">
        <f>IF(A58="","",泳者登録!BF62)</f>
        <v/>
      </c>
      <c r="H58">
        <v>1</v>
      </c>
    </row>
    <row r="59" spans="1:8" x14ac:dyDescent="0.15">
      <c r="A59" t="str">
        <f>IF(泳者登録!H63="","",泳者登録!AR63)</f>
        <v/>
      </c>
      <c r="B59" t="str">
        <f>IF(A59="","",泳者登録!AV63)</f>
        <v/>
      </c>
      <c r="C59" t="str">
        <f>IF(A59="","",泳者登録!BA63)</f>
        <v/>
      </c>
      <c r="D59" t="str">
        <f>IF(B59="","",泳者登録!AH63)</f>
        <v/>
      </c>
      <c r="E59">
        <v>0</v>
      </c>
      <c r="F59">
        <v>5</v>
      </c>
      <c r="G59" t="str">
        <f>IF(A59="","",泳者登録!BF63)</f>
        <v/>
      </c>
      <c r="H59">
        <v>1</v>
      </c>
    </row>
    <row r="60" spans="1:8" x14ac:dyDescent="0.15">
      <c r="A60" t="str">
        <f>IF(泳者登録!H64="","",泳者登録!AR64)</f>
        <v/>
      </c>
      <c r="B60" t="str">
        <f>IF(A60="","",泳者登録!AV64)</f>
        <v/>
      </c>
      <c r="C60" t="str">
        <f>IF(A60="","",泳者登録!BA64)</f>
        <v/>
      </c>
      <c r="D60" t="str">
        <f>IF(B60="","",泳者登録!AH64)</f>
        <v/>
      </c>
      <c r="E60">
        <v>0</v>
      </c>
      <c r="F60">
        <v>5</v>
      </c>
      <c r="G60" t="str">
        <f>IF(A60="","",泳者登録!BF64)</f>
        <v/>
      </c>
      <c r="H60">
        <v>1</v>
      </c>
    </row>
    <row r="61" spans="1:8" x14ac:dyDescent="0.15">
      <c r="A61" t="str">
        <f>IF(泳者登録!H65="","",泳者登録!AR65)</f>
        <v/>
      </c>
      <c r="B61" t="str">
        <f>IF(A61="","",泳者登録!AV65)</f>
        <v/>
      </c>
      <c r="C61" t="str">
        <f>IF(A61="","",泳者登録!BA65)</f>
        <v/>
      </c>
      <c r="D61" t="str">
        <f>IF(B61="","",泳者登録!AH65)</f>
        <v/>
      </c>
      <c r="E61">
        <v>0</v>
      </c>
      <c r="F61">
        <v>5</v>
      </c>
      <c r="G61" t="str">
        <f>IF(A61="","",泳者登録!BF65)</f>
        <v/>
      </c>
      <c r="H61">
        <v>1</v>
      </c>
    </row>
    <row r="62" spans="1:8" x14ac:dyDescent="0.15">
      <c r="A62" t="str">
        <f>IF(泳者登録!H66="","",泳者登録!AR66)</f>
        <v/>
      </c>
      <c r="B62" t="str">
        <f>IF(A62="","",泳者登録!AV66)</f>
        <v/>
      </c>
      <c r="C62" t="str">
        <f>IF(A62="","",泳者登録!BA66)</f>
        <v/>
      </c>
      <c r="D62" t="str">
        <f>IF(B62="","",泳者登録!AH66)</f>
        <v/>
      </c>
      <c r="E62">
        <v>0</v>
      </c>
      <c r="F62">
        <v>5</v>
      </c>
      <c r="G62" t="str">
        <f>IF(A62="","",泳者登録!BF66)</f>
        <v/>
      </c>
      <c r="H62">
        <v>1</v>
      </c>
    </row>
    <row r="63" spans="1:8" x14ac:dyDescent="0.15">
      <c r="A63" t="str">
        <f>IF(泳者登録!H67="","",泳者登録!AR67)</f>
        <v/>
      </c>
      <c r="B63" t="str">
        <f>IF(A63="","",泳者登録!AV67)</f>
        <v/>
      </c>
      <c r="C63" t="str">
        <f>IF(A63="","",泳者登録!BA67)</f>
        <v/>
      </c>
      <c r="D63" t="str">
        <f>IF(B63="","",泳者登録!AH67)</f>
        <v/>
      </c>
      <c r="E63">
        <v>0</v>
      </c>
      <c r="F63">
        <v>5</v>
      </c>
      <c r="G63" t="str">
        <f>IF(A63="","",泳者登録!BF67)</f>
        <v/>
      </c>
      <c r="H63">
        <v>1</v>
      </c>
    </row>
    <row r="64" spans="1:8" x14ac:dyDescent="0.15">
      <c r="A64" t="str">
        <f>IF(泳者登録!H68="","",泳者登録!AR68)</f>
        <v/>
      </c>
      <c r="B64" t="str">
        <f>IF(A64="","",泳者登録!AV68)</f>
        <v/>
      </c>
      <c r="C64" t="str">
        <f>IF(A64="","",泳者登録!BA68)</f>
        <v/>
      </c>
      <c r="D64" t="str">
        <f>IF(B64="","",泳者登録!AH68)</f>
        <v/>
      </c>
      <c r="E64">
        <v>0</v>
      </c>
      <c r="F64">
        <v>5</v>
      </c>
      <c r="G64" t="str">
        <f>IF(A64="","",泳者登録!BF68)</f>
        <v/>
      </c>
      <c r="H64">
        <v>1</v>
      </c>
    </row>
    <row r="65" spans="1:8" x14ac:dyDescent="0.15">
      <c r="A65" t="str">
        <f>IF(泳者登録!H69="","",泳者登録!AR69)</f>
        <v/>
      </c>
      <c r="B65" t="str">
        <f>IF(A65="","",泳者登録!AV69)</f>
        <v/>
      </c>
      <c r="C65" t="str">
        <f>IF(A65="","",泳者登録!BA69)</f>
        <v/>
      </c>
      <c r="D65" t="str">
        <f>IF(B65="","",泳者登録!AH69)</f>
        <v/>
      </c>
      <c r="E65">
        <v>0</v>
      </c>
      <c r="F65">
        <v>5</v>
      </c>
      <c r="G65" t="str">
        <f>IF(A65="","",泳者登録!BF69)</f>
        <v/>
      </c>
      <c r="H65">
        <v>1</v>
      </c>
    </row>
    <row r="66" spans="1:8" x14ac:dyDescent="0.15">
      <c r="A66" t="str">
        <f>IF(泳者登録!H70="","",泳者登録!AR70)</f>
        <v/>
      </c>
      <c r="B66" t="str">
        <f>IF(A66="","",泳者登録!AV70)</f>
        <v/>
      </c>
      <c r="C66" t="str">
        <f>IF(A66="","",泳者登録!BA70)</f>
        <v/>
      </c>
      <c r="D66" t="str">
        <f>IF(B66="","",泳者登録!AH70)</f>
        <v/>
      </c>
      <c r="E66">
        <v>0</v>
      </c>
      <c r="F66">
        <v>5</v>
      </c>
      <c r="G66" t="str">
        <f>IF(A66="","",泳者登録!BF70)</f>
        <v/>
      </c>
      <c r="H66">
        <v>1</v>
      </c>
    </row>
    <row r="67" spans="1:8" x14ac:dyDescent="0.15">
      <c r="A67" t="str">
        <f>IF(泳者登録!H71="","",泳者登録!AR71)</f>
        <v/>
      </c>
      <c r="B67" t="str">
        <f>IF(A67="","",泳者登録!AV71)</f>
        <v/>
      </c>
      <c r="C67" t="str">
        <f>IF(A67="","",泳者登録!BA71)</f>
        <v/>
      </c>
      <c r="D67" t="str">
        <f>IF(B67="","",泳者登録!AH71)</f>
        <v/>
      </c>
      <c r="E67">
        <v>0</v>
      </c>
      <c r="F67">
        <v>5</v>
      </c>
      <c r="G67" t="str">
        <f>IF(A67="","",泳者登録!BF71)</f>
        <v/>
      </c>
      <c r="H67">
        <v>1</v>
      </c>
    </row>
    <row r="68" spans="1:8" x14ac:dyDescent="0.15">
      <c r="A68" t="str">
        <f>IF(泳者登録!H72="","",泳者登録!AR72)</f>
        <v/>
      </c>
      <c r="B68" t="str">
        <f>IF(A68="","",泳者登録!AV72)</f>
        <v/>
      </c>
      <c r="C68" t="str">
        <f>IF(A68="","",泳者登録!BA72)</f>
        <v/>
      </c>
      <c r="D68" t="str">
        <f>IF(B68="","",泳者登録!AH72)</f>
        <v/>
      </c>
      <c r="E68">
        <v>0</v>
      </c>
      <c r="F68">
        <v>5</v>
      </c>
      <c r="G68" t="str">
        <f>IF(A68="","",泳者登録!BF72)</f>
        <v/>
      </c>
      <c r="H68">
        <v>1</v>
      </c>
    </row>
    <row r="69" spans="1:8" x14ac:dyDescent="0.15">
      <c r="A69" t="str">
        <f>IF(泳者登録!H73="","",泳者登録!AR73)</f>
        <v/>
      </c>
      <c r="B69" t="str">
        <f>IF(A69="","",泳者登録!AV73)</f>
        <v/>
      </c>
      <c r="C69" t="str">
        <f>IF(A69="","",泳者登録!BA73)</f>
        <v/>
      </c>
      <c r="D69" t="str">
        <f>IF(B69="","",泳者登録!AH73)</f>
        <v/>
      </c>
      <c r="E69">
        <v>0</v>
      </c>
      <c r="F69">
        <v>5</v>
      </c>
      <c r="G69" t="str">
        <f>IF(A69="","",泳者登録!BF73)</f>
        <v/>
      </c>
      <c r="H69">
        <v>1</v>
      </c>
    </row>
    <row r="70" spans="1:8" x14ac:dyDescent="0.15">
      <c r="A70" t="str">
        <f>IF(泳者登録!H74="","",泳者登録!AR74)</f>
        <v/>
      </c>
      <c r="B70" t="str">
        <f>IF(A70="","",泳者登録!AV74)</f>
        <v/>
      </c>
      <c r="C70" t="str">
        <f>IF(A70="","",泳者登録!BA74)</f>
        <v/>
      </c>
      <c r="D70" t="str">
        <f>IF(B70="","",泳者登録!AH74)</f>
        <v/>
      </c>
      <c r="E70">
        <v>0</v>
      </c>
      <c r="F70">
        <v>5</v>
      </c>
      <c r="G70" t="str">
        <f>IF(A70="","",泳者登録!BF74)</f>
        <v/>
      </c>
      <c r="H70">
        <v>1</v>
      </c>
    </row>
    <row r="71" spans="1:8" x14ac:dyDescent="0.15">
      <c r="A71" t="str">
        <f>IF(泳者登録!H75="","",泳者登録!AR75)</f>
        <v/>
      </c>
      <c r="B71" t="str">
        <f>IF(A71="","",泳者登録!AV75)</f>
        <v/>
      </c>
      <c r="C71" t="str">
        <f>IF(A71="","",泳者登録!BA75)</f>
        <v/>
      </c>
      <c r="D71" t="str">
        <f>IF(B71="","",泳者登録!AH75)</f>
        <v/>
      </c>
      <c r="E71">
        <v>0</v>
      </c>
      <c r="F71">
        <v>5</v>
      </c>
      <c r="G71" t="str">
        <f>IF(A71="","",泳者登録!BF75)</f>
        <v/>
      </c>
      <c r="H71">
        <v>1</v>
      </c>
    </row>
    <row r="72" spans="1:8" x14ac:dyDescent="0.15">
      <c r="A72" t="str">
        <f>IF(泳者登録!H76="","",泳者登録!AR76)</f>
        <v/>
      </c>
      <c r="B72" t="str">
        <f>IF(A72="","",泳者登録!AV76)</f>
        <v/>
      </c>
      <c r="C72" t="str">
        <f>IF(A72="","",泳者登録!BA76)</f>
        <v/>
      </c>
      <c r="D72" t="str">
        <f>IF(B72="","",泳者登録!AH76)</f>
        <v/>
      </c>
      <c r="E72">
        <v>0</v>
      </c>
      <c r="F72">
        <v>5</v>
      </c>
      <c r="G72" t="str">
        <f>IF(A72="","",泳者登録!BF76)</f>
        <v/>
      </c>
      <c r="H72">
        <v>1</v>
      </c>
    </row>
    <row r="73" spans="1:8" x14ac:dyDescent="0.15">
      <c r="A73" t="str">
        <f>IF(泳者登録!H77="","",泳者登録!AR77)</f>
        <v/>
      </c>
      <c r="B73" t="str">
        <f>IF(A73="","",泳者登録!AV77)</f>
        <v/>
      </c>
      <c r="C73" t="str">
        <f>IF(A73="","",泳者登録!BA77)</f>
        <v/>
      </c>
      <c r="D73" t="str">
        <f>IF(B73="","",泳者登録!AH77)</f>
        <v/>
      </c>
      <c r="E73">
        <v>0</v>
      </c>
      <c r="F73">
        <v>5</v>
      </c>
      <c r="G73" t="str">
        <f>IF(A73="","",泳者登録!BF77)</f>
        <v/>
      </c>
      <c r="H73">
        <v>1</v>
      </c>
    </row>
    <row r="74" spans="1:8" x14ac:dyDescent="0.15">
      <c r="A74" t="str">
        <f>IF(泳者登録!H78="","",泳者登録!AR78)</f>
        <v/>
      </c>
      <c r="B74" t="str">
        <f>IF(A74="","",泳者登録!AV78)</f>
        <v/>
      </c>
      <c r="C74" t="str">
        <f>IF(A74="","",泳者登録!BA78)</f>
        <v/>
      </c>
      <c r="D74" t="str">
        <f>IF(B74="","",泳者登録!AH78)</f>
        <v/>
      </c>
      <c r="E74">
        <v>0</v>
      </c>
      <c r="F74">
        <v>5</v>
      </c>
      <c r="G74" t="str">
        <f>IF(A74="","",泳者登録!BF78)</f>
        <v/>
      </c>
      <c r="H74">
        <v>1</v>
      </c>
    </row>
    <row r="75" spans="1:8" x14ac:dyDescent="0.15">
      <c r="A75" t="str">
        <f>IF(泳者登録!H79="","",泳者登録!AR79)</f>
        <v/>
      </c>
      <c r="B75" t="str">
        <f>IF(A75="","",泳者登録!AV79)</f>
        <v/>
      </c>
      <c r="C75" t="str">
        <f>IF(A75="","",泳者登録!BA79)</f>
        <v/>
      </c>
      <c r="D75" t="str">
        <f>IF(B75="","",泳者登録!AH79)</f>
        <v/>
      </c>
      <c r="E75">
        <v>0</v>
      </c>
      <c r="F75">
        <v>5</v>
      </c>
      <c r="G75" t="str">
        <f>IF(A75="","",泳者登録!BF79)</f>
        <v/>
      </c>
      <c r="H75">
        <v>1</v>
      </c>
    </row>
    <row r="76" spans="1:8" x14ac:dyDescent="0.15">
      <c r="A76" t="str">
        <f>IF(泳者登録!H80="","",泳者登録!AR80)</f>
        <v/>
      </c>
      <c r="B76" t="str">
        <f>IF(A76="","",泳者登録!AV80)</f>
        <v/>
      </c>
      <c r="C76" t="str">
        <f>IF(A76="","",泳者登録!BA80)</f>
        <v/>
      </c>
      <c r="D76" t="str">
        <f>IF(B76="","",泳者登録!AH80)</f>
        <v/>
      </c>
      <c r="E76">
        <v>0</v>
      </c>
      <c r="F76">
        <v>5</v>
      </c>
      <c r="G76" t="str">
        <f>IF(A76="","",泳者登録!BF80)</f>
        <v/>
      </c>
      <c r="H76">
        <v>1</v>
      </c>
    </row>
    <row r="77" spans="1:8" x14ac:dyDescent="0.15">
      <c r="A77" t="str">
        <f>IF(泳者登録!H81="","",泳者登録!AR81)</f>
        <v/>
      </c>
      <c r="B77" t="str">
        <f>IF(A77="","",泳者登録!AV81)</f>
        <v/>
      </c>
      <c r="C77" t="str">
        <f>IF(A77="","",泳者登録!BA81)</f>
        <v/>
      </c>
      <c r="D77" t="str">
        <f>IF(B77="","",泳者登録!AH81)</f>
        <v/>
      </c>
      <c r="E77">
        <v>0</v>
      </c>
      <c r="F77">
        <v>5</v>
      </c>
      <c r="G77" t="str">
        <f>IF(A77="","",泳者登録!BF81)</f>
        <v/>
      </c>
      <c r="H77">
        <v>1</v>
      </c>
    </row>
    <row r="78" spans="1:8" x14ac:dyDescent="0.15">
      <c r="A78" t="str">
        <f>IF(泳者登録!H82="","",泳者登録!AR82)</f>
        <v/>
      </c>
      <c r="B78" t="str">
        <f>IF(A78="","",泳者登録!AV82)</f>
        <v/>
      </c>
      <c r="C78" t="str">
        <f>IF(A78="","",泳者登録!BA82)</f>
        <v/>
      </c>
      <c r="D78" t="str">
        <f>IF(B78="","",泳者登録!AH82)</f>
        <v/>
      </c>
      <c r="E78">
        <v>0</v>
      </c>
      <c r="F78">
        <v>5</v>
      </c>
      <c r="G78" t="str">
        <f>IF(A78="","",泳者登録!BF82)</f>
        <v/>
      </c>
      <c r="H78">
        <v>1</v>
      </c>
    </row>
    <row r="79" spans="1:8" x14ac:dyDescent="0.15">
      <c r="A79" t="str">
        <f>IF(泳者登録!H83="","",泳者登録!AR83)</f>
        <v/>
      </c>
      <c r="B79" t="str">
        <f>IF(A79="","",泳者登録!AV83)</f>
        <v/>
      </c>
      <c r="C79" t="str">
        <f>IF(A79="","",泳者登録!BA83)</f>
        <v/>
      </c>
      <c r="D79" t="str">
        <f>IF(B79="","",泳者登録!AH83)</f>
        <v/>
      </c>
      <c r="E79">
        <v>0</v>
      </c>
      <c r="F79">
        <v>5</v>
      </c>
      <c r="G79" t="str">
        <f>IF(A79="","",泳者登録!BF83)</f>
        <v/>
      </c>
      <c r="H79">
        <v>1</v>
      </c>
    </row>
    <row r="80" spans="1:8" x14ac:dyDescent="0.15">
      <c r="A80" t="str">
        <f>IF(泳者登録!H84="","",泳者登録!AR84)</f>
        <v/>
      </c>
      <c r="B80" t="str">
        <f>IF(A80="","",泳者登録!AV84)</f>
        <v/>
      </c>
      <c r="C80" t="str">
        <f>IF(A80="","",泳者登録!BA84)</f>
        <v/>
      </c>
      <c r="D80" t="str">
        <f>IF(B80="","",泳者登録!AH84)</f>
        <v/>
      </c>
      <c r="E80">
        <v>0</v>
      </c>
      <c r="F80">
        <v>5</v>
      </c>
      <c r="G80" t="str">
        <f>IF(A80="","",泳者登録!BF84)</f>
        <v/>
      </c>
      <c r="H80">
        <v>1</v>
      </c>
    </row>
    <row r="81" spans="1:8" x14ac:dyDescent="0.15">
      <c r="A81" t="str">
        <f>IF(泳者登録!H85="","",泳者登録!AR85)</f>
        <v/>
      </c>
      <c r="B81" t="str">
        <f>IF(A81="","",泳者登録!AV85)</f>
        <v/>
      </c>
      <c r="C81" t="str">
        <f>IF(A81="","",泳者登録!BA85)</f>
        <v/>
      </c>
      <c r="D81" t="str">
        <f>IF(B81="","",泳者登録!AH85)</f>
        <v/>
      </c>
      <c r="E81">
        <v>0</v>
      </c>
      <c r="F81">
        <v>5</v>
      </c>
      <c r="G81" t="str">
        <f>IF(A81="","",泳者登録!BF85)</f>
        <v/>
      </c>
      <c r="H81">
        <v>1</v>
      </c>
    </row>
    <row r="82" spans="1:8" x14ac:dyDescent="0.15">
      <c r="A82" t="str">
        <f>IF(泳者登録!H86="","",泳者登録!AR86)</f>
        <v/>
      </c>
      <c r="B82" t="str">
        <f>IF(A82="","",泳者登録!AV86)</f>
        <v/>
      </c>
      <c r="C82" t="str">
        <f>IF(A82="","",泳者登録!BA86)</f>
        <v/>
      </c>
      <c r="D82" t="str">
        <f>IF(B82="","",泳者登録!AH86)</f>
        <v/>
      </c>
      <c r="E82">
        <v>0</v>
      </c>
      <c r="F82">
        <v>5</v>
      </c>
      <c r="G82" t="str">
        <f>IF(A82="","",泳者登録!BF86)</f>
        <v/>
      </c>
      <c r="H82">
        <v>1</v>
      </c>
    </row>
    <row r="83" spans="1:8" x14ac:dyDescent="0.15">
      <c r="A83" t="str">
        <f>IF(泳者登録!H87="","",泳者登録!AR87)</f>
        <v/>
      </c>
      <c r="B83" t="str">
        <f>IF(A83="","",泳者登録!AV87)</f>
        <v/>
      </c>
      <c r="C83" t="str">
        <f>IF(A83="","",泳者登録!BA87)</f>
        <v/>
      </c>
      <c r="D83" t="str">
        <f>IF(B83="","",泳者登録!AH87)</f>
        <v/>
      </c>
      <c r="E83">
        <v>0</v>
      </c>
      <c r="F83">
        <v>5</v>
      </c>
      <c r="G83" t="str">
        <f>IF(A83="","",泳者登録!BF87)</f>
        <v/>
      </c>
      <c r="H83">
        <v>1</v>
      </c>
    </row>
    <row r="84" spans="1:8" x14ac:dyDescent="0.15">
      <c r="A84" t="str">
        <f>IF(泳者登録!H88="","",泳者登録!AR88)</f>
        <v/>
      </c>
      <c r="B84" t="str">
        <f>IF(A84="","",泳者登録!AV88)</f>
        <v/>
      </c>
      <c r="C84" t="str">
        <f>IF(A84="","",泳者登録!BA88)</f>
        <v/>
      </c>
      <c r="D84" t="str">
        <f>IF(B84="","",泳者登録!AH88)</f>
        <v/>
      </c>
      <c r="E84">
        <v>0</v>
      </c>
      <c r="F84">
        <v>5</v>
      </c>
      <c r="G84" t="str">
        <f>IF(A84="","",泳者登録!BF88)</f>
        <v/>
      </c>
      <c r="H84">
        <v>1</v>
      </c>
    </row>
    <row r="85" spans="1:8" x14ac:dyDescent="0.15">
      <c r="A85" t="str">
        <f>IF(泳者登録!H89="","",泳者登録!AR89)</f>
        <v/>
      </c>
      <c r="B85" t="str">
        <f>IF(A85="","",泳者登録!AV89)</f>
        <v/>
      </c>
      <c r="C85" t="str">
        <f>IF(A85="","",泳者登録!BA89)</f>
        <v/>
      </c>
      <c r="D85" t="str">
        <f>IF(B85="","",泳者登録!AH89)</f>
        <v/>
      </c>
      <c r="E85">
        <v>0</v>
      </c>
      <c r="F85">
        <v>5</v>
      </c>
      <c r="G85" t="str">
        <f>IF(A85="","",泳者登録!BF89)</f>
        <v/>
      </c>
      <c r="H85">
        <v>1</v>
      </c>
    </row>
    <row r="86" spans="1:8" x14ac:dyDescent="0.15">
      <c r="A86" t="str">
        <f>IF(泳者登録!H90="","",泳者登録!AR90)</f>
        <v/>
      </c>
      <c r="B86" t="str">
        <f>IF(A86="","",泳者登録!AV90)</f>
        <v/>
      </c>
      <c r="C86" t="str">
        <f>IF(A86="","",泳者登録!BA90)</f>
        <v/>
      </c>
      <c r="D86" t="str">
        <f>IF(B86="","",泳者登録!AH90)</f>
        <v/>
      </c>
      <c r="E86">
        <v>0</v>
      </c>
      <c r="F86">
        <v>5</v>
      </c>
      <c r="G86" t="str">
        <f>IF(A86="","",泳者登録!BF90)</f>
        <v/>
      </c>
      <c r="H86">
        <v>1</v>
      </c>
    </row>
    <row r="87" spans="1:8" x14ac:dyDescent="0.15">
      <c r="A87" t="str">
        <f>IF(泳者登録!H91="","",泳者登録!AR91)</f>
        <v/>
      </c>
      <c r="B87" t="str">
        <f>IF(A87="","",泳者登録!AV91)</f>
        <v/>
      </c>
      <c r="C87" t="str">
        <f>IF(A87="","",泳者登録!BA91)</f>
        <v/>
      </c>
      <c r="D87" t="str">
        <f>IF(B87="","",泳者登録!AH91)</f>
        <v/>
      </c>
      <c r="E87">
        <v>0</v>
      </c>
      <c r="F87">
        <v>5</v>
      </c>
      <c r="G87" t="str">
        <f>IF(A87="","",泳者登録!BF91)</f>
        <v/>
      </c>
      <c r="H87">
        <v>1</v>
      </c>
    </row>
    <row r="88" spans="1:8" x14ac:dyDescent="0.15">
      <c r="A88" t="str">
        <f>IF(泳者登録!H92="","",泳者登録!AR92)</f>
        <v/>
      </c>
      <c r="B88" t="str">
        <f>IF(A88="","",泳者登録!AV92)</f>
        <v/>
      </c>
      <c r="C88" t="str">
        <f>IF(A88="","",泳者登録!BA92)</f>
        <v/>
      </c>
      <c r="D88" t="str">
        <f>IF(B88="","",泳者登録!AH92)</f>
        <v/>
      </c>
      <c r="E88">
        <v>0</v>
      </c>
      <c r="F88">
        <v>5</v>
      </c>
      <c r="G88" t="str">
        <f>IF(A88="","",泳者登録!BF92)</f>
        <v/>
      </c>
      <c r="H88">
        <v>1</v>
      </c>
    </row>
    <row r="89" spans="1:8" x14ac:dyDescent="0.15">
      <c r="A89" t="str">
        <f>IF(泳者登録!H93="","",泳者登録!AR93)</f>
        <v/>
      </c>
      <c r="B89" t="str">
        <f>IF(A89="","",泳者登録!AV93)</f>
        <v/>
      </c>
      <c r="C89" t="str">
        <f>IF(A89="","",泳者登録!BA93)</f>
        <v/>
      </c>
      <c r="D89" t="str">
        <f>IF(B89="","",泳者登録!AH93)</f>
        <v/>
      </c>
      <c r="E89">
        <v>0</v>
      </c>
      <c r="F89">
        <v>5</v>
      </c>
      <c r="G89" t="str">
        <f>IF(A89="","",泳者登録!BF93)</f>
        <v/>
      </c>
      <c r="H89">
        <v>1</v>
      </c>
    </row>
    <row r="90" spans="1:8" x14ac:dyDescent="0.15">
      <c r="A90" t="str">
        <f>IF(泳者登録!H94="","",泳者登録!AR94)</f>
        <v/>
      </c>
      <c r="B90" t="str">
        <f>IF(A90="","",泳者登録!AV94)</f>
        <v/>
      </c>
      <c r="C90" t="str">
        <f>IF(A90="","",泳者登録!BA94)</f>
        <v/>
      </c>
      <c r="D90" t="str">
        <f>IF(B90="","",泳者登録!AH94)</f>
        <v/>
      </c>
      <c r="E90">
        <v>0</v>
      </c>
      <c r="F90">
        <v>5</v>
      </c>
      <c r="G90" t="str">
        <f>IF(A90="","",泳者登録!BF94)</f>
        <v/>
      </c>
      <c r="H90">
        <v>1</v>
      </c>
    </row>
    <row r="91" spans="1:8" x14ac:dyDescent="0.15">
      <c r="A91" t="str">
        <f>IF(泳者登録!H95="","",泳者登録!AR95)</f>
        <v/>
      </c>
      <c r="B91" t="str">
        <f>IF(A91="","",泳者登録!AV95)</f>
        <v/>
      </c>
      <c r="C91" t="str">
        <f>IF(A91="","",泳者登録!BA95)</f>
        <v/>
      </c>
      <c r="D91" t="str">
        <f>IF(B91="","",泳者登録!AH95)</f>
        <v/>
      </c>
      <c r="E91">
        <v>0</v>
      </c>
      <c r="F91">
        <v>5</v>
      </c>
      <c r="G91" t="str">
        <f>IF(A91="","",泳者登録!BF95)</f>
        <v/>
      </c>
      <c r="H91">
        <v>1</v>
      </c>
    </row>
    <row r="92" spans="1:8" x14ac:dyDescent="0.15">
      <c r="A92" t="str">
        <f>IF(泳者登録!H96="","",泳者登録!AR96)</f>
        <v/>
      </c>
      <c r="B92" t="str">
        <f>IF(A92="","",泳者登録!AV96)</f>
        <v/>
      </c>
      <c r="C92" t="str">
        <f>IF(A92="","",泳者登録!BA96)</f>
        <v/>
      </c>
      <c r="D92" t="str">
        <f>IF(B92="","",泳者登録!AH96)</f>
        <v/>
      </c>
      <c r="E92">
        <v>0</v>
      </c>
      <c r="F92">
        <v>5</v>
      </c>
      <c r="G92" t="str">
        <f>IF(A92="","",泳者登録!BF96)</f>
        <v/>
      </c>
      <c r="H92">
        <v>1</v>
      </c>
    </row>
    <row r="93" spans="1:8" x14ac:dyDescent="0.15">
      <c r="A93" t="str">
        <f>IF(泳者登録!H97="","",泳者登録!AR97)</f>
        <v/>
      </c>
      <c r="B93" t="str">
        <f>IF(A93="","",泳者登録!AV97)</f>
        <v/>
      </c>
      <c r="C93" t="str">
        <f>IF(A93="","",泳者登録!BA97)</f>
        <v/>
      </c>
      <c r="D93" t="str">
        <f>IF(B93="","",泳者登録!AH97)</f>
        <v/>
      </c>
      <c r="E93">
        <v>0</v>
      </c>
      <c r="F93">
        <v>5</v>
      </c>
      <c r="G93" t="str">
        <f>IF(A93="","",泳者登録!BF97)</f>
        <v/>
      </c>
      <c r="H93">
        <v>1</v>
      </c>
    </row>
    <row r="94" spans="1:8" x14ac:dyDescent="0.15">
      <c r="A94" t="str">
        <f>IF(泳者登録!H98="","",泳者登録!AR98)</f>
        <v/>
      </c>
      <c r="B94" t="str">
        <f>IF(A94="","",泳者登録!AV98)</f>
        <v/>
      </c>
      <c r="C94" t="str">
        <f>IF(A94="","",泳者登録!BA98)</f>
        <v/>
      </c>
      <c r="D94" t="str">
        <f>IF(B94="","",泳者登録!AH98)</f>
        <v/>
      </c>
      <c r="E94">
        <v>0</v>
      </c>
      <c r="F94">
        <v>5</v>
      </c>
      <c r="G94" t="str">
        <f>IF(A94="","",泳者登録!BF98)</f>
        <v/>
      </c>
      <c r="H94">
        <v>1</v>
      </c>
    </row>
    <row r="95" spans="1:8" x14ac:dyDescent="0.15">
      <c r="A95" t="str">
        <f>IF(泳者登録!H99="","",泳者登録!AR99)</f>
        <v/>
      </c>
      <c r="B95" t="str">
        <f>IF(A95="","",泳者登録!AV99)</f>
        <v/>
      </c>
      <c r="C95" t="str">
        <f>IF(A95="","",泳者登録!BA99)</f>
        <v/>
      </c>
      <c r="D95" t="str">
        <f>IF(B95="","",泳者登録!AH99)</f>
        <v/>
      </c>
      <c r="E95">
        <v>0</v>
      </c>
      <c r="F95">
        <v>5</v>
      </c>
      <c r="G95" t="str">
        <f>IF(A95="","",泳者登録!BF99)</f>
        <v/>
      </c>
      <c r="H95">
        <v>1</v>
      </c>
    </row>
    <row r="96" spans="1:8" x14ac:dyDescent="0.15">
      <c r="A96" t="str">
        <f>IF(泳者登録!H100="","",泳者登録!AR100)</f>
        <v/>
      </c>
      <c r="B96" t="str">
        <f>IF(A96="","",泳者登録!AV100)</f>
        <v/>
      </c>
      <c r="C96" t="str">
        <f>IF(A96="","",泳者登録!BA100)</f>
        <v/>
      </c>
      <c r="D96" t="str">
        <f>IF(B96="","",泳者登録!AH100)</f>
        <v/>
      </c>
      <c r="E96">
        <v>0</v>
      </c>
      <c r="F96">
        <v>5</v>
      </c>
      <c r="G96" t="str">
        <f>IF(A96="","",泳者登録!BF100)</f>
        <v/>
      </c>
      <c r="H96">
        <v>1</v>
      </c>
    </row>
    <row r="97" spans="1:10" x14ac:dyDescent="0.15">
      <c r="A97" t="str">
        <f>IF(泳者登録!H101="","",泳者登録!AR101)</f>
        <v/>
      </c>
      <c r="B97" t="str">
        <f>IF(A97="","",泳者登録!AV101)</f>
        <v/>
      </c>
      <c r="C97" t="str">
        <f>IF(A97="","",泳者登録!BA101)</f>
        <v/>
      </c>
      <c r="D97" t="str">
        <f>IF(B97="","",泳者登録!AH101)</f>
        <v/>
      </c>
      <c r="E97">
        <v>0</v>
      </c>
      <c r="F97">
        <v>5</v>
      </c>
      <c r="G97" t="str">
        <f>IF(A97="","",泳者登録!BF101)</f>
        <v/>
      </c>
      <c r="H97">
        <v>1</v>
      </c>
    </row>
    <row r="98" spans="1:10" x14ac:dyDescent="0.15">
      <c r="A98" t="str">
        <f>IF(泳者登録!H102="","",泳者登録!AR102)</f>
        <v/>
      </c>
      <c r="B98" t="str">
        <f>IF(A98="","",泳者登録!AV102)</f>
        <v/>
      </c>
      <c r="C98" t="str">
        <f>IF(A98="","",泳者登録!BA102)</f>
        <v/>
      </c>
      <c r="D98" t="str">
        <f>IF(B98="","",泳者登録!AH102)</f>
        <v/>
      </c>
      <c r="E98">
        <v>0</v>
      </c>
      <c r="F98">
        <v>5</v>
      </c>
      <c r="G98" t="str">
        <f>IF(A98="","",泳者登録!BF102)</f>
        <v/>
      </c>
      <c r="H98">
        <v>1</v>
      </c>
    </row>
    <row r="99" spans="1:10" x14ac:dyDescent="0.15">
      <c r="A99" t="str">
        <f>IF(泳者登録!H103="","",泳者登録!AR103)</f>
        <v/>
      </c>
      <c r="B99" t="str">
        <f>IF(A99="","",泳者登録!AV103)</f>
        <v/>
      </c>
      <c r="C99" t="str">
        <f>IF(A99="","",泳者登録!BA103)</f>
        <v/>
      </c>
      <c r="D99" t="str">
        <f>IF(B99="","",泳者登録!AH103)</f>
        <v/>
      </c>
      <c r="E99">
        <v>0</v>
      </c>
      <c r="F99">
        <v>5</v>
      </c>
      <c r="G99" t="str">
        <f>IF(A99="","",泳者登録!BF103)</f>
        <v/>
      </c>
      <c r="H99">
        <v>1</v>
      </c>
    </row>
    <row r="100" spans="1:10" x14ac:dyDescent="0.15">
      <c r="A100" t="str">
        <f>IF(泳者登録!H104="","",泳者登録!AR104)</f>
        <v/>
      </c>
      <c r="B100" t="str">
        <f>IF(A100="","",泳者登録!AV104)</f>
        <v/>
      </c>
      <c r="C100" t="str">
        <f>IF(A100="","",泳者登録!BA104)</f>
        <v/>
      </c>
      <c r="D100" t="str">
        <f>IF(B100="","",泳者登録!AH104)</f>
        <v/>
      </c>
      <c r="E100">
        <v>0</v>
      </c>
      <c r="F100">
        <v>5</v>
      </c>
      <c r="G100" t="str">
        <f>IF(A100="","",泳者登録!BF104)</f>
        <v/>
      </c>
      <c r="H100">
        <v>1</v>
      </c>
    </row>
    <row r="101" spans="1:10" x14ac:dyDescent="0.15">
      <c r="A101" t="str">
        <f>IF(泳者登録!H105="","",泳者登録!AR105)</f>
        <v/>
      </c>
      <c r="B101" t="str">
        <f>IF(A101="","",泳者登録!AV105)</f>
        <v/>
      </c>
      <c r="C101" t="str">
        <f>IF(A101="","",泳者登録!BA105)</f>
        <v/>
      </c>
      <c r="D101" t="str">
        <f>IF(B101="","",泳者登録!AH105)</f>
        <v/>
      </c>
      <c r="E101">
        <v>0</v>
      </c>
      <c r="F101">
        <v>5</v>
      </c>
      <c r="G101" t="str">
        <f>IF(A101="","",泳者登録!BF105)</f>
        <v/>
      </c>
      <c r="H101">
        <v>1</v>
      </c>
    </row>
    <row r="102" spans="1:10" x14ac:dyDescent="0.15">
      <c r="A102" t="str">
        <f>IF(泳者登録!H106="","",泳者登録!AR106)</f>
        <v/>
      </c>
      <c r="B102" t="str">
        <f>IF(A102="","",泳者登録!AV106)</f>
        <v/>
      </c>
      <c r="C102" t="str">
        <f>IF(A102="","",泳者登録!BA106)</f>
        <v/>
      </c>
      <c r="D102" t="str">
        <f>IF(B102="","",泳者登録!AH106)</f>
        <v/>
      </c>
      <c r="E102">
        <v>0</v>
      </c>
      <c r="F102">
        <v>5</v>
      </c>
      <c r="G102" t="str">
        <f>IF(A102="","",泳者登録!BF106)</f>
        <v/>
      </c>
      <c r="H102">
        <v>1</v>
      </c>
    </row>
    <row r="103" spans="1:10" x14ac:dyDescent="0.15">
      <c r="A103" s="42" t="str">
        <f>IF(泳者登録!H107="","",泳者登録!AR107)</f>
        <v/>
      </c>
      <c r="B103" s="42" t="str">
        <f>IF(A103="","",泳者登録!AV107)</f>
        <v/>
      </c>
      <c r="C103" s="42" t="str">
        <f>IF(A103="","",泳者登録!BA107)</f>
        <v/>
      </c>
      <c r="D103" s="42" t="str">
        <f>IF(B103="","",泳者登録!AH107)</f>
        <v/>
      </c>
      <c r="E103" s="42">
        <v>0</v>
      </c>
      <c r="F103" s="42">
        <v>5</v>
      </c>
      <c r="G103" s="42" t="str">
        <f>IF(A103="","",泳者登録!BF107)</f>
        <v/>
      </c>
      <c r="H103" s="42">
        <v>1</v>
      </c>
      <c r="I103" s="42"/>
      <c r="J103" s="42"/>
    </row>
    <row r="104" spans="1:10" x14ac:dyDescent="0.15">
      <c r="A104" s="45" t="str">
        <f>IF(泳者登録!J6="","",泳者登録!AR6)</f>
        <v/>
      </c>
      <c r="B104" s="45" t="str">
        <f>IF(A104="","",泳者登録!AW6)</f>
        <v/>
      </c>
      <c r="C104" s="45" t="str">
        <f>IF(A104="","",泳者登録!BB6)</f>
        <v/>
      </c>
      <c r="D104" t="str">
        <f>IF(A104="","",泳者登録!AH6)</f>
        <v/>
      </c>
      <c r="E104" s="45">
        <v>0</v>
      </c>
      <c r="F104" s="45">
        <v>0</v>
      </c>
      <c r="G104" s="45" t="str">
        <f>IF(A104="","",泳者登録!BG6)</f>
        <v/>
      </c>
      <c r="H104" s="45">
        <v>2</v>
      </c>
    </row>
    <row r="105" spans="1:10" x14ac:dyDescent="0.15">
      <c r="A105" t="str">
        <f>IF(泳者登録!J7="","",泳者登録!AR7)</f>
        <v/>
      </c>
      <c r="B105" t="str">
        <f>IF(A105="","",泳者登録!AW7)</f>
        <v/>
      </c>
      <c r="C105" t="str">
        <f>IF(A105="","",泳者登録!BB7)</f>
        <v/>
      </c>
      <c r="D105" t="str">
        <f>IF(A105="","",泳者登録!AH7)</f>
        <v/>
      </c>
      <c r="E105">
        <v>0</v>
      </c>
      <c r="F105">
        <v>0</v>
      </c>
      <c r="G105" t="str">
        <f>IF(A105="","",泳者登録!BG7)</f>
        <v/>
      </c>
      <c r="H105">
        <v>2</v>
      </c>
    </row>
    <row r="106" spans="1:10" x14ac:dyDescent="0.15">
      <c r="A106" t="str">
        <f>IF(泳者登録!J8="","",泳者登録!AR8)</f>
        <v/>
      </c>
      <c r="B106" t="str">
        <f>IF(A106="","",泳者登録!AW8)</f>
        <v/>
      </c>
      <c r="C106" t="str">
        <f>IF(A106="","",泳者登録!BB8)</f>
        <v/>
      </c>
      <c r="D106" t="str">
        <f>IF(A106="","",泳者登録!AH8)</f>
        <v/>
      </c>
      <c r="E106">
        <v>0</v>
      </c>
      <c r="F106">
        <v>0</v>
      </c>
      <c r="G106" t="str">
        <f>IF(A106="","",泳者登録!BG8)</f>
        <v/>
      </c>
      <c r="H106">
        <v>2</v>
      </c>
    </row>
    <row r="107" spans="1:10" x14ac:dyDescent="0.15">
      <c r="A107" t="str">
        <f>IF(泳者登録!J9="","",泳者登録!AR9)</f>
        <v/>
      </c>
      <c r="B107" t="str">
        <f>IF(A107="","",泳者登録!AW9)</f>
        <v/>
      </c>
      <c r="C107" t="str">
        <f>IF(A107="","",泳者登録!BB9)</f>
        <v/>
      </c>
      <c r="D107" t="str">
        <f>IF(A107="","",泳者登録!AH9)</f>
        <v/>
      </c>
      <c r="E107">
        <v>0</v>
      </c>
      <c r="F107">
        <v>0</v>
      </c>
      <c r="G107" t="str">
        <f>IF(A107="","",泳者登録!BG9)</f>
        <v/>
      </c>
      <c r="H107">
        <v>2</v>
      </c>
    </row>
    <row r="108" spans="1:10" x14ac:dyDescent="0.15">
      <c r="A108" t="str">
        <f>IF(泳者登録!J10="","",泳者登録!AR10)</f>
        <v/>
      </c>
      <c r="B108" t="str">
        <f>IF(A108="","",泳者登録!AW10)</f>
        <v/>
      </c>
      <c r="C108" t="str">
        <f>IF(A108="","",泳者登録!BB10)</f>
        <v/>
      </c>
      <c r="D108" t="str">
        <f>IF(A108="","",泳者登録!AH10)</f>
        <v/>
      </c>
      <c r="E108">
        <v>0</v>
      </c>
      <c r="F108">
        <v>0</v>
      </c>
      <c r="G108" t="str">
        <f>IF(A108="","",泳者登録!BG10)</f>
        <v/>
      </c>
      <c r="H108">
        <v>2</v>
      </c>
    </row>
    <row r="109" spans="1:10" x14ac:dyDescent="0.15">
      <c r="A109" t="str">
        <f>IF(泳者登録!J11="","",泳者登録!AR11)</f>
        <v/>
      </c>
      <c r="B109" t="str">
        <f>IF(A109="","",泳者登録!AW11)</f>
        <v/>
      </c>
      <c r="C109" t="str">
        <f>IF(A109="","",泳者登録!BB11)</f>
        <v/>
      </c>
      <c r="D109" t="str">
        <f>IF(A109="","",泳者登録!AH11)</f>
        <v/>
      </c>
      <c r="E109">
        <v>0</v>
      </c>
      <c r="F109">
        <v>0</v>
      </c>
      <c r="G109" t="str">
        <f>IF(A109="","",泳者登録!BG11)</f>
        <v/>
      </c>
      <c r="H109">
        <v>2</v>
      </c>
    </row>
    <row r="110" spans="1:10" x14ac:dyDescent="0.15">
      <c r="A110" t="str">
        <f>IF(泳者登録!J12="","",泳者登録!AR12)</f>
        <v/>
      </c>
      <c r="B110" t="str">
        <f>IF(A110="","",泳者登録!AW12)</f>
        <v/>
      </c>
      <c r="C110" t="str">
        <f>IF(A110="","",泳者登録!BB12)</f>
        <v/>
      </c>
      <c r="D110" t="str">
        <f>IF(A110="","",泳者登録!AH12)</f>
        <v/>
      </c>
      <c r="E110">
        <v>0</v>
      </c>
      <c r="F110">
        <v>0</v>
      </c>
      <c r="G110" t="str">
        <f>IF(A110="","",泳者登録!BG12)</f>
        <v/>
      </c>
      <c r="H110">
        <v>2</v>
      </c>
    </row>
    <row r="111" spans="1:10" x14ac:dyDescent="0.15">
      <c r="A111" t="str">
        <f>IF(泳者登録!J13="","",泳者登録!AR13)</f>
        <v/>
      </c>
      <c r="B111" t="str">
        <f>IF(A111="","",泳者登録!AW13)</f>
        <v/>
      </c>
      <c r="C111" t="str">
        <f>IF(A111="","",泳者登録!BB13)</f>
        <v/>
      </c>
      <c r="D111" t="str">
        <f>IF(A111="","",泳者登録!AH13)</f>
        <v/>
      </c>
      <c r="E111">
        <v>0</v>
      </c>
      <c r="F111">
        <v>0</v>
      </c>
      <c r="G111" t="str">
        <f>IF(A111="","",泳者登録!BG13)</f>
        <v/>
      </c>
      <c r="H111">
        <v>2</v>
      </c>
    </row>
    <row r="112" spans="1:10" x14ac:dyDescent="0.15">
      <c r="A112" t="str">
        <f>IF(泳者登録!J14="","",泳者登録!AR14)</f>
        <v/>
      </c>
      <c r="B112" t="str">
        <f>IF(A112="","",泳者登録!AW14)</f>
        <v/>
      </c>
      <c r="C112" t="str">
        <f>IF(A112="","",泳者登録!BB14)</f>
        <v/>
      </c>
      <c r="D112" t="str">
        <f>IF(A112="","",泳者登録!AH14)</f>
        <v/>
      </c>
      <c r="E112">
        <v>0</v>
      </c>
      <c r="F112">
        <v>0</v>
      </c>
      <c r="G112" t="str">
        <f>IF(A112="","",泳者登録!BG14)</f>
        <v/>
      </c>
      <c r="H112">
        <v>2</v>
      </c>
    </row>
    <row r="113" spans="1:8" x14ac:dyDescent="0.15">
      <c r="A113" t="str">
        <f>IF(泳者登録!J15="","",泳者登録!AR15)</f>
        <v/>
      </c>
      <c r="B113" t="str">
        <f>IF(A113="","",泳者登録!AW15)</f>
        <v/>
      </c>
      <c r="C113" t="str">
        <f>IF(A113="","",泳者登録!BB15)</f>
        <v/>
      </c>
      <c r="D113" t="str">
        <f>IF(A113="","",泳者登録!AH15)</f>
        <v/>
      </c>
      <c r="E113">
        <v>0</v>
      </c>
      <c r="F113">
        <v>0</v>
      </c>
      <c r="G113" t="str">
        <f>IF(A113="","",泳者登録!BG15)</f>
        <v/>
      </c>
      <c r="H113">
        <v>2</v>
      </c>
    </row>
    <row r="114" spans="1:8" x14ac:dyDescent="0.15">
      <c r="A114" t="str">
        <f>IF(泳者登録!J16="","",泳者登録!AR16)</f>
        <v/>
      </c>
      <c r="B114" t="str">
        <f>IF(A114="","",泳者登録!AW16)</f>
        <v/>
      </c>
      <c r="C114" t="str">
        <f>IF(A114="","",泳者登録!BB16)</f>
        <v/>
      </c>
      <c r="D114" t="str">
        <f>IF(A114="","",泳者登録!AH16)</f>
        <v/>
      </c>
      <c r="E114">
        <v>0</v>
      </c>
      <c r="F114">
        <v>0</v>
      </c>
      <c r="G114" t="str">
        <f>IF(A114="","",泳者登録!BG16)</f>
        <v/>
      </c>
      <c r="H114">
        <v>2</v>
      </c>
    </row>
    <row r="115" spans="1:8" x14ac:dyDescent="0.15">
      <c r="A115" t="str">
        <f>IF(泳者登録!J17="","",泳者登録!AR17)</f>
        <v/>
      </c>
      <c r="B115" t="str">
        <f>IF(A115="","",泳者登録!AW17)</f>
        <v/>
      </c>
      <c r="C115" t="str">
        <f>IF(A115="","",泳者登録!BB17)</f>
        <v/>
      </c>
      <c r="D115" t="str">
        <f>IF(A115="","",泳者登録!AH17)</f>
        <v/>
      </c>
      <c r="E115">
        <v>0</v>
      </c>
      <c r="F115">
        <v>0</v>
      </c>
      <c r="G115" t="str">
        <f>IF(A115="","",泳者登録!BG17)</f>
        <v/>
      </c>
      <c r="H115">
        <v>2</v>
      </c>
    </row>
    <row r="116" spans="1:8" x14ac:dyDescent="0.15">
      <c r="A116" t="str">
        <f>IF(泳者登録!J18="","",泳者登録!AR18)</f>
        <v/>
      </c>
      <c r="B116" t="str">
        <f>IF(A116="","",泳者登録!AW18)</f>
        <v/>
      </c>
      <c r="C116" t="str">
        <f>IF(A116="","",泳者登録!BB18)</f>
        <v/>
      </c>
      <c r="D116" t="str">
        <f>IF(A116="","",泳者登録!AH18)</f>
        <v/>
      </c>
      <c r="E116">
        <v>0</v>
      </c>
      <c r="F116">
        <v>0</v>
      </c>
      <c r="G116" t="str">
        <f>IF(A116="","",泳者登録!BG18)</f>
        <v/>
      </c>
      <c r="H116">
        <v>2</v>
      </c>
    </row>
    <row r="117" spans="1:8" x14ac:dyDescent="0.15">
      <c r="A117" t="str">
        <f>IF(泳者登録!J19="","",泳者登録!AR19)</f>
        <v/>
      </c>
      <c r="B117" t="str">
        <f>IF(A117="","",泳者登録!AW19)</f>
        <v/>
      </c>
      <c r="C117" t="str">
        <f>IF(A117="","",泳者登録!BB19)</f>
        <v/>
      </c>
      <c r="D117" t="str">
        <f>IF(A117="","",泳者登録!AH19)</f>
        <v/>
      </c>
      <c r="E117">
        <v>0</v>
      </c>
      <c r="F117">
        <v>0</v>
      </c>
      <c r="G117" t="str">
        <f>IF(A117="","",泳者登録!BG19)</f>
        <v/>
      </c>
      <c r="H117">
        <v>2</v>
      </c>
    </row>
    <row r="118" spans="1:8" x14ac:dyDescent="0.15">
      <c r="A118" t="str">
        <f>IF(泳者登録!J20="","",泳者登録!AR20)</f>
        <v/>
      </c>
      <c r="B118" t="str">
        <f>IF(A118="","",泳者登録!AW20)</f>
        <v/>
      </c>
      <c r="C118" t="str">
        <f>IF(A118="","",泳者登録!BB20)</f>
        <v/>
      </c>
      <c r="D118" t="str">
        <f>IF(A118="","",泳者登録!AH20)</f>
        <v/>
      </c>
      <c r="E118">
        <v>0</v>
      </c>
      <c r="F118">
        <v>0</v>
      </c>
      <c r="G118" t="str">
        <f>IF(A118="","",泳者登録!BG20)</f>
        <v/>
      </c>
      <c r="H118">
        <v>2</v>
      </c>
    </row>
    <row r="119" spans="1:8" x14ac:dyDescent="0.15">
      <c r="A119" t="str">
        <f>IF(泳者登録!J21="","",泳者登録!AR21)</f>
        <v/>
      </c>
      <c r="B119" t="str">
        <f>IF(A119="","",泳者登録!AW21)</f>
        <v/>
      </c>
      <c r="C119" t="str">
        <f>IF(A119="","",泳者登録!BB21)</f>
        <v/>
      </c>
      <c r="D119" t="str">
        <f>IF(A119="","",泳者登録!AH21)</f>
        <v/>
      </c>
      <c r="E119">
        <v>0</v>
      </c>
      <c r="F119">
        <v>0</v>
      </c>
      <c r="G119" t="str">
        <f>IF(A119="","",泳者登録!BG21)</f>
        <v/>
      </c>
      <c r="H119">
        <v>2</v>
      </c>
    </row>
    <row r="120" spans="1:8" x14ac:dyDescent="0.15">
      <c r="A120" t="str">
        <f>IF(泳者登録!J22="","",泳者登録!AR22)</f>
        <v/>
      </c>
      <c r="B120" t="str">
        <f>IF(A120="","",泳者登録!AW22)</f>
        <v/>
      </c>
      <c r="C120" t="str">
        <f>IF(A120="","",泳者登録!BB22)</f>
        <v/>
      </c>
      <c r="D120" t="str">
        <f>IF(A120="","",泳者登録!AH22)</f>
        <v/>
      </c>
      <c r="E120">
        <v>0</v>
      </c>
      <c r="F120">
        <v>0</v>
      </c>
      <c r="G120" t="str">
        <f>IF(A120="","",泳者登録!BG22)</f>
        <v/>
      </c>
      <c r="H120">
        <v>2</v>
      </c>
    </row>
    <row r="121" spans="1:8" x14ac:dyDescent="0.15">
      <c r="A121" t="str">
        <f>IF(泳者登録!J23="","",泳者登録!AR23)</f>
        <v/>
      </c>
      <c r="B121" t="str">
        <f>IF(A121="","",泳者登録!AW23)</f>
        <v/>
      </c>
      <c r="C121" t="str">
        <f>IF(A121="","",泳者登録!BB23)</f>
        <v/>
      </c>
      <c r="D121" t="str">
        <f>IF(A121="","",泳者登録!AH23)</f>
        <v/>
      </c>
      <c r="E121">
        <v>0</v>
      </c>
      <c r="F121">
        <v>0</v>
      </c>
      <c r="G121" t="str">
        <f>IF(A121="","",泳者登録!BG23)</f>
        <v/>
      </c>
      <c r="H121">
        <v>2</v>
      </c>
    </row>
    <row r="122" spans="1:8" x14ac:dyDescent="0.15">
      <c r="A122" t="str">
        <f>IF(泳者登録!J24="","",泳者登録!AR24)</f>
        <v/>
      </c>
      <c r="B122" t="str">
        <f>IF(A122="","",泳者登録!AW24)</f>
        <v/>
      </c>
      <c r="C122" t="str">
        <f>IF(A122="","",泳者登録!BB24)</f>
        <v/>
      </c>
      <c r="D122" t="str">
        <f>IF(A122="","",泳者登録!AH24)</f>
        <v/>
      </c>
      <c r="E122">
        <v>0</v>
      </c>
      <c r="F122">
        <v>0</v>
      </c>
      <c r="G122" t="str">
        <f>IF(A122="","",泳者登録!BG24)</f>
        <v/>
      </c>
      <c r="H122">
        <v>2</v>
      </c>
    </row>
    <row r="123" spans="1:8" x14ac:dyDescent="0.15">
      <c r="A123" t="str">
        <f>IF(泳者登録!J25="","",泳者登録!AR25)</f>
        <v/>
      </c>
      <c r="B123" t="str">
        <f>IF(A123="","",泳者登録!AW25)</f>
        <v/>
      </c>
      <c r="C123" t="str">
        <f>IF(A123="","",泳者登録!BB25)</f>
        <v/>
      </c>
      <c r="D123" t="str">
        <f>IF(A123="","",泳者登録!AH25)</f>
        <v/>
      </c>
      <c r="E123">
        <v>0</v>
      </c>
      <c r="F123">
        <v>0</v>
      </c>
      <c r="G123" t="str">
        <f>IF(A123="","",泳者登録!BG25)</f>
        <v/>
      </c>
      <c r="H123">
        <v>2</v>
      </c>
    </row>
    <row r="124" spans="1:8" x14ac:dyDescent="0.15">
      <c r="A124" t="str">
        <f>IF(泳者登録!J26="","",泳者登録!AR26)</f>
        <v/>
      </c>
      <c r="B124" t="str">
        <f>IF(A124="","",泳者登録!AW26)</f>
        <v/>
      </c>
      <c r="C124" t="str">
        <f>IF(A124="","",泳者登録!BB26)</f>
        <v/>
      </c>
      <c r="D124" t="str">
        <f>IF(A124="","",泳者登録!AH26)</f>
        <v/>
      </c>
      <c r="E124">
        <v>0</v>
      </c>
      <c r="F124">
        <v>0</v>
      </c>
      <c r="G124" t="str">
        <f>IF(A124="","",泳者登録!BG26)</f>
        <v/>
      </c>
      <c r="H124">
        <v>2</v>
      </c>
    </row>
    <row r="125" spans="1:8" x14ac:dyDescent="0.15">
      <c r="A125" t="str">
        <f>IF(泳者登録!J27="","",泳者登録!AR27)</f>
        <v/>
      </c>
      <c r="B125" t="str">
        <f>IF(A125="","",泳者登録!AW27)</f>
        <v/>
      </c>
      <c r="C125" t="str">
        <f>IF(A125="","",泳者登録!BB27)</f>
        <v/>
      </c>
      <c r="D125" t="str">
        <f>IF(A125="","",泳者登録!AH27)</f>
        <v/>
      </c>
      <c r="E125">
        <v>0</v>
      </c>
      <c r="F125">
        <v>0</v>
      </c>
      <c r="G125" t="str">
        <f>IF(A125="","",泳者登録!BG27)</f>
        <v/>
      </c>
      <c r="H125">
        <v>2</v>
      </c>
    </row>
    <row r="126" spans="1:8" x14ac:dyDescent="0.15">
      <c r="A126" t="str">
        <f>IF(泳者登録!J28="","",泳者登録!AR28)</f>
        <v/>
      </c>
      <c r="B126" t="str">
        <f>IF(A126="","",泳者登録!AW28)</f>
        <v/>
      </c>
      <c r="C126" t="str">
        <f>IF(A126="","",泳者登録!BB28)</f>
        <v/>
      </c>
      <c r="D126" t="str">
        <f>IF(A126="","",泳者登録!AH28)</f>
        <v/>
      </c>
      <c r="E126">
        <v>0</v>
      </c>
      <c r="F126">
        <v>0</v>
      </c>
      <c r="G126" t="str">
        <f>IF(A126="","",泳者登録!BG28)</f>
        <v/>
      </c>
      <c r="H126">
        <v>2</v>
      </c>
    </row>
    <row r="127" spans="1:8" x14ac:dyDescent="0.15">
      <c r="A127" t="str">
        <f>IF(泳者登録!J29="","",泳者登録!AR29)</f>
        <v/>
      </c>
      <c r="B127" t="str">
        <f>IF(A127="","",泳者登録!AW29)</f>
        <v/>
      </c>
      <c r="C127" t="str">
        <f>IF(A127="","",泳者登録!BB29)</f>
        <v/>
      </c>
      <c r="D127" t="str">
        <f>IF(A127="","",泳者登録!AH29)</f>
        <v/>
      </c>
      <c r="E127">
        <v>0</v>
      </c>
      <c r="F127">
        <v>0</v>
      </c>
      <c r="G127" t="str">
        <f>IF(A127="","",泳者登録!BG29)</f>
        <v/>
      </c>
      <c r="H127">
        <v>2</v>
      </c>
    </row>
    <row r="128" spans="1:8" x14ac:dyDescent="0.15">
      <c r="A128" t="str">
        <f>IF(泳者登録!J30="","",泳者登録!AR30)</f>
        <v/>
      </c>
      <c r="B128" t="str">
        <f>IF(A128="","",泳者登録!AW30)</f>
        <v/>
      </c>
      <c r="C128" t="str">
        <f>IF(A128="","",泳者登録!BB30)</f>
        <v/>
      </c>
      <c r="D128" t="str">
        <f>IF(A128="","",泳者登録!AH30)</f>
        <v/>
      </c>
      <c r="E128">
        <v>0</v>
      </c>
      <c r="F128">
        <v>0</v>
      </c>
      <c r="G128" t="str">
        <f>IF(A128="","",泳者登録!BG30)</f>
        <v/>
      </c>
      <c r="H128">
        <v>2</v>
      </c>
    </row>
    <row r="129" spans="1:8" x14ac:dyDescent="0.15">
      <c r="A129" t="str">
        <f>IF(泳者登録!J31="","",泳者登録!AR31)</f>
        <v/>
      </c>
      <c r="B129" t="str">
        <f>IF(A129="","",泳者登録!AW31)</f>
        <v/>
      </c>
      <c r="C129" t="str">
        <f>IF(A129="","",泳者登録!BB31)</f>
        <v/>
      </c>
      <c r="D129" t="str">
        <f>IF(A129="","",泳者登録!AH31)</f>
        <v/>
      </c>
      <c r="E129">
        <v>0</v>
      </c>
      <c r="F129">
        <v>0</v>
      </c>
      <c r="G129" t="str">
        <f>IF(A129="","",泳者登録!BG31)</f>
        <v/>
      </c>
      <c r="H129">
        <v>2</v>
      </c>
    </row>
    <row r="130" spans="1:8" x14ac:dyDescent="0.15">
      <c r="A130" t="str">
        <f>IF(泳者登録!J32="","",泳者登録!AR32)</f>
        <v/>
      </c>
      <c r="B130" t="str">
        <f>IF(A130="","",泳者登録!AW32)</f>
        <v/>
      </c>
      <c r="C130" t="str">
        <f>IF(A130="","",泳者登録!BB32)</f>
        <v/>
      </c>
      <c r="D130" t="str">
        <f>IF(A130="","",泳者登録!AH32)</f>
        <v/>
      </c>
      <c r="E130">
        <v>0</v>
      </c>
      <c r="F130">
        <v>0</v>
      </c>
      <c r="G130" t="str">
        <f>IF(A130="","",泳者登録!BG32)</f>
        <v/>
      </c>
      <c r="H130">
        <v>2</v>
      </c>
    </row>
    <row r="131" spans="1:8" x14ac:dyDescent="0.15">
      <c r="A131" t="str">
        <f>IF(泳者登録!J33="","",泳者登録!AR33)</f>
        <v/>
      </c>
      <c r="B131" t="str">
        <f>IF(A131="","",泳者登録!AW33)</f>
        <v/>
      </c>
      <c r="C131" t="str">
        <f>IF(A131="","",泳者登録!BB33)</f>
        <v/>
      </c>
      <c r="D131" t="str">
        <f>IF(A131="","",泳者登録!AH33)</f>
        <v/>
      </c>
      <c r="E131">
        <v>0</v>
      </c>
      <c r="F131">
        <v>0</v>
      </c>
      <c r="G131" t="str">
        <f>IF(A131="","",泳者登録!BG33)</f>
        <v/>
      </c>
      <c r="H131">
        <v>2</v>
      </c>
    </row>
    <row r="132" spans="1:8" x14ac:dyDescent="0.15">
      <c r="A132" t="str">
        <f>IF(泳者登録!J34="","",泳者登録!AR34)</f>
        <v/>
      </c>
      <c r="B132" t="str">
        <f>IF(A132="","",泳者登録!AW34)</f>
        <v/>
      </c>
      <c r="C132" t="str">
        <f>IF(A132="","",泳者登録!BB34)</f>
        <v/>
      </c>
      <c r="D132" t="str">
        <f>IF(A132="","",泳者登録!AH34)</f>
        <v/>
      </c>
      <c r="E132">
        <v>0</v>
      </c>
      <c r="F132">
        <v>0</v>
      </c>
      <c r="G132" t="str">
        <f>IF(A132="","",泳者登録!BG34)</f>
        <v/>
      </c>
      <c r="H132">
        <v>2</v>
      </c>
    </row>
    <row r="133" spans="1:8" x14ac:dyDescent="0.15">
      <c r="A133" t="str">
        <f>IF(泳者登録!J35="","",泳者登録!AR35)</f>
        <v/>
      </c>
      <c r="B133" t="str">
        <f>IF(A133="","",泳者登録!AW35)</f>
        <v/>
      </c>
      <c r="C133" t="str">
        <f>IF(A133="","",泳者登録!BB35)</f>
        <v/>
      </c>
      <c r="D133" t="str">
        <f>IF(A133="","",泳者登録!AH35)</f>
        <v/>
      </c>
      <c r="E133">
        <v>0</v>
      </c>
      <c r="F133">
        <v>0</v>
      </c>
      <c r="G133" t="str">
        <f>IF(A133="","",泳者登録!BG35)</f>
        <v/>
      </c>
      <c r="H133">
        <v>2</v>
      </c>
    </row>
    <row r="134" spans="1:8" x14ac:dyDescent="0.15">
      <c r="A134" t="str">
        <f>IF(泳者登録!J36="","",泳者登録!AR36)</f>
        <v/>
      </c>
      <c r="B134" t="str">
        <f>IF(A134="","",泳者登録!AW36)</f>
        <v/>
      </c>
      <c r="C134" t="str">
        <f>IF(A134="","",泳者登録!BB36)</f>
        <v/>
      </c>
      <c r="D134" t="str">
        <f>IF(A134="","",泳者登録!AH36)</f>
        <v/>
      </c>
      <c r="E134">
        <v>0</v>
      </c>
      <c r="F134">
        <v>0</v>
      </c>
      <c r="G134" t="str">
        <f>IF(A134="","",泳者登録!BG36)</f>
        <v/>
      </c>
      <c r="H134">
        <v>2</v>
      </c>
    </row>
    <row r="135" spans="1:8" x14ac:dyDescent="0.15">
      <c r="A135" t="str">
        <f>IF(泳者登録!J37="","",泳者登録!AR37)</f>
        <v/>
      </c>
      <c r="B135" t="str">
        <f>IF(A135="","",泳者登録!AW37)</f>
        <v/>
      </c>
      <c r="C135" t="str">
        <f>IF(A135="","",泳者登録!BB37)</f>
        <v/>
      </c>
      <c r="D135" t="str">
        <f>IF(A135="","",泳者登録!AH37)</f>
        <v/>
      </c>
      <c r="E135">
        <v>0</v>
      </c>
      <c r="F135">
        <v>0</v>
      </c>
      <c r="G135" t="str">
        <f>IF(A135="","",泳者登録!BG37)</f>
        <v/>
      </c>
      <c r="H135">
        <v>2</v>
      </c>
    </row>
    <row r="136" spans="1:8" x14ac:dyDescent="0.15">
      <c r="A136" t="str">
        <f>IF(泳者登録!J38="","",泳者登録!AR38)</f>
        <v/>
      </c>
      <c r="B136" t="str">
        <f>IF(A136="","",泳者登録!AW38)</f>
        <v/>
      </c>
      <c r="C136" t="str">
        <f>IF(A136="","",泳者登録!BB38)</f>
        <v/>
      </c>
      <c r="D136" t="str">
        <f>IF(A136="","",泳者登録!AH38)</f>
        <v/>
      </c>
      <c r="E136">
        <v>0</v>
      </c>
      <c r="F136">
        <v>0</v>
      </c>
      <c r="G136" t="str">
        <f>IF(A136="","",泳者登録!BG38)</f>
        <v/>
      </c>
      <c r="H136">
        <v>2</v>
      </c>
    </row>
    <row r="137" spans="1:8" x14ac:dyDescent="0.15">
      <c r="A137" t="str">
        <f>IF(泳者登録!J39="","",泳者登録!AR39)</f>
        <v/>
      </c>
      <c r="B137" t="str">
        <f>IF(A137="","",泳者登録!AW39)</f>
        <v/>
      </c>
      <c r="C137" t="str">
        <f>IF(A137="","",泳者登録!BB39)</f>
        <v/>
      </c>
      <c r="D137" t="str">
        <f>IF(A137="","",泳者登録!AH39)</f>
        <v/>
      </c>
      <c r="E137">
        <v>0</v>
      </c>
      <c r="F137">
        <v>0</v>
      </c>
      <c r="G137" t="str">
        <f>IF(A137="","",泳者登録!BG39)</f>
        <v/>
      </c>
      <c r="H137">
        <v>2</v>
      </c>
    </row>
    <row r="138" spans="1:8" x14ac:dyDescent="0.15">
      <c r="A138" t="str">
        <f>IF(泳者登録!J40="","",泳者登録!AR40)</f>
        <v/>
      </c>
      <c r="B138" t="str">
        <f>IF(A138="","",泳者登録!AW40)</f>
        <v/>
      </c>
      <c r="C138" t="str">
        <f>IF(A138="","",泳者登録!BB40)</f>
        <v/>
      </c>
      <c r="D138" t="str">
        <f>IF(A138="","",泳者登録!AH40)</f>
        <v/>
      </c>
      <c r="E138">
        <v>0</v>
      </c>
      <c r="F138">
        <v>0</v>
      </c>
      <c r="G138" t="str">
        <f>IF(A138="","",泳者登録!BG40)</f>
        <v/>
      </c>
      <c r="H138">
        <v>2</v>
      </c>
    </row>
    <row r="139" spans="1:8" x14ac:dyDescent="0.15">
      <c r="A139" t="str">
        <f>IF(泳者登録!J41="","",泳者登録!AR41)</f>
        <v/>
      </c>
      <c r="B139" t="str">
        <f>IF(A139="","",泳者登録!AW41)</f>
        <v/>
      </c>
      <c r="C139" t="str">
        <f>IF(A139="","",泳者登録!BB41)</f>
        <v/>
      </c>
      <c r="D139" t="str">
        <f>IF(A139="","",泳者登録!AH41)</f>
        <v/>
      </c>
      <c r="E139">
        <v>0</v>
      </c>
      <c r="F139">
        <v>0</v>
      </c>
      <c r="G139" t="str">
        <f>IF(A139="","",泳者登録!BG41)</f>
        <v/>
      </c>
      <c r="H139">
        <v>2</v>
      </c>
    </row>
    <row r="140" spans="1:8" x14ac:dyDescent="0.15">
      <c r="A140" t="str">
        <f>IF(泳者登録!J42="","",泳者登録!AR42)</f>
        <v/>
      </c>
      <c r="B140" t="str">
        <f>IF(A140="","",泳者登録!AW42)</f>
        <v/>
      </c>
      <c r="C140" t="str">
        <f>IF(A140="","",泳者登録!BB42)</f>
        <v/>
      </c>
      <c r="D140" t="str">
        <f>IF(A140="","",泳者登録!AH42)</f>
        <v/>
      </c>
      <c r="E140">
        <v>0</v>
      </c>
      <c r="F140">
        <v>0</v>
      </c>
      <c r="G140" t="str">
        <f>IF(A140="","",泳者登録!BG42)</f>
        <v/>
      </c>
      <c r="H140">
        <v>2</v>
      </c>
    </row>
    <row r="141" spans="1:8" x14ac:dyDescent="0.15">
      <c r="A141" t="str">
        <f>IF(泳者登録!J43="","",泳者登録!AR43)</f>
        <v/>
      </c>
      <c r="B141" t="str">
        <f>IF(A141="","",泳者登録!AW43)</f>
        <v/>
      </c>
      <c r="C141" t="str">
        <f>IF(A141="","",泳者登録!BB43)</f>
        <v/>
      </c>
      <c r="D141" t="str">
        <f>IF(A141="","",泳者登録!AH43)</f>
        <v/>
      </c>
      <c r="E141">
        <v>0</v>
      </c>
      <c r="F141">
        <v>0</v>
      </c>
      <c r="G141" t="str">
        <f>IF(A141="","",泳者登録!BG43)</f>
        <v/>
      </c>
      <c r="H141">
        <v>2</v>
      </c>
    </row>
    <row r="142" spans="1:8" x14ac:dyDescent="0.15">
      <c r="A142" t="str">
        <f>IF(泳者登録!J44="","",泳者登録!AR44)</f>
        <v/>
      </c>
      <c r="B142" t="str">
        <f>IF(A142="","",泳者登録!AW44)</f>
        <v/>
      </c>
      <c r="C142" t="str">
        <f>IF(A142="","",泳者登録!BB44)</f>
        <v/>
      </c>
      <c r="D142" t="str">
        <f>IF(A142="","",泳者登録!AH44)</f>
        <v/>
      </c>
      <c r="E142">
        <v>0</v>
      </c>
      <c r="F142">
        <v>0</v>
      </c>
      <c r="G142" t="str">
        <f>IF(A142="","",泳者登録!BG44)</f>
        <v/>
      </c>
      <c r="H142">
        <v>2</v>
      </c>
    </row>
    <row r="143" spans="1:8" x14ac:dyDescent="0.15">
      <c r="A143" t="str">
        <f>IF(泳者登録!J45="","",泳者登録!AR45)</f>
        <v/>
      </c>
      <c r="B143" t="str">
        <f>IF(A143="","",泳者登録!AW45)</f>
        <v/>
      </c>
      <c r="C143" t="str">
        <f>IF(A143="","",泳者登録!BB45)</f>
        <v/>
      </c>
      <c r="D143" t="str">
        <f>IF(A143="","",泳者登録!AH45)</f>
        <v/>
      </c>
      <c r="E143">
        <v>0</v>
      </c>
      <c r="F143">
        <v>0</v>
      </c>
      <c r="G143" t="str">
        <f>IF(A143="","",泳者登録!BG45)</f>
        <v/>
      </c>
      <c r="H143">
        <v>2</v>
      </c>
    </row>
    <row r="144" spans="1:8" x14ac:dyDescent="0.15">
      <c r="A144" t="str">
        <f>IF(泳者登録!J46="","",泳者登録!AR46)</f>
        <v/>
      </c>
      <c r="B144" t="str">
        <f>IF(A144="","",泳者登録!AW46)</f>
        <v/>
      </c>
      <c r="C144" t="str">
        <f>IF(A144="","",泳者登録!BB46)</f>
        <v/>
      </c>
      <c r="D144" t="str">
        <f>IF(A144="","",泳者登録!AH46)</f>
        <v/>
      </c>
      <c r="E144">
        <v>0</v>
      </c>
      <c r="F144">
        <v>0</v>
      </c>
      <c r="G144" t="str">
        <f>IF(A144="","",泳者登録!BG46)</f>
        <v/>
      </c>
      <c r="H144">
        <v>2</v>
      </c>
    </row>
    <row r="145" spans="1:8" x14ac:dyDescent="0.15">
      <c r="A145" t="str">
        <f>IF(泳者登録!J47="","",泳者登録!AR47)</f>
        <v/>
      </c>
      <c r="B145" t="str">
        <f>IF(A145="","",泳者登録!AW47)</f>
        <v/>
      </c>
      <c r="C145" t="str">
        <f>IF(A145="","",泳者登録!BB47)</f>
        <v/>
      </c>
      <c r="D145" t="str">
        <f>IF(A145="","",泳者登録!AH47)</f>
        <v/>
      </c>
      <c r="E145">
        <v>0</v>
      </c>
      <c r="F145">
        <v>0</v>
      </c>
      <c r="G145" t="str">
        <f>IF(A145="","",泳者登録!BG47)</f>
        <v/>
      </c>
      <c r="H145">
        <v>2</v>
      </c>
    </row>
    <row r="146" spans="1:8" x14ac:dyDescent="0.15">
      <c r="A146" t="str">
        <f>IF(泳者登録!J48="","",泳者登録!AR48)</f>
        <v/>
      </c>
      <c r="B146" t="str">
        <f>IF(A146="","",泳者登録!AW48)</f>
        <v/>
      </c>
      <c r="C146" t="str">
        <f>IF(A146="","",泳者登録!BB48)</f>
        <v/>
      </c>
      <c r="D146" t="str">
        <f>IF(A146="","",泳者登録!AH48)</f>
        <v/>
      </c>
      <c r="E146">
        <v>0</v>
      </c>
      <c r="F146">
        <v>0</v>
      </c>
      <c r="G146" t="str">
        <f>IF(A146="","",泳者登録!BG48)</f>
        <v/>
      </c>
      <c r="H146">
        <v>2</v>
      </c>
    </row>
    <row r="147" spans="1:8" x14ac:dyDescent="0.15">
      <c r="A147" t="str">
        <f>IF(泳者登録!J49="","",泳者登録!AR49)</f>
        <v/>
      </c>
      <c r="B147" t="str">
        <f>IF(A147="","",泳者登録!AW49)</f>
        <v/>
      </c>
      <c r="C147" t="str">
        <f>IF(A147="","",泳者登録!BB49)</f>
        <v/>
      </c>
      <c r="D147" t="str">
        <f>IF(A147="","",泳者登録!AH49)</f>
        <v/>
      </c>
      <c r="E147">
        <v>0</v>
      </c>
      <c r="F147">
        <v>0</v>
      </c>
      <c r="G147" t="str">
        <f>IF(A147="","",泳者登録!BG49)</f>
        <v/>
      </c>
      <c r="H147">
        <v>2</v>
      </c>
    </row>
    <row r="148" spans="1:8" x14ac:dyDescent="0.15">
      <c r="A148" t="str">
        <f>IF(泳者登録!J50="","",泳者登録!AR50)</f>
        <v/>
      </c>
      <c r="B148" t="str">
        <f>IF(A148="","",泳者登録!AW50)</f>
        <v/>
      </c>
      <c r="C148" t="str">
        <f>IF(A148="","",泳者登録!BB50)</f>
        <v/>
      </c>
      <c r="D148" t="str">
        <f>IF(A148="","",泳者登録!AH50)</f>
        <v/>
      </c>
      <c r="E148">
        <v>0</v>
      </c>
      <c r="F148">
        <v>0</v>
      </c>
      <c r="G148" t="str">
        <f>IF(A148="","",泳者登録!BG50)</f>
        <v/>
      </c>
      <c r="H148">
        <v>2</v>
      </c>
    </row>
    <row r="149" spans="1:8" x14ac:dyDescent="0.15">
      <c r="A149" t="str">
        <f>IF(泳者登録!J51="","",泳者登録!AR51)</f>
        <v/>
      </c>
      <c r="B149" t="str">
        <f>IF(A149="","",泳者登録!AW51)</f>
        <v/>
      </c>
      <c r="C149" t="str">
        <f>IF(A149="","",泳者登録!BB51)</f>
        <v/>
      </c>
      <c r="D149" t="str">
        <f>IF(A149="","",泳者登録!AH51)</f>
        <v/>
      </c>
      <c r="E149">
        <v>0</v>
      </c>
      <c r="F149">
        <v>0</v>
      </c>
      <c r="G149" t="str">
        <f>IF(A149="","",泳者登録!BG51)</f>
        <v/>
      </c>
      <c r="H149">
        <v>2</v>
      </c>
    </row>
    <row r="150" spans="1:8" x14ac:dyDescent="0.15">
      <c r="A150" t="str">
        <f>IF(泳者登録!J52="","",泳者登録!AR52)</f>
        <v/>
      </c>
      <c r="B150" t="str">
        <f>IF(A150="","",泳者登録!AW52)</f>
        <v/>
      </c>
      <c r="C150" t="str">
        <f>IF(A150="","",泳者登録!BB52)</f>
        <v/>
      </c>
      <c r="D150" t="str">
        <f>IF(A150="","",泳者登録!AH52)</f>
        <v/>
      </c>
      <c r="E150">
        <v>0</v>
      </c>
      <c r="F150">
        <v>0</v>
      </c>
      <c r="G150" t="str">
        <f>IF(A150="","",泳者登録!BG52)</f>
        <v/>
      </c>
      <c r="H150">
        <v>2</v>
      </c>
    </row>
    <row r="151" spans="1:8" x14ac:dyDescent="0.15">
      <c r="A151" t="str">
        <f>IF(泳者登録!J53="","",泳者登録!AR53)</f>
        <v/>
      </c>
      <c r="B151" t="str">
        <f>IF(A151="","",泳者登録!AW53)</f>
        <v/>
      </c>
      <c r="C151" t="str">
        <f>IF(A151="","",泳者登録!BB53)</f>
        <v/>
      </c>
      <c r="D151" t="str">
        <f>IF(A151="","",泳者登録!AH53)</f>
        <v/>
      </c>
      <c r="E151">
        <v>0</v>
      </c>
      <c r="F151">
        <v>0</v>
      </c>
      <c r="G151" t="str">
        <f>IF(A151="","",泳者登録!BG53)</f>
        <v/>
      </c>
      <c r="H151">
        <v>2</v>
      </c>
    </row>
    <row r="152" spans="1:8" x14ac:dyDescent="0.15">
      <c r="A152" t="str">
        <f>IF(泳者登録!J54="","",泳者登録!AR54)</f>
        <v/>
      </c>
      <c r="B152" t="str">
        <f>IF(A152="","",泳者登録!AW54)</f>
        <v/>
      </c>
      <c r="C152" t="str">
        <f>IF(A152="","",泳者登録!BB54)</f>
        <v/>
      </c>
      <c r="D152" t="str">
        <f>IF(A152="","",泳者登録!AH54)</f>
        <v/>
      </c>
      <c r="E152">
        <v>0</v>
      </c>
      <c r="F152">
        <v>0</v>
      </c>
      <c r="G152" t="str">
        <f>IF(A152="","",泳者登録!BG54)</f>
        <v/>
      </c>
      <c r="H152">
        <v>2</v>
      </c>
    </row>
    <row r="153" spans="1:8" x14ac:dyDescent="0.15">
      <c r="A153" s="42" t="str">
        <f>IF(泳者登録!J55="","",泳者登録!AR55)</f>
        <v/>
      </c>
      <c r="B153" s="42" t="str">
        <f>IF(A153="","",泳者登録!AW55)</f>
        <v/>
      </c>
      <c r="C153" s="42" t="str">
        <f>IF(A153="","",泳者登録!BB55)</f>
        <v/>
      </c>
      <c r="D153" s="42" t="str">
        <f>IF(A153="","",泳者登録!AH55)</f>
        <v/>
      </c>
      <c r="E153" s="42">
        <v>0</v>
      </c>
      <c r="F153" s="42">
        <v>0</v>
      </c>
      <c r="G153" s="42" t="str">
        <f>IF(A153="","",泳者登録!BG55)</f>
        <v/>
      </c>
      <c r="H153" s="42">
        <v>2</v>
      </c>
    </row>
    <row r="155" spans="1:8" x14ac:dyDescent="0.15">
      <c r="A155" s="42"/>
      <c r="B155" s="42"/>
      <c r="C155" s="42"/>
      <c r="D155" s="42"/>
      <c r="E155" s="42"/>
      <c r="F155" s="42"/>
      <c r="G155" s="42"/>
      <c r="H155" s="42"/>
    </row>
    <row r="156" spans="1:8" x14ac:dyDescent="0.15">
      <c r="A156" t="str">
        <f>IF(泳者登録!J58="","",泳者登録!AR58)</f>
        <v/>
      </c>
      <c r="B156" t="str">
        <f>IF(A156="","",泳者登録!AW58)</f>
        <v/>
      </c>
      <c r="C156" t="str">
        <f>IF(A156="","",泳者登録!BB58)</f>
        <v/>
      </c>
      <c r="D156" t="str">
        <f>IF(A156="","",泳者登録!AH58)</f>
        <v/>
      </c>
      <c r="E156">
        <v>0</v>
      </c>
      <c r="F156">
        <v>5</v>
      </c>
      <c r="G156" t="str">
        <f>IF(A156="","",泳者登録!BG58)</f>
        <v/>
      </c>
      <c r="H156">
        <v>2</v>
      </c>
    </row>
    <row r="157" spans="1:8" x14ac:dyDescent="0.15">
      <c r="A157" t="str">
        <f>IF(泳者登録!J59="","",泳者登録!AR59)</f>
        <v/>
      </c>
      <c r="B157" t="str">
        <f>IF(A157="","",泳者登録!AW59)</f>
        <v/>
      </c>
      <c r="C157" t="str">
        <f>IF(A157="","",泳者登録!BB59)</f>
        <v/>
      </c>
      <c r="D157" t="str">
        <f>IF(A157="","",泳者登録!AH59)</f>
        <v/>
      </c>
      <c r="E157">
        <v>0</v>
      </c>
      <c r="F157">
        <v>5</v>
      </c>
      <c r="G157" t="str">
        <f>IF(A157="","",泳者登録!BG59)</f>
        <v/>
      </c>
      <c r="H157">
        <v>2</v>
      </c>
    </row>
    <row r="158" spans="1:8" x14ac:dyDescent="0.15">
      <c r="A158" t="str">
        <f>IF(泳者登録!J60="","",泳者登録!AR60)</f>
        <v/>
      </c>
      <c r="B158" t="str">
        <f>IF(A158="","",泳者登録!AW60)</f>
        <v/>
      </c>
      <c r="C158" t="str">
        <f>IF(A158="","",泳者登録!BB60)</f>
        <v/>
      </c>
      <c r="D158" t="str">
        <f>IF(A158="","",泳者登録!AH60)</f>
        <v/>
      </c>
      <c r="E158">
        <v>0</v>
      </c>
      <c r="F158">
        <v>5</v>
      </c>
      <c r="G158" t="str">
        <f>IF(A158="","",泳者登録!BG60)</f>
        <v/>
      </c>
      <c r="H158">
        <v>2</v>
      </c>
    </row>
    <row r="159" spans="1:8" x14ac:dyDescent="0.15">
      <c r="A159" t="str">
        <f>IF(泳者登録!J61="","",泳者登録!AR61)</f>
        <v/>
      </c>
      <c r="B159" t="str">
        <f>IF(A159="","",泳者登録!AW61)</f>
        <v/>
      </c>
      <c r="C159" t="str">
        <f>IF(A159="","",泳者登録!BB61)</f>
        <v/>
      </c>
      <c r="D159" t="str">
        <f>IF(A159="","",泳者登録!AH61)</f>
        <v/>
      </c>
      <c r="E159">
        <v>0</v>
      </c>
      <c r="F159">
        <v>5</v>
      </c>
      <c r="G159" t="str">
        <f>IF(A159="","",泳者登録!BG61)</f>
        <v/>
      </c>
      <c r="H159">
        <v>2</v>
      </c>
    </row>
    <row r="160" spans="1:8" x14ac:dyDescent="0.15">
      <c r="A160" t="str">
        <f>IF(泳者登録!J62="","",泳者登録!AR62)</f>
        <v/>
      </c>
      <c r="B160" t="str">
        <f>IF(A160="","",泳者登録!AW62)</f>
        <v/>
      </c>
      <c r="C160" t="str">
        <f>IF(A160="","",泳者登録!BB62)</f>
        <v/>
      </c>
      <c r="D160" t="str">
        <f>IF(A160="","",泳者登録!AH62)</f>
        <v/>
      </c>
      <c r="E160">
        <v>0</v>
      </c>
      <c r="F160">
        <v>5</v>
      </c>
      <c r="G160" t="str">
        <f>IF(A160="","",泳者登録!BG62)</f>
        <v/>
      </c>
      <c r="H160">
        <v>2</v>
      </c>
    </row>
    <row r="161" spans="1:8" x14ac:dyDescent="0.15">
      <c r="A161" t="str">
        <f>IF(泳者登録!J63="","",泳者登録!AR63)</f>
        <v/>
      </c>
      <c r="B161" t="str">
        <f>IF(A161="","",泳者登録!AW63)</f>
        <v/>
      </c>
      <c r="C161" t="str">
        <f>IF(A161="","",泳者登録!BB63)</f>
        <v/>
      </c>
      <c r="D161" t="str">
        <f>IF(A161="","",泳者登録!AH63)</f>
        <v/>
      </c>
      <c r="E161">
        <v>0</v>
      </c>
      <c r="F161">
        <v>5</v>
      </c>
      <c r="G161" t="str">
        <f>IF(A161="","",泳者登録!BG63)</f>
        <v/>
      </c>
      <c r="H161">
        <v>2</v>
      </c>
    </row>
    <row r="162" spans="1:8" x14ac:dyDescent="0.15">
      <c r="A162" t="str">
        <f>IF(泳者登録!J64="","",泳者登録!AR64)</f>
        <v/>
      </c>
      <c r="B162" t="str">
        <f>IF(A162="","",泳者登録!AW64)</f>
        <v/>
      </c>
      <c r="C162" t="str">
        <f>IF(A162="","",泳者登録!BB64)</f>
        <v/>
      </c>
      <c r="D162" t="str">
        <f>IF(A162="","",泳者登録!AH64)</f>
        <v/>
      </c>
      <c r="E162">
        <v>0</v>
      </c>
      <c r="F162">
        <v>5</v>
      </c>
      <c r="G162" t="str">
        <f>IF(A162="","",泳者登録!BG64)</f>
        <v/>
      </c>
      <c r="H162">
        <v>2</v>
      </c>
    </row>
    <row r="163" spans="1:8" x14ac:dyDescent="0.15">
      <c r="A163" t="str">
        <f>IF(泳者登録!J65="","",泳者登録!AR65)</f>
        <v/>
      </c>
      <c r="B163" t="str">
        <f>IF(A163="","",泳者登録!AW65)</f>
        <v/>
      </c>
      <c r="C163" t="str">
        <f>IF(A163="","",泳者登録!BB65)</f>
        <v/>
      </c>
      <c r="D163" t="str">
        <f>IF(A163="","",泳者登録!AH65)</f>
        <v/>
      </c>
      <c r="E163">
        <v>0</v>
      </c>
      <c r="F163">
        <v>5</v>
      </c>
      <c r="G163" t="str">
        <f>IF(A163="","",泳者登録!BG65)</f>
        <v/>
      </c>
      <c r="H163">
        <v>2</v>
      </c>
    </row>
    <row r="164" spans="1:8" x14ac:dyDescent="0.15">
      <c r="A164" t="str">
        <f>IF(泳者登録!J66="","",泳者登録!AR66)</f>
        <v/>
      </c>
      <c r="B164" t="str">
        <f>IF(A164="","",泳者登録!AW66)</f>
        <v/>
      </c>
      <c r="C164" t="str">
        <f>IF(A164="","",泳者登録!BB66)</f>
        <v/>
      </c>
      <c r="D164" t="str">
        <f>IF(A164="","",泳者登録!AH66)</f>
        <v/>
      </c>
      <c r="E164">
        <v>0</v>
      </c>
      <c r="F164">
        <v>5</v>
      </c>
      <c r="G164" t="str">
        <f>IF(A164="","",泳者登録!BG66)</f>
        <v/>
      </c>
      <c r="H164">
        <v>2</v>
      </c>
    </row>
    <row r="165" spans="1:8" x14ac:dyDescent="0.15">
      <c r="A165" t="str">
        <f>IF(泳者登録!J67="","",泳者登録!AR67)</f>
        <v/>
      </c>
      <c r="B165" t="str">
        <f>IF(A165="","",泳者登録!AW67)</f>
        <v/>
      </c>
      <c r="C165" t="str">
        <f>IF(A165="","",泳者登録!BB67)</f>
        <v/>
      </c>
      <c r="D165" t="str">
        <f>IF(A165="","",泳者登録!AH67)</f>
        <v/>
      </c>
      <c r="E165">
        <v>0</v>
      </c>
      <c r="F165">
        <v>5</v>
      </c>
      <c r="G165" t="str">
        <f>IF(A165="","",泳者登録!BG67)</f>
        <v/>
      </c>
      <c r="H165">
        <v>2</v>
      </c>
    </row>
    <row r="166" spans="1:8" x14ac:dyDescent="0.15">
      <c r="A166" t="str">
        <f>IF(泳者登録!J68="","",泳者登録!AR68)</f>
        <v/>
      </c>
      <c r="B166" t="str">
        <f>IF(A166="","",泳者登録!AW68)</f>
        <v/>
      </c>
      <c r="C166" t="str">
        <f>IF(A166="","",泳者登録!BB68)</f>
        <v/>
      </c>
      <c r="D166" t="str">
        <f>IF(A166="","",泳者登録!AH68)</f>
        <v/>
      </c>
      <c r="E166">
        <v>0</v>
      </c>
      <c r="F166">
        <v>5</v>
      </c>
      <c r="G166" t="str">
        <f>IF(A166="","",泳者登録!BG68)</f>
        <v/>
      </c>
      <c r="H166">
        <v>2</v>
      </c>
    </row>
    <row r="167" spans="1:8" x14ac:dyDescent="0.15">
      <c r="A167" t="str">
        <f>IF(泳者登録!J69="","",泳者登録!AR69)</f>
        <v/>
      </c>
      <c r="B167" t="str">
        <f>IF(A167="","",泳者登録!AW69)</f>
        <v/>
      </c>
      <c r="C167" t="str">
        <f>IF(A167="","",泳者登録!BB69)</f>
        <v/>
      </c>
      <c r="D167" t="str">
        <f>IF(A167="","",泳者登録!AH69)</f>
        <v/>
      </c>
      <c r="E167">
        <v>0</v>
      </c>
      <c r="F167">
        <v>5</v>
      </c>
      <c r="G167" t="str">
        <f>IF(A167="","",泳者登録!BG69)</f>
        <v/>
      </c>
      <c r="H167">
        <v>2</v>
      </c>
    </row>
    <row r="168" spans="1:8" x14ac:dyDescent="0.15">
      <c r="A168" t="str">
        <f>IF(泳者登録!J70="","",泳者登録!AR70)</f>
        <v/>
      </c>
      <c r="B168" t="str">
        <f>IF(A168="","",泳者登録!AW70)</f>
        <v/>
      </c>
      <c r="C168" t="str">
        <f>IF(A168="","",泳者登録!BB70)</f>
        <v/>
      </c>
      <c r="D168" t="str">
        <f>IF(A168="","",泳者登録!AH70)</f>
        <v/>
      </c>
      <c r="E168">
        <v>0</v>
      </c>
      <c r="F168">
        <v>5</v>
      </c>
      <c r="G168" t="str">
        <f>IF(A168="","",泳者登録!BG70)</f>
        <v/>
      </c>
      <c r="H168">
        <v>2</v>
      </c>
    </row>
    <row r="169" spans="1:8" x14ac:dyDescent="0.15">
      <c r="A169" t="str">
        <f>IF(泳者登録!J71="","",泳者登録!AR71)</f>
        <v/>
      </c>
      <c r="B169" t="str">
        <f>IF(A169="","",泳者登録!AW71)</f>
        <v/>
      </c>
      <c r="C169" t="str">
        <f>IF(A169="","",泳者登録!BB71)</f>
        <v/>
      </c>
      <c r="D169" t="str">
        <f>IF(A169="","",泳者登録!AH71)</f>
        <v/>
      </c>
      <c r="E169">
        <v>0</v>
      </c>
      <c r="F169">
        <v>5</v>
      </c>
      <c r="G169" t="str">
        <f>IF(A169="","",泳者登録!BG71)</f>
        <v/>
      </c>
      <c r="H169">
        <v>2</v>
      </c>
    </row>
    <row r="170" spans="1:8" x14ac:dyDescent="0.15">
      <c r="A170" t="str">
        <f>IF(泳者登録!J72="","",泳者登録!AR72)</f>
        <v/>
      </c>
      <c r="B170" t="str">
        <f>IF(A170="","",泳者登録!AW72)</f>
        <v/>
      </c>
      <c r="C170" t="str">
        <f>IF(A170="","",泳者登録!BB72)</f>
        <v/>
      </c>
      <c r="D170" t="str">
        <f>IF(A170="","",泳者登録!AH72)</f>
        <v/>
      </c>
      <c r="E170">
        <v>0</v>
      </c>
      <c r="F170">
        <v>5</v>
      </c>
      <c r="G170" t="str">
        <f>IF(A170="","",泳者登録!BG72)</f>
        <v/>
      </c>
      <c r="H170">
        <v>2</v>
      </c>
    </row>
    <row r="171" spans="1:8" x14ac:dyDescent="0.15">
      <c r="A171" t="str">
        <f>IF(泳者登録!J73="","",泳者登録!AR73)</f>
        <v/>
      </c>
      <c r="B171" t="str">
        <f>IF(A171="","",泳者登録!AW73)</f>
        <v/>
      </c>
      <c r="C171" t="str">
        <f>IF(A171="","",泳者登録!BB73)</f>
        <v/>
      </c>
      <c r="D171" t="str">
        <f>IF(A171="","",泳者登録!AH73)</f>
        <v/>
      </c>
      <c r="E171">
        <v>0</v>
      </c>
      <c r="F171">
        <v>5</v>
      </c>
      <c r="G171" t="str">
        <f>IF(A171="","",泳者登録!BG73)</f>
        <v/>
      </c>
      <c r="H171">
        <v>2</v>
      </c>
    </row>
    <row r="172" spans="1:8" x14ac:dyDescent="0.15">
      <c r="A172" t="str">
        <f>IF(泳者登録!J74="","",泳者登録!AR74)</f>
        <v/>
      </c>
      <c r="B172" t="str">
        <f>IF(A172="","",泳者登録!AW74)</f>
        <v/>
      </c>
      <c r="C172" t="str">
        <f>IF(A172="","",泳者登録!BB74)</f>
        <v/>
      </c>
      <c r="D172" t="str">
        <f>IF(A172="","",泳者登録!AH74)</f>
        <v/>
      </c>
      <c r="E172">
        <v>0</v>
      </c>
      <c r="F172">
        <v>5</v>
      </c>
      <c r="G172" t="str">
        <f>IF(A172="","",泳者登録!BG74)</f>
        <v/>
      </c>
      <c r="H172">
        <v>2</v>
      </c>
    </row>
    <row r="173" spans="1:8" x14ac:dyDescent="0.15">
      <c r="A173" t="str">
        <f>IF(泳者登録!J75="","",泳者登録!AR75)</f>
        <v/>
      </c>
      <c r="B173" t="str">
        <f>IF(A173="","",泳者登録!AW75)</f>
        <v/>
      </c>
      <c r="C173" t="str">
        <f>IF(A173="","",泳者登録!BB75)</f>
        <v/>
      </c>
      <c r="D173" t="str">
        <f>IF(A173="","",泳者登録!AH75)</f>
        <v/>
      </c>
      <c r="E173">
        <v>0</v>
      </c>
      <c r="F173">
        <v>5</v>
      </c>
      <c r="G173" t="str">
        <f>IF(A173="","",泳者登録!BG75)</f>
        <v/>
      </c>
      <c r="H173">
        <v>2</v>
      </c>
    </row>
    <row r="174" spans="1:8" x14ac:dyDescent="0.15">
      <c r="A174" t="str">
        <f>IF(泳者登録!J76="","",泳者登録!AR76)</f>
        <v/>
      </c>
      <c r="B174" t="str">
        <f>IF(A174="","",泳者登録!AW76)</f>
        <v/>
      </c>
      <c r="C174" t="str">
        <f>IF(A174="","",泳者登録!BB76)</f>
        <v/>
      </c>
      <c r="D174" t="str">
        <f>IF(A174="","",泳者登録!AH76)</f>
        <v/>
      </c>
      <c r="E174">
        <v>0</v>
      </c>
      <c r="F174">
        <v>5</v>
      </c>
      <c r="G174" t="str">
        <f>IF(A174="","",泳者登録!BG76)</f>
        <v/>
      </c>
      <c r="H174">
        <v>2</v>
      </c>
    </row>
    <row r="175" spans="1:8" x14ac:dyDescent="0.15">
      <c r="A175" t="str">
        <f>IF(泳者登録!J77="","",泳者登録!AR77)</f>
        <v/>
      </c>
      <c r="B175" t="str">
        <f>IF(A175="","",泳者登録!AW77)</f>
        <v/>
      </c>
      <c r="C175" t="str">
        <f>IF(A175="","",泳者登録!BB77)</f>
        <v/>
      </c>
      <c r="D175" t="str">
        <f>IF(A175="","",泳者登録!AH77)</f>
        <v/>
      </c>
      <c r="E175">
        <v>0</v>
      </c>
      <c r="F175">
        <v>5</v>
      </c>
      <c r="G175" t="str">
        <f>IF(A175="","",泳者登録!BG77)</f>
        <v/>
      </c>
      <c r="H175">
        <v>2</v>
      </c>
    </row>
    <row r="176" spans="1:8" x14ac:dyDescent="0.15">
      <c r="A176" t="str">
        <f>IF(泳者登録!J78="","",泳者登録!AR78)</f>
        <v/>
      </c>
      <c r="B176" t="str">
        <f>IF(A176="","",泳者登録!AW78)</f>
        <v/>
      </c>
      <c r="C176" t="str">
        <f>IF(A176="","",泳者登録!BB78)</f>
        <v/>
      </c>
      <c r="D176" t="str">
        <f>IF(A176="","",泳者登録!AH78)</f>
        <v/>
      </c>
      <c r="E176">
        <v>0</v>
      </c>
      <c r="F176">
        <v>5</v>
      </c>
      <c r="G176" t="str">
        <f>IF(A176="","",泳者登録!BG78)</f>
        <v/>
      </c>
      <c r="H176">
        <v>2</v>
      </c>
    </row>
    <row r="177" spans="1:8" x14ac:dyDescent="0.15">
      <c r="A177" t="str">
        <f>IF(泳者登録!J79="","",泳者登録!AR79)</f>
        <v/>
      </c>
      <c r="B177" t="str">
        <f>IF(A177="","",泳者登録!AW79)</f>
        <v/>
      </c>
      <c r="C177" t="str">
        <f>IF(A177="","",泳者登録!BB79)</f>
        <v/>
      </c>
      <c r="D177" t="str">
        <f>IF(A177="","",泳者登録!AH79)</f>
        <v/>
      </c>
      <c r="E177">
        <v>0</v>
      </c>
      <c r="F177">
        <v>5</v>
      </c>
      <c r="G177" t="str">
        <f>IF(A177="","",泳者登録!BG79)</f>
        <v/>
      </c>
      <c r="H177">
        <v>2</v>
      </c>
    </row>
    <row r="178" spans="1:8" x14ac:dyDescent="0.15">
      <c r="A178" t="str">
        <f>IF(泳者登録!J80="","",泳者登録!AR80)</f>
        <v/>
      </c>
      <c r="B178" t="str">
        <f>IF(A178="","",泳者登録!AW80)</f>
        <v/>
      </c>
      <c r="C178" t="str">
        <f>IF(A178="","",泳者登録!BB80)</f>
        <v/>
      </c>
      <c r="D178" t="str">
        <f>IF(A178="","",泳者登録!AH80)</f>
        <v/>
      </c>
      <c r="E178">
        <v>0</v>
      </c>
      <c r="F178">
        <v>5</v>
      </c>
      <c r="G178" t="str">
        <f>IF(A178="","",泳者登録!BG80)</f>
        <v/>
      </c>
      <c r="H178">
        <v>2</v>
      </c>
    </row>
    <row r="179" spans="1:8" x14ac:dyDescent="0.15">
      <c r="A179" t="str">
        <f>IF(泳者登録!J81="","",泳者登録!AR81)</f>
        <v/>
      </c>
      <c r="B179" t="str">
        <f>IF(A179="","",泳者登録!AW81)</f>
        <v/>
      </c>
      <c r="C179" t="str">
        <f>IF(A179="","",泳者登録!BB81)</f>
        <v/>
      </c>
      <c r="D179" t="str">
        <f>IF(A179="","",泳者登録!AH81)</f>
        <v/>
      </c>
      <c r="E179">
        <v>0</v>
      </c>
      <c r="F179">
        <v>5</v>
      </c>
      <c r="G179" t="str">
        <f>IF(A179="","",泳者登録!BG81)</f>
        <v/>
      </c>
      <c r="H179">
        <v>2</v>
      </c>
    </row>
    <row r="180" spans="1:8" x14ac:dyDescent="0.15">
      <c r="A180" t="str">
        <f>IF(泳者登録!J82="","",泳者登録!AR82)</f>
        <v/>
      </c>
      <c r="B180" t="str">
        <f>IF(A180="","",泳者登録!AW82)</f>
        <v/>
      </c>
      <c r="C180" t="str">
        <f>IF(A180="","",泳者登録!BB82)</f>
        <v/>
      </c>
      <c r="D180" t="str">
        <f>IF(A180="","",泳者登録!AH82)</f>
        <v/>
      </c>
      <c r="E180">
        <v>0</v>
      </c>
      <c r="F180">
        <v>5</v>
      </c>
      <c r="G180" t="str">
        <f>IF(A180="","",泳者登録!BG82)</f>
        <v/>
      </c>
      <c r="H180">
        <v>2</v>
      </c>
    </row>
    <row r="181" spans="1:8" x14ac:dyDescent="0.15">
      <c r="A181" t="str">
        <f>IF(泳者登録!J83="","",泳者登録!AR83)</f>
        <v/>
      </c>
      <c r="B181" t="str">
        <f>IF(A181="","",泳者登録!AW83)</f>
        <v/>
      </c>
      <c r="C181" t="str">
        <f>IF(A181="","",泳者登録!BB83)</f>
        <v/>
      </c>
      <c r="D181" t="str">
        <f>IF(A181="","",泳者登録!AH83)</f>
        <v/>
      </c>
      <c r="E181">
        <v>0</v>
      </c>
      <c r="F181">
        <v>5</v>
      </c>
      <c r="G181" t="str">
        <f>IF(A181="","",泳者登録!BG83)</f>
        <v/>
      </c>
      <c r="H181">
        <v>2</v>
      </c>
    </row>
    <row r="182" spans="1:8" x14ac:dyDescent="0.15">
      <c r="A182" t="str">
        <f>IF(泳者登録!J84="","",泳者登録!AR84)</f>
        <v/>
      </c>
      <c r="B182" t="str">
        <f>IF(A182="","",泳者登録!AW84)</f>
        <v/>
      </c>
      <c r="C182" t="str">
        <f>IF(A182="","",泳者登録!BB84)</f>
        <v/>
      </c>
      <c r="D182" t="str">
        <f>IF(A182="","",泳者登録!AH84)</f>
        <v/>
      </c>
      <c r="E182">
        <v>0</v>
      </c>
      <c r="F182">
        <v>5</v>
      </c>
      <c r="G182" t="str">
        <f>IF(A182="","",泳者登録!BG84)</f>
        <v/>
      </c>
      <c r="H182">
        <v>2</v>
      </c>
    </row>
    <row r="183" spans="1:8" x14ac:dyDescent="0.15">
      <c r="A183" t="str">
        <f>IF(泳者登録!J85="","",泳者登録!AR85)</f>
        <v/>
      </c>
      <c r="B183" t="str">
        <f>IF(A183="","",泳者登録!AW85)</f>
        <v/>
      </c>
      <c r="C183" t="str">
        <f>IF(A183="","",泳者登録!BB85)</f>
        <v/>
      </c>
      <c r="D183" t="str">
        <f>IF(A183="","",泳者登録!AH85)</f>
        <v/>
      </c>
      <c r="E183">
        <v>0</v>
      </c>
      <c r="F183">
        <v>5</v>
      </c>
      <c r="G183" t="str">
        <f>IF(A183="","",泳者登録!BG85)</f>
        <v/>
      </c>
      <c r="H183">
        <v>2</v>
      </c>
    </row>
    <row r="184" spans="1:8" x14ac:dyDescent="0.15">
      <c r="A184" t="str">
        <f>IF(泳者登録!J86="","",泳者登録!AR86)</f>
        <v/>
      </c>
      <c r="B184" t="str">
        <f>IF(A184="","",泳者登録!AW86)</f>
        <v/>
      </c>
      <c r="C184" t="str">
        <f>IF(A184="","",泳者登録!BB86)</f>
        <v/>
      </c>
      <c r="D184" t="str">
        <f>IF(A184="","",泳者登録!AH86)</f>
        <v/>
      </c>
      <c r="E184">
        <v>0</v>
      </c>
      <c r="F184">
        <v>5</v>
      </c>
      <c r="G184" t="str">
        <f>IF(A184="","",泳者登録!BG86)</f>
        <v/>
      </c>
      <c r="H184">
        <v>2</v>
      </c>
    </row>
    <row r="185" spans="1:8" x14ac:dyDescent="0.15">
      <c r="A185" t="str">
        <f>IF(泳者登録!J87="","",泳者登録!AR87)</f>
        <v/>
      </c>
      <c r="B185" t="str">
        <f>IF(A185="","",泳者登録!AW87)</f>
        <v/>
      </c>
      <c r="C185" t="str">
        <f>IF(A185="","",泳者登録!BB87)</f>
        <v/>
      </c>
      <c r="D185" t="str">
        <f>IF(A185="","",泳者登録!AH87)</f>
        <v/>
      </c>
      <c r="E185">
        <v>0</v>
      </c>
      <c r="F185">
        <v>5</v>
      </c>
      <c r="G185" t="str">
        <f>IF(A185="","",泳者登録!BG87)</f>
        <v/>
      </c>
      <c r="H185">
        <v>2</v>
      </c>
    </row>
    <row r="186" spans="1:8" x14ac:dyDescent="0.15">
      <c r="A186" t="str">
        <f>IF(泳者登録!J88="","",泳者登録!AR88)</f>
        <v/>
      </c>
      <c r="B186" t="str">
        <f>IF(A186="","",泳者登録!AW88)</f>
        <v/>
      </c>
      <c r="C186" t="str">
        <f>IF(A186="","",泳者登録!BB88)</f>
        <v/>
      </c>
      <c r="D186" t="str">
        <f>IF(A186="","",泳者登録!AH88)</f>
        <v/>
      </c>
      <c r="E186">
        <v>0</v>
      </c>
      <c r="F186">
        <v>5</v>
      </c>
      <c r="G186" t="str">
        <f>IF(A186="","",泳者登録!BG88)</f>
        <v/>
      </c>
      <c r="H186">
        <v>2</v>
      </c>
    </row>
    <row r="187" spans="1:8" x14ac:dyDescent="0.15">
      <c r="A187" t="str">
        <f>IF(泳者登録!J89="","",泳者登録!AR89)</f>
        <v/>
      </c>
      <c r="B187" t="str">
        <f>IF(A187="","",泳者登録!AW89)</f>
        <v/>
      </c>
      <c r="C187" t="str">
        <f>IF(A187="","",泳者登録!BB89)</f>
        <v/>
      </c>
      <c r="D187" t="str">
        <f>IF(A187="","",泳者登録!AH89)</f>
        <v/>
      </c>
      <c r="E187">
        <v>0</v>
      </c>
      <c r="F187">
        <v>5</v>
      </c>
      <c r="G187" t="str">
        <f>IF(A187="","",泳者登録!BG89)</f>
        <v/>
      </c>
      <c r="H187">
        <v>2</v>
      </c>
    </row>
    <row r="188" spans="1:8" x14ac:dyDescent="0.15">
      <c r="A188" t="str">
        <f>IF(泳者登録!J90="","",泳者登録!AR90)</f>
        <v/>
      </c>
      <c r="B188" t="str">
        <f>IF(A188="","",泳者登録!AW90)</f>
        <v/>
      </c>
      <c r="C188" t="str">
        <f>IF(A188="","",泳者登録!BB90)</f>
        <v/>
      </c>
      <c r="D188" t="str">
        <f>IF(A188="","",泳者登録!AH90)</f>
        <v/>
      </c>
      <c r="E188">
        <v>0</v>
      </c>
      <c r="F188">
        <v>5</v>
      </c>
      <c r="G188" t="str">
        <f>IF(A188="","",泳者登録!BG90)</f>
        <v/>
      </c>
      <c r="H188">
        <v>2</v>
      </c>
    </row>
    <row r="189" spans="1:8" x14ac:dyDescent="0.15">
      <c r="A189" t="str">
        <f>IF(泳者登録!J91="","",泳者登録!AR91)</f>
        <v/>
      </c>
      <c r="B189" t="str">
        <f>IF(A189="","",泳者登録!AW91)</f>
        <v/>
      </c>
      <c r="C189" t="str">
        <f>IF(A189="","",泳者登録!BB91)</f>
        <v/>
      </c>
      <c r="D189" t="str">
        <f>IF(A189="","",泳者登録!AH91)</f>
        <v/>
      </c>
      <c r="E189">
        <v>0</v>
      </c>
      <c r="F189">
        <v>5</v>
      </c>
      <c r="G189" t="str">
        <f>IF(A189="","",泳者登録!BG91)</f>
        <v/>
      </c>
      <c r="H189">
        <v>2</v>
      </c>
    </row>
    <row r="190" spans="1:8" x14ac:dyDescent="0.15">
      <c r="A190" t="str">
        <f>IF(泳者登録!J92="","",泳者登録!AR92)</f>
        <v/>
      </c>
      <c r="B190" t="str">
        <f>IF(A190="","",泳者登録!AW92)</f>
        <v/>
      </c>
      <c r="C190" t="str">
        <f>IF(A190="","",泳者登録!BB92)</f>
        <v/>
      </c>
      <c r="D190" t="str">
        <f>IF(A190="","",泳者登録!AH92)</f>
        <v/>
      </c>
      <c r="E190">
        <v>0</v>
      </c>
      <c r="F190">
        <v>5</v>
      </c>
      <c r="G190" t="str">
        <f>IF(A190="","",泳者登録!BG92)</f>
        <v/>
      </c>
      <c r="H190">
        <v>2</v>
      </c>
    </row>
    <row r="191" spans="1:8" x14ac:dyDescent="0.15">
      <c r="A191" t="str">
        <f>IF(泳者登録!J93="","",泳者登録!AR93)</f>
        <v/>
      </c>
      <c r="B191" t="str">
        <f>IF(A191="","",泳者登録!AW93)</f>
        <v/>
      </c>
      <c r="C191" t="str">
        <f>IF(A191="","",泳者登録!BB93)</f>
        <v/>
      </c>
      <c r="D191" t="str">
        <f>IF(A191="","",泳者登録!AH93)</f>
        <v/>
      </c>
      <c r="E191">
        <v>0</v>
      </c>
      <c r="F191">
        <v>5</v>
      </c>
      <c r="G191" t="str">
        <f>IF(A191="","",泳者登録!BG93)</f>
        <v/>
      </c>
      <c r="H191">
        <v>2</v>
      </c>
    </row>
    <row r="192" spans="1:8" x14ac:dyDescent="0.15">
      <c r="A192" t="str">
        <f>IF(泳者登録!J94="","",泳者登録!AR94)</f>
        <v/>
      </c>
      <c r="B192" t="str">
        <f>IF(A192="","",泳者登録!AW94)</f>
        <v/>
      </c>
      <c r="C192" t="str">
        <f>IF(A192="","",泳者登録!BB94)</f>
        <v/>
      </c>
      <c r="D192" t="str">
        <f>IF(A192="","",泳者登録!AH94)</f>
        <v/>
      </c>
      <c r="E192">
        <v>0</v>
      </c>
      <c r="F192">
        <v>5</v>
      </c>
      <c r="G192" t="str">
        <f>IF(A192="","",泳者登録!BG94)</f>
        <v/>
      </c>
      <c r="H192">
        <v>2</v>
      </c>
    </row>
    <row r="193" spans="1:8" x14ac:dyDescent="0.15">
      <c r="A193" t="str">
        <f>IF(泳者登録!J95="","",泳者登録!AR95)</f>
        <v/>
      </c>
      <c r="B193" t="str">
        <f>IF(A193="","",泳者登録!AW95)</f>
        <v/>
      </c>
      <c r="C193" t="str">
        <f>IF(A193="","",泳者登録!BB95)</f>
        <v/>
      </c>
      <c r="D193" t="str">
        <f>IF(A193="","",泳者登録!AH95)</f>
        <v/>
      </c>
      <c r="E193">
        <v>0</v>
      </c>
      <c r="F193">
        <v>5</v>
      </c>
      <c r="G193" t="str">
        <f>IF(A193="","",泳者登録!BG95)</f>
        <v/>
      </c>
      <c r="H193">
        <v>2</v>
      </c>
    </row>
    <row r="194" spans="1:8" x14ac:dyDescent="0.15">
      <c r="A194" t="str">
        <f>IF(泳者登録!J96="","",泳者登録!AR96)</f>
        <v/>
      </c>
      <c r="B194" t="str">
        <f>IF(A194="","",泳者登録!AW96)</f>
        <v/>
      </c>
      <c r="C194" t="str">
        <f>IF(A194="","",泳者登録!BB96)</f>
        <v/>
      </c>
      <c r="D194" t="str">
        <f>IF(A194="","",泳者登録!AH96)</f>
        <v/>
      </c>
      <c r="E194">
        <v>0</v>
      </c>
      <c r="F194">
        <v>5</v>
      </c>
      <c r="G194" t="str">
        <f>IF(A194="","",泳者登録!BG96)</f>
        <v/>
      </c>
      <c r="H194">
        <v>2</v>
      </c>
    </row>
    <row r="195" spans="1:8" x14ac:dyDescent="0.15">
      <c r="A195" t="str">
        <f>IF(泳者登録!J97="","",泳者登録!AR97)</f>
        <v/>
      </c>
      <c r="B195" t="str">
        <f>IF(A195="","",泳者登録!AW97)</f>
        <v/>
      </c>
      <c r="C195" t="str">
        <f>IF(A195="","",泳者登録!BB97)</f>
        <v/>
      </c>
      <c r="D195" t="str">
        <f>IF(A195="","",泳者登録!AH97)</f>
        <v/>
      </c>
      <c r="E195">
        <v>0</v>
      </c>
      <c r="F195">
        <v>5</v>
      </c>
      <c r="G195" t="str">
        <f>IF(A195="","",泳者登録!BG97)</f>
        <v/>
      </c>
      <c r="H195">
        <v>2</v>
      </c>
    </row>
    <row r="196" spans="1:8" x14ac:dyDescent="0.15">
      <c r="A196" t="str">
        <f>IF(泳者登録!J98="","",泳者登録!AR98)</f>
        <v/>
      </c>
      <c r="B196" t="str">
        <f>IF(A196="","",泳者登録!AW98)</f>
        <v/>
      </c>
      <c r="C196" t="str">
        <f>IF(A196="","",泳者登録!BB98)</f>
        <v/>
      </c>
      <c r="D196" t="str">
        <f>IF(A196="","",泳者登録!AH98)</f>
        <v/>
      </c>
      <c r="E196">
        <v>0</v>
      </c>
      <c r="F196">
        <v>5</v>
      </c>
      <c r="G196" t="str">
        <f>IF(A196="","",泳者登録!BG98)</f>
        <v/>
      </c>
      <c r="H196">
        <v>2</v>
      </c>
    </row>
    <row r="197" spans="1:8" x14ac:dyDescent="0.15">
      <c r="A197" t="str">
        <f>IF(泳者登録!J99="","",泳者登録!AR99)</f>
        <v/>
      </c>
      <c r="B197" t="str">
        <f>IF(A197="","",泳者登録!AW99)</f>
        <v/>
      </c>
      <c r="C197" t="str">
        <f>IF(A197="","",泳者登録!BB99)</f>
        <v/>
      </c>
      <c r="D197" t="str">
        <f>IF(A197="","",泳者登録!AH99)</f>
        <v/>
      </c>
      <c r="E197">
        <v>0</v>
      </c>
      <c r="F197">
        <v>5</v>
      </c>
      <c r="G197" t="str">
        <f>IF(A197="","",泳者登録!BG99)</f>
        <v/>
      </c>
      <c r="H197">
        <v>2</v>
      </c>
    </row>
    <row r="198" spans="1:8" x14ac:dyDescent="0.15">
      <c r="A198" t="str">
        <f>IF(泳者登録!J100="","",泳者登録!AR100)</f>
        <v/>
      </c>
      <c r="B198" t="str">
        <f>IF(A198="","",泳者登録!AW100)</f>
        <v/>
      </c>
      <c r="C198" t="str">
        <f>IF(A198="","",泳者登録!BB100)</f>
        <v/>
      </c>
      <c r="D198" t="str">
        <f>IF(A198="","",泳者登録!AH100)</f>
        <v/>
      </c>
      <c r="E198">
        <v>0</v>
      </c>
      <c r="F198">
        <v>5</v>
      </c>
      <c r="G198" t="str">
        <f>IF(A198="","",泳者登録!BG100)</f>
        <v/>
      </c>
      <c r="H198">
        <v>2</v>
      </c>
    </row>
    <row r="199" spans="1:8" x14ac:dyDescent="0.15">
      <c r="A199" t="str">
        <f>IF(泳者登録!J101="","",泳者登録!AR101)</f>
        <v/>
      </c>
      <c r="B199" t="str">
        <f>IF(A199="","",泳者登録!AW101)</f>
        <v/>
      </c>
      <c r="C199" t="str">
        <f>IF(A199="","",泳者登録!BB101)</f>
        <v/>
      </c>
      <c r="D199" t="str">
        <f>IF(A199="","",泳者登録!AH101)</f>
        <v/>
      </c>
      <c r="E199">
        <v>0</v>
      </c>
      <c r="F199">
        <v>5</v>
      </c>
      <c r="G199" t="str">
        <f>IF(A199="","",泳者登録!BG101)</f>
        <v/>
      </c>
      <c r="H199">
        <v>2</v>
      </c>
    </row>
    <row r="200" spans="1:8" x14ac:dyDescent="0.15">
      <c r="A200" t="str">
        <f>IF(泳者登録!J102="","",泳者登録!AR102)</f>
        <v/>
      </c>
      <c r="B200" t="str">
        <f>IF(A200="","",泳者登録!AW102)</f>
        <v/>
      </c>
      <c r="C200" t="str">
        <f>IF(A200="","",泳者登録!BB102)</f>
        <v/>
      </c>
      <c r="D200" t="str">
        <f>IF(A200="","",泳者登録!AH102)</f>
        <v/>
      </c>
      <c r="E200">
        <v>0</v>
      </c>
      <c r="F200">
        <v>5</v>
      </c>
      <c r="G200" t="str">
        <f>IF(A200="","",泳者登録!BG102)</f>
        <v/>
      </c>
      <c r="H200">
        <v>2</v>
      </c>
    </row>
    <row r="201" spans="1:8" x14ac:dyDescent="0.15">
      <c r="A201" t="str">
        <f>IF(泳者登録!J103="","",泳者登録!AR103)</f>
        <v/>
      </c>
      <c r="B201" t="str">
        <f>IF(A201="","",泳者登録!AW103)</f>
        <v/>
      </c>
      <c r="C201" t="str">
        <f>IF(A201="","",泳者登録!BB103)</f>
        <v/>
      </c>
      <c r="D201" t="str">
        <f>IF(A201="","",泳者登録!AH103)</f>
        <v/>
      </c>
      <c r="E201">
        <v>0</v>
      </c>
      <c r="F201">
        <v>5</v>
      </c>
      <c r="G201" t="str">
        <f>IF(A201="","",泳者登録!BG103)</f>
        <v/>
      </c>
      <c r="H201">
        <v>2</v>
      </c>
    </row>
    <row r="202" spans="1:8" x14ac:dyDescent="0.15">
      <c r="A202" t="str">
        <f>IF(泳者登録!J104="","",泳者登録!AR104)</f>
        <v/>
      </c>
      <c r="B202" t="str">
        <f>IF(A202="","",泳者登録!AW104)</f>
        <v/>
      </c>
      <c r="C202" t="str">
        <f>IF(A202="","",泳者登録!BB104)</f>
        <v/>
      </c>
      <c r="D202" t="str">
        <f>IF(A202="","",泳者登録!AH104)</f>
        <v/>
      </c>
      <c r="E202">
        <v>0</v>
      </c>
      <c r="F202">
        <v>5</v>
      </c>
      <c r="G202" t="str">
        <f>IF(A202="","",泳者登録!BG104)</f>
        <v/>
      </c>
      <c r="H202">
        <v>2</v>
      </c>
    </row>
    <row r="203" spans="1:8" x14ac:dyDescent="0.15">
      <c r="A203" t="str">
        <f>IF(泳者登録!J105="","",泳者登録!AR105)</f>
        <v/>
      </c>
      <c r="B203" t="str">
        <f>IF(A203="","",泳者登録!AW105)</f>
        <v/>
      </c>
      <c r="C203" t="str">
        <f>IF(A203="","",泳者登録!BB105)</f>
        <v/>
      </c>
      <c r="D203" t="str">
        <f>IF(A203="","",泳者登録!AH105)</f>
        <v/>
      </c>
      <c r="E203">
        <v>0</v>
      </c>
      <c r="F203">
        <v>5</v>
      </c>
      <c r="G203" t="str">
        <f>IF(A203="","",泳者登録!BG105)</f>
        <v/>
      </c>
      <c r="H203">
        <v>2</v>
      </c>
    </row>
    <row r="204" spans="1:8" x14ac:dyDescent="0.15">
      <c r="A204" t="str">
        <f>IF(泳者登録!J106="","",泳者登録!AR106)</f>
        <v/>
      </c>
      <c r="B204" t="str">
        <f>IF(A204="","",泳者登録!AW106)</f>
        <v/>
      </c>
      <c r="C204" t="str">
        <f>IF(A204="","",泳者登録!BB106)</f>
        <v/>
      </c>
      <c r="D204" t="str">
        <f>IF(A204="","",泳者登録!AH106)</f>
        <v/>
      </c>
      <c r="E204">
        <v>0</v>
      </c>
      <c r="F204">
        <v>5</v>
      </c>
      <c r="G204" t="str">
        <f>IF(A204="","",泳者登録!BG106)</f>
        <v/>
      </c>
      <c r="H204">
        <v>2</v>
      </c>
    </row>
    <row r="205" spans="1:8" x14ac:dyDescent="0.15">
      <c r="A205" s="42" t="str">
        <f>IF(泳者登録!J107="","",泳者登録!AR107)</f>
        <v/>
      </c>
      <c r="B205" s="42" t="str">
        <f>IF(A205="","",泳者登録!AW107)</f>
        <v/>
      </c>
      <c r="C205" s="42" t="str">
        <f>IF(A205="","",泳者登録!BB107)</f>
        <v/>
      </c>
      <c r="D205" s="42" t="str">
        <f>IF(A205="","",泳者登録!AH107)</f>
        <v/>
      </c>
      <c r="E205" s="42">
        <v>0</v>
      </c>
      <c r="F205" s="42">
        <v>5</v>
      </c>
      <c r="G205" s="42" t="str">
        <f>IF(A205="","",泳者登録!BG107)</f>
        <v/>
      </c>
      <c r="H205" s="42">
        <v>2</v>
      </c>
    </row>
    <row r="206" spans="1:8" x14ac:dyDescent="0.15">
      <c r="A206" s="45" t="str">
        <f>IF(泳者登録!L6="","",泳者登録!AR6)</f>
        <v/>
      </c>
      <c r="B206" t="str">
        <f>IF(A206="","",泳者登録!AX6)</f>
        <v/>
      </c>
      <c r="C206" t="str">
        <f>IF(A206="","",泳者登録!BC6)</f>
        <v/>
      </c>
      <c r="D206" t="str">
        <f>IF(A206="","",泳者登録!AH6)</f>
        <v/>
      </c>
      <c r="E206">
        <v>0</v>
      </c>
      <c r="F206">
        <v>0</v>
      </c>
      <c r="G206" t="str">
        <f>IF(A206="","",泳者登録!BH6)</f>
        <v/>
      </c>
      <c r="H206">
        <v>3</v>
      </c>
    </row>
    <row r="207" spans="1:8" x14ac:dyDescent="0.15">
      <c r="A207" t="str">
        <f>IF(泳者登録!L7="","",泳者登録!AR7)</f>
        <v/>
      </c>
      <c r="B207" t="str">
        <f>IF(A207="","",泳者登録!AX7)</f>
        <v/>
      </c>
      <c r="C207" t="str">
        <f>IF(A207="","",泳者登録!BC7)</f>
        <v/>
      </c>
      <c r="D207" t="str">
        <f>IF(A207="","",泳者登録!AH7)</f>
        <v/>
      </c>
      <c r="E207">
        <v>0</v>
      </c>
      <c r="F207">
        <v>0</v>
      </c>
      <c r="G207" t="str">
        <f>IF(A207="","",泳者登録!BH7)</f>
        <v/>
      </c>
      <c r="H207">
        <v>3</v>
      </c>
    </row>
    <row r="208" spans="1:8" x14ac:dyDescent="0.15">
      <c r="A208" t="str">
        <f>IF(泳者登録!L8="","",泳者登録!AR8)</f>
        <v/>
      </c>
      <c r="B208" t="str">
        <f>IF(A208="","",泳者登録!AX8)</f>
        <v/>
      </c>
      <c r="C208" t="str">
        <f>IF(A208="","",泳者登録!BC8)</f>
        <v/>
      </c>
      <c r="D208" t="str">
        <f>IF(A208="","",泳者登録!AH8)</f>
        <v/>
      </c>
      <c r="E208">
        <v>0</v>
      </c>
      <c r="F208">
        <v>0</v>
      </c>
      <c r="G208" t="str">
        <f>IF(A208="","",泳者登録!BH8)</f>
        <v/>
      </c>
      <c r="H208">
        <v>3</v>
      </c>
    </row>
    <row r="209" spans="1:8" x14ac:dyDescent="0.15">
      <c r="A209" t="str">
        <f>IF(泳者登録!L9="","",泳者登録!AR9)</f>
        <v/>
      </c>
      <c r="B209" t="str">
        <f>IF(A209="","",泳者登録!AX9)</f>
        <v/>
      </c>
      <c r="C209" t="str">
        <f>IF(A209="","",泳者登録!BC9)</f>
        <v/>
      </c>
      <c r="D209" t="str">
        <f>IF(A209="","",泳者登録!AH9)</f>
        <v/>
      </c>
      <c r="E209">
        <v>0</v>
      </c>
      <c r="F209">
        <v>0</v>
      </c>
      <c r="G209" t="str">
        <f>IF(A209="","",泳者登録!BH9)</f>
        <v/>
      </c>
      <c r="H209">
        <v>3</v>
      </c>
    </row>
    <row r="210" spans="1:8" x14ac:dyDescent="0.15">
      <c r="A210" t="str">
        <f>IF(泳者登録!L10="","",泳者登録!AR10)</f>
        <v/>
      </c>
      <c r="B210" t="str">
        <f>IF(A210="","",泳者登録!AX10)</f>
        <v/>
      </c>
      <c r="C210" t="str">
        <f>IF(A210="","",泳者登録!BC10)</f>
        <v/>
      </c>
      <c r="D210" t="str">
        <f>IF(A210="","",泳者登録!AH10)</f>
        <v/>
      </c>
      <c r="E210">
        <v>0</v>
      </c>
      <c r="F210">
        <v>0</v>
      </c>
      <c r="G210" t="str">
        <f>IF(A210="","",泳者登録!BH10)</f>
        <v/>
      </c>
      <c r="H210">
        <v>3</v>
      </c>
    </row>
    <row r="211" spans="1:8" x14ac:dyDescent="0.15">
      <c r="A211" t="str">
        <f>IF(泳者登録!L11="","",泳者登録!AR11)</f>
        <v/>
      </c>
      <c r="B211" t="str">
        <f>IF(A211="","",泳者登録!AX11)</f>
        <v/>
      </c>
      <c r="C211" t="str">
        <f>IF(A211="","",泳者登録!BC11)</f>
        <v/>
      </c>
      <c r="D211" t="str">
        <f>IF(A211="","",泳者登録!AH11)</f>
        <v/>
      </c>
      <c r="E211">
        <v>0</v>
      </c>
      <c r="F211">
        <v>0</v>
      </c>
      <c r="G211" t="str">
        <f>IF(A211="","",泳者登録!BH11)</f>
        <v/>
      </c>
      <c r="H211">
        <v>3</v>
      </c>
    </row>
    <row r="212" spans="1:8" x14ac:dyDescent="0.15">
      <c r="A212" t="str">
        <f>IF(泳者登録!L12="","",泳者登録!AR12)</f>
        <v/>
      </c>
      <c r="B212" t="str">
        <f>IF(A212="","",泳者登録!AX12)</f>
        <v/>
      </c>
      <c r="C212" t="str">
        <f>IF(A212="","",泳者登録!BC12)</f>
        <v/>
      </c>
      <c r="D212" t="str">
        <f>IF(A212="","",泳者登録!AH12)</f>
        <v/>
      </c>
      <c r="E212">
        <v>0</v>
      </c>
      <c r="F212">
        <v>0</v>
      </c>
      <c r="G212" t="str">
        <f>IF(A212="","",泳者登録!BH12)</f>
        <v/>
      </c>
      <c r="H212">
        <v>3</v>
      </c>
    </row>
    <row r="213" spans="1:8" x14ac:dyDescent="0.15">
      <c r="A213" t="str">
        <f>IF(泳者登録!L13="","",泳者登録!AR13)</f>
        <v/>
      </c>
      <c r="B213" t="str">
        <f>IF(A213="","",泳者登録!AX13)</f>
        <v/>
      </c>
      <c r="C213" t="str">
        <f>IF(A213="","",泳者登録!BC13)</f>
        <v/>
      </c>
      <c r="D213" t="str">
        <f>IF(A213="","",泳者登録!AH13)</f>
        <v/>
      </c>
      <c r="E213">
        <v>0</v>
      </c>
      <c r="F213">
        <v>0</v>
      </c>
      <c r="G213" t="str">
        <f>IF(A213="","",泳者登録!BH13)</f>
        <v/>
      </c>
      <c r="H213">
        <v>3</v>
      </c>
    </row>
    <row r="214" spans="1:8" x14ac:dyDescent="0.15">
      <c r="A214" t="str">
        <f>IF(泳者登録!L14="","",泳者登録!AR14)</f>
        <v/>
      </c>
      <c r="B214" t="str">
        <f>IF(A214="","",泳者登録!AX14)</f>
        <v/>
      </c>
      <c r="C214" t="str">
        <f>IF(A214="","",泳者登録!BC14)</f>
        <v/>
      </c>
      <c r="D214" t="str">
        <f>IF(A214="","",泳者登録!AH14)</f>
        <v/>
      </c>
      <c r="E214">
        <v>0</v>
      </c>
      <c r="F214">
        <v>0</v>
      </c>
      <c r="G214" t="str">
        <f>IF(A214="","",泳者登録!BH14)</f>
        <v/>
      </c>
      <c r="H214">
        <v>3</v>
      </c>
    </row>
    <row r="215" spans="1:8" x14ac:dyDescent="0.15">
      <c r="A215" t="str">
        <f>IF(泳者登録!L15="","",泳者登録!AR15)</f>
        <v/>
      </c>
      <c r="B215" t="str">
        <f>IF(A215="","",泳者登録!AX15)</f>
        <v/>
      </c>
      <c r="C215" t="str">
        <f>IF(A215="","",泳者登録!BC15)</f>
        <v/>
      </c>
      <c r="D215" t="str">
        <f>IF(A215="","",泳者登録!AH15)</f>
        <v/>
      </c>
      <c r="E215">
        <v>0</v>
      </c>
      <c r="F215">
        <v>0</v>
      </c>
      <c r="G215" t="str">
        <f>IF(A215="","",泳者登録!BH15)</f>
        <v/>
      </c>
      <c r="H215">
        <v>3</v>
      </c>
    </row>
    <row r="216" spans="1:8" x14ac:dyDescent="0.15">
      <c r="A216" t="str">
        <f>IF(泳者登録!L16="","",泳者登録!AR16)</f>
        <v/>
      </c>
      <c r="B216" t="str">
        <f>IF(A216="","",泳者登録!AX16)</f>
        <v/>
      </c>
      <c r="C216" t="str">
        <f>IF(A216="","",泳者登録!BC16)</f>
        <v/>
      </c>
      <c r="D216" t="str">
        <f>IF(A216="","",泳者登録!AH16)</f>
        <v/>
      </c>
      <c r="E216">
        <v>0</v>
      </c>
      <c r="F216">
        <v>0</v>
      </c>
      <c r="G216" t="str">
        <f>IF(A216="","",泳者登録!BH16)</f>
        <v/>
      </c>
      <c r="H216">
        <v>3</v>
      </c>
    </row>
    <row r="217" spans="1:8" x14ac:dyDescent="0.15">
      <c r="A217" t="str">
        <f>IF(泳者登録!L17="","",泳者登録!AR17)</f>
        <v/>
      </c>
      <c r="B217" t="str">
        <f>IF(A217="","",泳者登録!AX17)</f>
        <v/>
      </c>
      <c r="C217" t="str">
        <f>IF(A217="","",泳者登録!BC17)</f>
        <v/>
      </c>
      <c r="D217" t="str">
        <f>IF(A217="","",泳者登録!AH17)</f>
        <v/>
      </c>
      <c r="E217">
        <v>0</v>
      </c>
      <c r="F217">
        <v>0</v>
      </c>
      <c r="G217" t="str">
        <f>IF(A217="","",泳者登録!BH17)</f>
        <v/>
      </c>
      <c r="H217">
        <v>3</v>
      </c>
    </row>
    <row r="218" spans="1:8" x14ac:dyDescent="0.15">
      <c r="A218" t="str">
        <f>IF(泳者登録!L18="","",泳者登録!AR18)</f>
        <v/>
      </c>
      <c r="B218" t="str">
        <f>IF(A218="","",泳者登録!AX18)</f>
        <v/>
      </c>
      <c r="C218" t="str">
        <f>IF(A218="","",泳者登録!BC18)</f>
        <v/>
      </c>
      <c r="D218" t="str">
        <f>IF(A218="","",泳者登録!AH18)</f>
        <v/>
      </c>
      <c r="E218">
        <v>0</v>
      </c>
      <c r="F218">
        <v>0</v>
      </c>
      <c r="G218" t="str">
        <f>IF(A218="","",泳者登録!BH18)</f>
        <v/>
      </c>
      <c r="H218">
        <v>3</v>
      </c>
    </row>
    <row r="219" spans="1:8" x14ac:dyDescent="0.15">
      <c r="A219" t="str">
        <f>IF(泳者登録!L19="","",泳者登録!AR19)</f>
        <v/>
      </c>
      <c r="B219" t="str">
        <f>IF(A219="","",泳者登録!AX19)</f>
        <v/>
      </c>
      <c r="C219" t="str">
        <f>IF(A219="","",泳者登録!BC19)</f>
        <v/>
      </c>
      <c r="D219" t="str">
        <f>IF(A219="","",泳者登録!AH19)</f>
        <v/>
      </c>
      <c r="E219">
        <v>0</v>
      </c>
      <c r="F219">
        <v>0</v>
      </c>
      <c r="G219" t="str">
        <f>IF(A219="","",泳者登録!BH19)</f>
        <v/>
      </c>
      <c r="H219">
        <v>3</v>
      </c>
    </row>
    <row r="220" spans="1:8" x14ac:dyDescent="0.15">
      <c r="A220" t="str">
        <f>IF(泳者登録!L20="","",泳者登録!AR20)</f>
        <v/>
      </c>
      <c r="B220" t="str">
        <f>IF(A220="","",泳者登録!AX20)</f>
        <v/>
      </c>
      <c r="C220" t="str">
        <f>IF(A220="","",泳者登録!BC20)</f>
        <v/>
      </c>
      <c r="D220" t="str">
        <f>IF(A220="","",泳者登録!AH20)</f>
        <v/>
      </c>
      <c r="E220">
        <v>0</v>
      </c>
      <c r="F220">
        <v>0</v>
      </c>
      <c r="G220" t="str">
        <f>IF(A220="","",泳者登録!BH20)</f>
        <v/>
      </c>
      <c r="H220">
        <v>3</v>
      </c>
    </row>
    <row r="221" spans="1:8" x14ac:dyDescent="0.15">
      <c r="A221" t="str">
        <f>IF(泳者登録!L21="","",泳者登録!AR21)</f>
        <v/>
      </c>
      <c r="B221" t="str">
        <f>IF(A221="","",泳者登録!AX21)</f>
        <v/>
      </c>
      <c r="C221" t="str">
        <f>IF(A221="","",泳者登録!BC21)</f>
        <v/>
      </c>
      <c r="D221" t="str">
        <f>IF(A221="","",泳者登録!AH21)</f>
        <v/>
      </c>
      <c r="E221">
        <v>0</v>
      </c>
      <c r="F221">
        <v>0</v>
      </c>
      <c r="G221" t="str">
        <f>IF(A221="","",泳者登録!BH21)</f>
        <v/>
      </c>
      <c r="H221">
        <v>3</v>
      </c>
    </row>
    <row r="222" spans="1:8" x14ac:dyDescent="0.15">
      <c r="A222" t="str">
        <f>IF(泳者登録!L22="","",泳者登録!AR22)</f>
        <v/>
      </c>
      <c r="B222" t="str">
        <f>IF(A222="","",泳者登録!AX22)</f>
        <v/>
      </c>
      <c r="C222" t="str">
        <f>IF(A222="","",泳者登録!BC22)</f>
        <v/>
      </c>
      <c r="D222" t="str">
        <f>IF(A222="","",泳者登録!AH22)</f>
        <v/>
      </c>
      <c r="E222">
        <v>0</v>
      </c>
      <c r="F222">
        <v>0</v>
      </c>
      <c r="G222" t="str">
        <f>IF(A222="","",泳者登録!BH22)</f>
        <v/>
      </c>
      <c r="H222">
        <v>3</v>
      </c>
    </row>
    <row r="223" spans="1:8" x14ac:dyDescent="0.15">
      <c r="A223" t="str">
        <f>IF(泳者登録!L23="","",泳者登録!AR23)</f>
        <v/>
      </c>
      <c r="B223" t="str">
        <f>IF(A223="","",泳者登録!AX23)</f>
        <v/>
      </c>
      <c r="C223" t="str">
        <f>IF(A223="","",泳者登録!BC23)</f>
        <v/>
      </c>
      <c r="D223" t="str">
        <f>IF(A223="","",泳者登録!AH23)</f>
        <v/>
      </c>
      <c r="E223">
        <v>0</v>
      </c>
      <c r="F223">
        <v>0</v>
      </c>
      <c r="G223" t="str">
        <f>IF(A223="","",泳者登録!BH23)</f>
        <v/>
      </c>
      <c r="H223">
        <v>3</v>
      </c>
    </row>
    <row r="224" spans="1:8" x14ac:dyDescent="0.15">
      <c r="A224" t="str">
        <f>IF(泳者登録!L24="","",泳者登録!AR24)</f>
        <v/>
      </c>
      <c r="B224" t="str">
        <f>IF(A224="","",泳者登録!AX24)</f>
        <v/>
      </c>
      <c r="C224" t="str">
        <f>IF(A224="","",泳者登録!BC24)</f>
        <v/>
      </c>
      <c r="D224" t="str">
        <f>IF(A224="","",泳者登録!AH24)</f>
        <v/>
      </c>
      <c r="E224">
        <v>0</v>
      </c>
      <c r="F224">
        <v>0</v>
      </c>
      <c r="G224" t="str">
        <f>IF(A224="","",泳者登録!BH24)</f>
        <v/>
      </c>
      <c r="H224">
        <v>3</v>
      </c>
    </row>
    <row r="225" spans="1:8" x14ac:dyDescent="0.15">
      <c r="A225" t="str">
        <f>IF(泳者登録!L25="","",泳者登録!AR25)</f>
        <v/>
      </c>
      <c r="B225" t="str">
        <f>IF(A225="","",泳者登録!AX25)</f>
        <v/>
      </c>
      <c r="C225" t="str">
        <f>IF(A225="","",泳者登録!BC25)</f>
        <v/>
      </c>
      <c r="D225" t="str">
        <f>IF(A225="","",泳者登録!AH25)</f>
        <v/>
      </c>
      <c r="E225">
        <v>0</v>
      </c>
      <c r="F225">
        <v>0</v>
      </c>
      <c r="G225" t="str">
        <f>IF(A225="","",泳者登録!BH25)</f>
        <v/>
      </c>
      <c r="H225">
        <v>3</v>
      </c>
    </row>
    <row r="226" spans="1:8" x14ac:dyDescent="0.15">
      <c r="A226" t="str">
        <f>IF(泳者登録!L26="","",泳者登録!AR26)</f>
        <v/>
      </c>
      <c r="B226" t="str">
        <f>IF(A226="","",泳者登録!AX26)</f>
        <v/>
      </c>
      <c r="C226" t="str">
        <f>IF(A226="","",泳者登録!BC26)</f>
        <v/>
      </c>
      <c r="D226" t="str">
        <f>IF(A226="","",泳者登録!AH26)</f>
        <v/>
      </c>
      <c r="E226">
        <v>0</v>
      </c>
      <c r="F226">
        <v>0</v>
      </c>
      <c r="G226" t="str">
        <f>IF(A226="","",泳者登録!BH26)</f>
        <v/>
      </c>
      <c r="H226">
        <v>3</v>
      </c>
    </row>
    <row r="227" spans="1:8" x14ac:dyDescent="0.15">
      <c r="A227" t="str">
        <f>IF(泳者登録!L27="","",泳者登録!AR27)</f>
        <v/>
      </c>
      <c r="B227" t="str">
        <f>IF(A227="","",泳者登録!AX27)</f>
        <v/>
      </c>
      <c r="C227" t="str">
        <f>IF(A227="","",泳者登録!BC27)</f>
        <v/>
      </c>
      <c r="D227" t="str">
        <f>IF(A227="","",泳者登録!AH27)</f>
        <v/>
      </c>
      <c r="E227">
        <v>0</v>
      </c>
      <c r="F227">
        <v>0</v>
      </c>
      <c r="G227" t="str">
        <f>IF(A227="","",泳者登録!BH27)</f>
        <v/>
      </c>
      <c r="H227">
        <v>3</v>
      </c>
    </row>
    <row r="228" spans="1:8" x14ac:dyDescent="0.15">
      <c r="A228" t="str">
        <f>IF(泳者登録!L28="","",泳者登録!AR28)</f>
        <v/>
      </c>
      <c r="B228" t="str">
        <f>IF(A228="","",泳者登録!AX28)</f>
        <v/>
      </c>
      <c r="C228" t="str">
        <f>IF(A228="","",泳者登録!BC28)</f>
        <v/>
      </c>
      <c r="D228" t="str">
        <f>IF(A228="","",泳者登録!AH28)</f>
        <v/>
      </c>
      <c r="E228">
        <v>0</v>
      </c>
      <c r="F228">
        <v>0</v>
      </c>
      <c r="G228" t="str">
        <f>IF(A228="","",泳者登録!BH28)</f>
        <v/>
      </c>
      <c r="H228">
        <v>3</v>
      </c>
    </row>
    <row r="229" spans="1:8" x14ac:dyDescent="0.15">
      <c r="A229" t="str">
        <f>IF(泳者登録!L29="","",泳者登録!AR29)</f>
        <v/>
      </c>
      <c r="B229" t="str">
        <f>IF(A229="","",泳者登録!AX29)</f>
        <v/>
      </c>
      <c r="C229" t="str">
        <f>IF(A229="","",泳者登録!BC29)</f>
        <v/>
      </c>
      <c r="D229" t="str">
        <f>IF(A229="","",泳者登録!AH29)</f>
        <v/>
      </c>
      <c r="E229">
        <v>0</v>
      </c>
      <c r="F229">
        <v>0</v>
      </c>
      <c r="G229" t="str">
        <f>IF(A229="","",泳者登録!BH29)</f>
        <v/>
      </c>
      <c r="H229">
        <v>3</v>
      </c>
    </row>
    <row r="230" spans="1:8" x14ac:dyDescent="0.15">
      <c r="A230" t="str">
        <f>IF(泳者登録!L30="","",泳者登録!AR30)</f>
        <v/>
      </c>
      <c r="B230" t="str">
        <f>IF(A230="","",泳者登録!AX30)</f>
        <v/>
      </c>
      <c r="C230" t="str">
        <f>IF(A230="","",泳者登録!BC30)</f>
        <v/>
      </c>
      <c r="D230" t="str">
        <f>IF(A230="","",泳者登録!AH30)</f>
        <v/>
      </c>
      <c r="E230">
        <v>0</v>
      </c>
      <c r="F230">
        <v>0</v>
      </c>
      <c r="G230" t="str">
        <f>IF(A230="","",泳者登録!BH30)</f>
        <v/>
      </c>
      <c r="H230">
        <v>3</v>
      </c>
    </row>
    <row r="231" spans="1:8" x14ac:dyDescent="0.15">
      <c r="A231" t="str">
        <f>IF(泳者登録!L31="","",泳者登録!AR31)</f>
        <v/>
      </c>
      <c r="B231" t="str">
        <f>IF(A231="","",泳者登録!AX31)</f>
        <v/>
      </c>
      <c r="C231" t="str">
        <f>IF(A231="","",泳者登録!BC31)</f>
        <v/>
      </c>
      <c r="D231" t="str">
        <f>IF(A231="","",泳者登録!AH31)</f>
        <v/>
      </c>
      <c r="E231">
        <v>0</v>
      </c>
      <c r="F231">
        <v>0</v>
      </c>
      <c r="G231" t="str">
        <f>IF(A231="","",泳者登録!BH31)</f>
        <v/>
      </c>
      <c r="H231">
        <v>3</v>
      </c>
    </row>
    <row r="232" spans="1:8" x14ac:dyDescent="0.15">
      <c r="A232" t="str">
        <f>IF(泳者登録!L32="","",泳者登録!AR32)</f>
        <v/>
      </c>
      <c r="B232" t="str">
        <f>IF(A232="","",泳者登録!AX32)</f>
        <v/>
      </c>
      <c r="C232" t="str">
        <f>IF(A232="","",泳者登録!BC32)</f>
        <v/>
      </c>
      <c r="D232" t="str">
        <f>IF(A232="","",泳者登録!AH32)</f>
        <v/>
      </c>
      <c r="E232">
        <v>0</v>
      </c>
      <c r="F232">
        <v>0</v>
      </c>
      <c r="G232" t="str">
        <f>IF(A232="","",泳者登録!BH32)</f>
        <v/>
      </c>
      <c r="H232">
        <v>3</v>
      </c>
    </row>
    <row r="233" spans="1:8" x14ac:dyDescent="0.15">
      <c r="A233" t="str">
        <f>IF(泳者登録!L33="","",泳者登録!AR33)</f>
        <v/>
      </c>
      <c r="B233" t="str">
        <f>IF(A233="","",泳者登録!AX33)</f>
        <v/>
      </c>
      <c r="C233" t="str">
        <f>IF(A233="","",泳者登録!BC33)</f>
        <v/>
      </c>
      <c r="D233" t="str">
        <f>IF(A233="","",泳者登録!AH33)</f>
        <v/>
      </c>
      <c r="E233">
        <v>0</v>
      </c>
      <c r="F233">
        <v>0</v>
      </c>
      <c r="G233" t="str">
        <f>IF(A233="","",泳者登録!BH33)</f>
        <v/>
      </c>
      <c r="H233">
        <v>3</v>
      </c>
    </row>
    <row r="234" spans="1:8" x14ac:dyDescent="0.15">
      <c r="A234" t="str">
        <f>IF(泳者登録!L34="","",泳者登録!AR34)</f>
        <v/>
      </c>
      <c r="B234" t="str">
        <f>IF(A234="","",泳者登録!AX34)</f>
        <v/>
      </c>
      <c r="C234" t="str">
        <f>IF(A234="","",泳者登録!BC34)</f>
        <v/>
      </c>
      <c r="D234" t="str">
        <f>IF(A234="","",泳者登録!AH34)</f>
        <v/>
      </c>
      <c r="E234">
        <v>0</v>
      </c>
      <c r="F234">
        <v>0</v>
      </c>
      <c r="G234" t="str">
        <f>IF(A234="","",泳者登録!BH34)</f>
        <v/>
      </c>
      <c r="H234">
        <v>3</v>
      </c>
    </row>
    <row r="235" spans="1:8" x14ac:dyDescent="0.15">
      <c r="A235" t="str">
        <f>IF(泳者登録!L35="","",泳者登録!AR35)</f>
        <v/>
      </c>
      <c r="B235" t="str">
        <f>IF(A235="","",泳者登録!AX35)</f>
        <v/>
      </c>
      <c r="C235" t="str">
        <f>IF(A235="","",泳者登録!BC35)</f>
        <v/>
      </c>
      <c r="D235" t="str">
        <f>IF(A235="","",泳者登録!AH35)</f>
        <v/>
      </c>
      <c r="E235">
        <v>0</v>
      </c>
      <c r="F235">
        <v>0</v>
      </c>
      <c r="G235" t="str">
        <f>IF(A235="","",泳者登録!BH35)</f>
        <v/>
      </c>
      <c r="H235">
        <v>3</v>
      </c>
    </row>
    <row r="236" spans="1:8" x14ac:dyDescent="0.15">
      <c r="A236" t="str">
        <f>IF(泳者登録!L36="","",泳者登録!AR36)</f>
        <v/>
      </c>
      <c r="B236" t="str">
        <f>IF(A236="","",泳者登録!AX36)</f>
        <v/>
      </c>
      <c r="C236" t="str">
        <f>IF(A236="","",泳者登録!BC36)</f>
        <v/>
      </c>
      <c r="D236" t="str">
        <f>IF(A236="","",泳者登録!AH36)</f>
        <v/>
      </c>
      <c r="E236">
        <v>0</v>
      </c>
      <c r="F236">
        <v>0</v>
      </c>
      <c r="G236" t="str">
        <f>IF(A236="","",泳者登録!BH36)</f>
        <v/>
      </c>
      <c r="H236">
        <v>3</v>
      </c>
    </row>
    <row r="237" spans="1:8" x14ac:dyDescent="0.15">
      <c r="A237" t="str">
        <f>IF(泳者登録!L37="","",泳者登録!AR37)</f>
        <v/>
      </c>
      <c r="B237" t="str">
        <f>IF(A237="","",泳者登録!AX37)</f>
        <v/>
      </c>
      <c r="C237" t="str">
        <f>IF(A237="","",泳者登録!BC37)</f>
        <v/>
      </c>
      <c r="D237" t="str">
        <f>IF(A237="","",泳者登録!AH37)</f>
        <v/>
      </c>
      <c r="E237">
        <v>0</v>
      </c>
      <c r="F237">
        <v>0</v>
      </c>
      <c r="G237" t="str">
        <f>IF(A237="","",泳者登録!BH37)</f>
        <v/>
      </c>
      <c r="H237">
        <v>3</v>
      </c>
    </row>
    <row r="238" spans="1:8" x14ac:dyDescent="0.15">
      <c r="A238" t="str">
        <f>IF(泳者登録!L38="","",泳者登録!AR38)</f>
        <v/>
      </c>
      <c r="B238" t="str">
        <f>IF(A238="","",泳者登録!AX38)</f>
        <v/>
      </c>
      <c r="C238" t="str">
        <f>IF(A238="","",泳者登録!BC38)</f>
        <v/>
      </c>
      <c r="D238" t="str">
        <f>IF(A238="","",泳者登録!AH38)</f>
        <v/>
      </c>
      <c r="E238">
        <v>0</v>
      </c>
      <c r="F238">
        <v>0</v>
      </c>
      <c r="G238" t="str">
        <f>IF(A238="","",泳者登録!BH38)</f>
        <v/>
      </c>
      <c r="H238">
        <v>3</v>
      </c>
    </row>
    <row r="239" spans="1:8" x14ac:dyDescent="0.15">
      <c r="A239" t="str">
        <f>IF(泳者登録!L39="","",泳者登録!AR39)</f>
        <v/>
      </c>
      <c r="B239" t="str">
        <f>IF(A239="","",泳者登録!AX39)</f>
        <v/>
      </c>
      <c r="C239" t="str">
        <f>IF(A239="","",泳者登録!BC39)</f>
        <v/>
      </c>
      <c r="D239" t="str">
        <f>IF(A239="","",泳者登録!AH39)</f>
        <v/>
      </c>
      <c r="E239">
        <v>0</v>
      </c>
      <c r="F239">
        <v>0</v>
      </c>
      <c r="G239" t="str">
        <f>IF(A239="","",泳者登録!BH39)</f>
        <v/>
      </c>
      <c r="H239">
        <v>3</v>
      </c>
    </row>
    <row r="240" spans="1:8" x14ac:dyDescent="0.15">
      <c r="A240" t="str">
        <f>IF(泳者登録!L40="","",泳者登録!AR40)</f>
        <v/>
      </c>
      <c r="B240" t="str">
        <f>IF(A240="","",泳者登録!AX40)</f>
        <v/>
      </c>
      <c r="C240" t="str">
        <f>IF(A240="","",泳者登録!BC40)</f>
        <v/>
      </c>
      <c r="D240" t="str">
        <f>IF(A240="","",泳者登録!AH40)</f>
        <v/>
      </c>
      <c r="E240">
        <v>0</v>
      </c>
      <c r="F240">
        <v>0</v>
      </c>
      <c r="G240" t="str">
        <f>IF(A240="","",泳者登録!BH40)</f>
        <v/>
      </c>
      <c r="H240">
        <v>3</v>
      </c>
    </row>
    <row r="241" spans="1:8" x14ac:dyDescent="0.15">
      <c r="A241" t="str">
        <f>IF(泳者登録!L41="","",泳者登録!AR41)</f>
        <v/>
      </c>
      <c r="B241" t="str">
        <f>IF(A241="","",泳者登録!AX41)</f>
        <v/>
      </c>
      <c r="C241" t="str">
        <f>IF(A241="","",泳者登録!BC41)</f>
        <v/>
      </c>
      <c r="D241" t="str">
        <f>IF(A241="","",泳者登録!AH41)</f>
        <v/>
      </c>
      <c r="E241">
        <v>0</v>
      </c>
      <c r="F241">
        <v>0</v>
      </c>
      <c r="G241" t="str">
        <f>IF(A241="","",泳者登録!BH41)</f>
        <v/>
      </c>
      <c r="H241">
        <v>3</v>
      </c>
    </row>
    <row r="242" spans="1:8" x14ac:dyDescent="0.15">
      <c r="A242" t="str">
        <f>IF(泳者登録!L42="","",泳者登録!AR42)</f>
        <v/>
      </c>
      <c r="B242" t="str">
        <f>IF(A242="","",泳者登録!AX42)</f>
        <v/>
      </c>
      <c r="C242" t="str">
        <f>IF(A242="","",泳者登録!BC42)</f>
        <v/>
      </c>
      <c r="D242" t="str">
        <f>IF(A242="","",泳者登録!AH42)</f>
        <v/>
      </c>
      <c r="E242">
        <v>0</v>
      </c>
      <c r="F242">
        <v>0</v>
      </c>
      <c r="G242" t="str">
        <f>IF(A242="","",泳者登録!BH42)</f>
        <v/>
      </c>
      <c r="H242">
        <v>3</v>
      </c>
    </row>
    <row r="243" spans="1:8" x14ac:dyDescent="0.15">
      <c r="A243" t="str">
        <f>IF(泳者登録!L43="","",泳者登録!AR43)</f>
        <v/>
      </c>
      <c r="B243" t="str">
        <f>IF(A243="","",泳者登録!AX43)</f>
        <v/>
      </c>
      <c r="C243" t="str">
        <f>IF(A243="","",泳者登録!BC43)</f>
        <v/>
      </c>
      <c r="D243" t="str">
        <f>IF(A243="","",泳者登録!AH43)</f>
        <v/>
      </c>
      <c r="E243">
        <v>0</v>
      </c>
      <c r="F243">
        <v>0</v>
      </c>
      <c r="G243" t="str">
        <f>IF(A243="","",泳者登録!BH43)</f>
        <v/>
      </c>
      <c r="H243">
        <v>3</v>
      </c>
    </row>
    <row r="244" spans="1:8" x14ac:dyDescent="0.15">
      <c r="A244" t="str">
        <f>IF(泳者登録!L44="","",泳者登録!AR44)</f>
        <v/>
      </c>
      <c r="B244" t="str">
        <f>IF(A244="","",泳者登録!AX44)</f>
        <v/>
      </c>
      <c r="C244" t="str">
        <f>IF(A244="","",泳者登録!BC44)</f>
        <v/>
      </c>
      <c r="D244" t="str">
        <f>IF(A244="","",泳者登録!AH44)</f>
        <v/>
      </c>
      <c r="E244">
        <v>0</v>
      </c>
      <c r="F244">
        <v>0</v>
      </c>
      <c r="G244" t="str">
        <f>IF(A244="","",泳者登録!BH44)</f>
        <v/>
      </c>
      <c r="H244">
        <v>3</v>
      </c>
    </row>
    <row r="245" spans="1:8" x14ac:dyDescent="0.15">
      <c r="A245" t="str">
        <f>IF(泳者登録!L45="","",泳者登録!AR45)</f>
        <v/>
      </c>
      <c r="B245" t="str">
        <f>IF(A245="","",泳者登録!AX45)</f>
        <v/>
      </c>
      <c r="C245" t="str">
        <f>IF(A245="","",泳者登録!BC45)</f>
        <v/>
      </c>
      <c r="D245" t="str">
        <f>IF(A245="","",泳者登録!AH45)</f>
        <v/>
      </c>
      <c r="E245">
        <v>0</v>
      </c>
      <c r="F245">
        <v>0</v>
      </c>
      <c r="G245" t="str">
        <f>IF(A245="","",泳者登録!BH45)</f>
        <v/>
      </c>
      <c r="H245">
        <v>3</v>
      </c>
    </row>
    <row r="246" spans="1:8" x14ac:dyDescent="0.15">
      <c r="A246" t="str">
        <f>IF(泳者登録!L46="","",泳者登録!AR46)</f>
        <v/>
      </c>
      <c r="B246" t="str">
        <f>IF(A246="","",泳者登録!AX46)</f>
        <v/>
      </c>
      <c r="C246" t="str">
        <f>IF(A246="","",泳者登録!BC46)</f>
        <v/>
      </c>
      <c r="D246" t="str">
        <f>IF(A246="","",泳者登録!AH46)</f>
        <v/>
      </c>
      <c r="E246">
        <v>0</v>
      </c>
      <c r="F246">
        <v>0</v>
      </c>
      <c r="G246" t="str">
        <f>IF(A246="","",泳者登録!BH46)</f>
        <v/>
      </c>
      <c r="H246">
        <v>3</v>
      </c>
    </row>
    <row r="247" spans="1:8" x14ac:dyDescent="0.15">
      <c r="A247" t="str">
        <f>IF(泳者登録!L47="","",泳者登録!AR47)</f>
        <v/>
      </c>
      <c r="B247" t="str">
        <f>IF(A247="","",泳者登録!AX47)</f>
        <v/>
      </c>
      <c r="C247" t="str">
        <f>IF(A247="","",泳者登録!BC47)</f>
        <v/>
      </c>
      <c r="D247" t="str">
        <f>IF(A247="","",泳者登録!AH47)</f>
        <v/>
      </c>
      <c r="E247">
        <v>0</v>
      </c>
      <c r="F247">
        <v>0</v>
      </c>
      <c r="G247" t="str">
        <f>IF(A247="","",泳者登録!BH47)</f>
        <v/>
      </c>
      <c r="H247">
        <v>3</v>
      </c>
    </row>
    <row r="248" spans="1:8" x14ac:dyDescent="0.15">
      <c r="A248" t="str">
        <f>IF(泳者登録!L48="","",泳者登録!AR48)</f>
        <v/>
      </c>
      <c r="B248" t="str">
        <f>IF(A248="","",泳者登録!AX48)</f>
        <v/>
      </c>
      <c r="C248" t="str">
        <f>IF(A248="","",泳者登録!BC48)</f>
        <v/>
      </c>
      <c r="D248" t="str">
        <f>IF(A248="","",泳者登録!AH48)</f>
        <v/>
      </c>
      <c r="E248">
        <v>0</v>
      </c>
      <c r="F248">
        <v>0</v>
      </c>
      <c r="G248" t="str">
        <f>IF(A248="","",泳者登録!BH48)</f>
        <v/>
      </c>
      <c r="H248">
        <v>3</v>
      </c>
    </row>
    <row r="249" spans="1:8" x14ac:dyDescent="0.15">
      <c r="A249" t="str">
        <f>IF(泳者登録!L49="","",泳者登録!AR49)</f>
        <v/>
      </c>
      <c r="B249" t="str">
        <f>IF(A249="","",泳者登録!AX49)</f>
        <v/>
      </c>
      <c r="C249" t="str">
        <f>IF(A249="","",泳者登録!BC49)</f>
        <v/>
      </c>
      <c r="D249" t="str">
        <f>IF(A249="","",泳者登録!AH49)</f>
        <v/>
      </c>
      <c r="E249">
        <v>0</v>
      </c>
      <c r="F249">
        <v>0</v>
      </c>
      <c r="G249" t="str">
        <f>IF(A249="","",泳者登録!BH49)</f>
        <v/>
      </c>
      <c r="H249">
        <v>3</v>
      </c>
    </row>
    <row r="250" spans="1:8" x14ac:dyDescent="0.15">
      <c r="A250" t="str">
        <f>IF(泳者登録!L50="","",泳者登録!AR50)</f>
        <v/>
      </c>
      <c r="B250" t="str">
        <f>IF(A250="","",泳者登録!AX50)</f>
        <v/>
      </c>
      <c r="C250" t="str">
        <f>IF(A250="","",泳者登録!BC50)</f>
        <v/>
      </c>
      <c r="D250" t="str">
        <f>IF(A250="","",泳者登録!AH50)</f>
        <v/>
      </c>
      <c r="E250">
        <v>0</v>
      </c>
      <c r="F250">
        <v>0</v>
      </c>
      <c r="G250" t="str">
        <f>IF(A250="","",泳者登録!BH50)</f>
        <v/>
      </c>
      <c r="H250">
        <v>3</v>
      </c>
    </row>
    <row r="251" spans="1:8" x14ac:dyDescent="0.15">
      <c r="A251" t="str">
        <f>IF(泳者登録!L51="","",泳者登録!AR51)</f>
        <v/>
      </c>
      <c r="B251" t="str">
        <f>IF(A251="","",泳者登録!AX51)</f>
        <v/>
      </c>
      <c r="C251" t="str">
        <f>IF(A251="","",泳者登録!BC51)</f>
        <v/>
      </c>
      <c r="D251" t="str">
        <f>IF(A251="","",泳者登録!AH51)</f>
        <v/>
      </c>
      <c r="E251">
        <v>0</v>
      </c>
      <c r="F251">
        <v>0</v>
      </c>
      <c r="G251" t="str">
        <f>IF(A251="","",泳者登録!BH51)</f>
        <v/>
      </c>
      <c r="H251">
        <v>3</v>
      </c>
    </row>
    <row r="252" spans="1:8" x14ac:dyDescent="0.15">
      <c r="A252" t="str">
        <f>IF(泳者登録!L52="","",泳者登録!AR52)</f>
        <v/>
      </c>
      <c r="B252" t="str">
        <f>IF(A252="","",泳者登録!AX52)</f>
        <v/>
      </c>
      <c r="C252" t="str">
        <f>IF(A252="","",泳者登録!BC52)</f>
        <v/>
      </c>
      <c r="D252" t="str">
        <f>IF(A252="","",泳者登録!AH52)</f>
        <v/>
      </c>
      <c r="E252">
        <v>0</v>
      </c>
      <c r="F252">
        <v>0</v>
      </c>
      <c r="G252" t="str">
        <f>IF(A252="","",泳者登録!BH52)</f>
        <v/>
      </c>
      <c r="H252">
        <v>3</v>
      </c>
    </row>
    <row r="253" spans="1:8" x14ac:dyDescent="0.15">
      <c r="A253" t="str">
        <f>IF(泳者登録!L53="","",泳者登録!AR53)</f>
        <v/>
      </c>
      <c r="B253" t="str">
        <f>IF(A253="","",泳者登録!AX53)</f>
        <v/>
      </c>
      <c r="C253" t="str">
        <f>IF(A253="","",泳者登録!BC53)</f>
        <v/>
      </c>
      <c r="D253" t="str">
        <f>IF(A253="","",泳者登録!AH53)</f>
        <v/>
      </c>
      <c r="E253">
        <v>0</v>
      </c>
      <c r="F253">
        <v>0</v>
      </c>
      <c r="G253" t="str">
        <f>IF(A253="","",泳者登録!BH53)</f>
        <v/>
      </c>
      <c r="H253">
        <v>3</v>
      </c>
    </row>
    <row r="254" spans="1:8" x14ac:dyDescent="0.15">
      <c r="A254" t="str">
        <f>IF(泳者登録!L54="","",泳者登録!AR54)</f>
        <v/>
      </c>
      <c r="B254" t="str">
        <f>IF(A254="","",泳者登録!AX54)</f>
        <v/>
      </c>
      <c r="C254" t="str">
        <f>IF(A254="","",泳者登録!BC54)</f>
        <v/>
      </c>
      <c r="D254" t="str">
        <f>IF(A254="","",泳者登録!AH54)</f>
        <v/>
      </c>
      <c r="E254">
        <v>0</v>
      </c>
      <c r="F254">
        <v>0</v>
      </c>
      <c r="G254" t="str">
        <f>IF(A254="","",泳者登録!BH54)</f>
        <v/>
      </c>
      <c r="H254">
        <v>3</v>
      </c>
    </row>
    <row r="255" spans="1:8" x14ac:dyDescent="0.15">
      <c r="A255" s="42" t="str">
        <f>IF(泳者登録!L55="","",泳者登録!AR55)</f>
        <v/>
      </c>
      <c r="B255" s="42" t="str">
        <f>IF(A255="","",泳者登録!AX55)</f>
        <v/>
      </c>
      <c r="C255" s="42" t="str">
        <f>IF(A255="","",泳者登録!BC55)</f>
        <v/>
      </c>
      <c r="D255" s="42" t="str">
        <f>IF(A255="","",泳者登録!AH55)</f>
        <v/>
      </c>
      <c r="E255" s="42">
        <v>0</v>
      </c>
      <c r="F255" s="42">
        <v>0</v>
      </c>
      <c r="G255" s="42" t="str">
        <f>IF(A255="","",泳者登録!BH55)</f>
        <v/>
      </c>
      <c r="H255" s="42">
        <v>3</v>
      </c>
    </row>
    <row r="257" spans="1:8" x14ac:dyDescent="0.15">
      <c r="A257" s="42"/>
      <c r="B257" s="42"/>
      <c r="C257" s="42"/>
      <c r="D257" s="42"/>
      <c r="E257" s="42"/>
      <c r="F257" s="42"/>
      <c r="G257" s="42"/>
      <c r="H257" s="42"/>
    </row>
    <row r="258" spans="1:8" x14ac:dyDescent="0.15">
      <c r="A258" s="45" t="str">
        <f>IF(泳者登録!L58="","",泳者登録!AR58)</f>
        <v/>
      </c>
      <c r="B258" t="str">
        <f>IF(A258="","",泳者登録!AX58)</f>
        <v/>
      </c>
      <c r="C258" t="str">
        <f>IF(A258="","",泳者登録!BC58)</f>
        <v/>
      </c>
      <c r="D258" t="str">
        <f>IF(A258="","",泳者登録!AH58)</f>
        <v/>
      </c>
      <c r="E258">
        <v>0</v>
      </c>
      <c r="F258">
        <v>5</v>
      </c>
      <c r="G258" t="str">
        <f>IF(A258="","",泳者登録!BH58)</f>
        <v/>
      </c>
      <c r="H258">
        <v>3</v>
      </c>
    </row>
    <row r="259" spans="1:8" x14ac:dyDescent="0.15">
      <c r="A259" t="str">
        <f>IF(泳者登録!L59="","",泳者登録!AR59)</f>
        <v/>
      </c>
      <c r="B259" t="str">
        <f>IF(A259="","",泳者登録!AX59)</f>
        <v/>
      </c>
      <c r="C259" t="str">
        <f>IF(A259="","",泳者登録!BC59)</f>
        <v/>
      </c>
      <c r="D259" t="str">
        <f>IF(A259="","",泳者登録!AH59)</f>
        <v/>
      </c>
      <c r="E259">
        <v>0</v>
      </c>
      <c r="F259">
        <v>5</v>
      </c>
      <c r="G259" t="str">
        <f>IF(A259="","",泳者登録!BH59)</f>
        <v/>
      </c>
      <c r="H259">
        <v>3</v>
      </c>
    </row>
    <row r="260" spans="1:8" x14ac:dyDescent="0.15">
      <c r="A260" t="str">
        <f>IF(泳者登録!L60="","",泳者登録!AR60)</f>
        <v/>
      </c>
      <c r="B260" t="str">
        <f>IF(A260="","",泳者登録!AX60)</f>
        <v/>
      </c>
      <c r="C260" t="str">
        <f>IF(A260="","",泳者登録!BC60)</f>
        <v/>
      </c>
      <c r="D260" t="str">
        <f>IF(A260="","",泳者登録!AH60)</f>
        <v/>
      </c>
      <c r="E260">
        <v>0</v>
      </c>
      <c r="F260">
        <v>5</v>
      </c>
      <c r="G260" t="str">
        <f>IF(A260="","",泳者登録!BH60)</f>
        <v/>
      </c>
      <c r="H260">
        <v>3</v>
      </c>
    </row>
    <row r="261" spans="1:8" x14ac:dyDescent="0.15">
      <c r="A261" t="str">
        <f>IF(泳者登録!L61="","",泳者登録!AR61)</f>
        <v/>
      </c>
      <c r="B261" t="str">
        <f>IF(A261="","",泳者登録!AX61)</f>
        <v/>
      </c>
      <c r="C261" t="str">
        <f>IF(A261="","",泳者登録!BC61)</f>
        <v/>
      </c>
      <c r="D261" t="str">
        <f>IF(A261="","",泳者登録!AH61)</f>
        <v/>
      </c>
      <c r="E261">
        <v>0</v>
      </c>
      <c r="F261">
        <v>5</v>
      </c>
      <c r="G261" t="str">
        <f>IF(A261="","",泳者登録!BH61)</f>
        <v/>
      </c>
      <c r="H261">
        <v>3</v>
      </c>
    </row>
    <row r="262" spans="1:8" x14ac:dyDescent="0.15">
      <c r="A262" t="str">
        <f>IF(泳者登録!L62="","",泳者登録!AR62)</f>
        <v/>
      </c>
      <c r="B262" t="str">
        <f>IF(A262="","",泳者登録!AX62)</f>
        <v/>
      </c>
      <c r="C262" t="str">
        <f>IF(A262="","",泳者登録!BC62)</f>
        <v/>
      </c>
      <c r="D262" t="str">
        <f>IF(A262="","",泳者登録!AH62)</f>
        <v/>
      </c>
      <c r="E262">
        <v>0</v>
      </c>
      <c r="F262">
        <v>5</v>
      </c>
      <c r="G262" t="str">
        <f>IF(A262="","",泳者登録!BH62)</f>
        <v/>
      </c>
      <c r="H262">
        <v>3</v>
      </c>
    </row>
    <row r="263" spans="1:8" x14ac:dyDescent="0.15">
      <c r="A263" t="str">
        <f>IF(泳者登録!L63="","",泳者登録!AR63)</f>
        <v/>
      </c>
      <c r="B263" t="str">
        <f>IF(A263="","",泳者登録!AX63)</f>
        <v/>
      </c>
      <c r="C263" t="str">
        <f>IF(A263="","",泳者登録!BC63)</f>
        <v/>
      </c>
      <c r="D263" t="str">
        <f>IF(A263="","",泳者登録!AH63)</f>
        <v/>
      </c>
      <c r="E263">
        <v>0</v>
      </c>
      <c r="F263">
        <v>5</v>
      </c>
      <c r="G263" t="str">
        <f>IF(A263="","",泳者登録!BH63)</f>
        <v/>
      </c>
      <c r="H263">
        <v>3</v>
      </c>
    </row>
    <row r="264" spans="1:8" x14ac:dyDescent="0.15">
      <c r="A264" t="str">
        <f>IF(泳者登録!L64="","",泳者登録!AR64)</f>
        <v/>
      </c>
      <c r="B264" t="str">
        <f>IF(A264="","",泳者登録!AX64)</f>
        <v/>
      </c>
      <c r="C264" t="str">
        <f>IF(A264="","",泳者登録!BC64)</f>
        <v/>
      </c>
      <c r="D264" t="str">
        <f>IF(A264="","",泳者登録!AH64)</f>
        <v/>
      </c>
      <c r="E264">
        <v>0</v>
      </c>
      <c r="F264">
        <v>5</v>
      </c>
      <c r="G264" t="str">
        <f>IF(A264="","",泳者登録!BH64)</f>
        <v/>
      </c>
      <c r="H264">
        <v>3</v>
      </c>
    </row>
    <row r="265" spans="1:8" x14ac:dyDescent="0.15">
      <c r="A265" t="str">
        <f>IF(泳者登録!L65="","",泳者登録!AR65)</f>
        <v/>
      </c>
      <c r="B265" t="str">
        <f>IF(A265="","",泳者登録!AX65)</f>
        <v/>
      </c>
      <c r="C265" t="str">
        <f>IF(A265="","",泳者登録!BC65)</f>
        <v/>
      </c>
      <c r="D265" t="str">
        <f>IF(A265="","",泳者登録!AH65)</f>
        <v/>
      </c>
      <c r="E265">
        <v>0</v>
      </c>
      <c r="F265">
        <v>5</v>
      </c>
      <c r="G265" t="str">
        <f>IF(A265="","",泳者登録!BH65)</f>
        <v/>
      </c>
      <c r="H265">
        <v>3</v>
      </c>
    </row>
    <row r="266" spans="1:8" x14ac:dyDescent="0.15">
      <c r="A266" t="str">
        <f>IF(泳者登録!L66="","",泳者登録!AR66)</f>
        <v/>
      </c>
      <c r="B266" t="str">
        <f>IF(A266="","",泳者登録!AX66)</f>
        <v/>
      </c>
      <c r="C266" t="str">
        <f>IF(A266="","",泳者登録!BC66)</f>
        <v/>
      </c>
      <c r="D266" t="str">
        <f>IF(A266="","",泳者登録!AH66)</f>
        <v/>
      </c>
      <c r="E266">
        <v>0</v>
      </c>
      <c r="F266">
        <v>5</v>
      </c>
      <c r="G266" t="str">
        <f>IF(A266="","",泳者登録!BH66)</f>
        <v/>
      </c>
      <c r="H266">
        <v>3</v>
      </c>
    </row>
    <row r="267" spans="1:8" x14ac:dyDescent="0.15">
      <c r="A267" t="str">
        <f>IF(泳者登録!L67="","",泳者登録!AR67)</f>
        <v/>
      </c>
      <c r="B267" t="str">
        <f>IF(A267="","",泳者登録!AX67)</f>
        <v/>
      </c>
      <c r="C267" t="str">
        <f>IF(A267="","",泳者登録!BC67)</f>
        <v/>
      </c>
      <c r="D267" t="str">
        <f>IF(A267="","",泳者登録!AH67)</f>
        <v/>
      </c>
      <c r="E267">
        <v>0</v>
      </c>
      <c r="F267">
        <v>5</v>
      </c>
      <c r="G267" t="str">
        <f>IF(A267="","",泳者登録!BH67)</f>
        <v/>
      </c>
      <c r="H267">
        <v>3</v>
      </c>
    </row>
    <row r="268" spans="1:8" x14ac:dyDescent="0.15">
      <c r="A268" t="str">
        <f>IF(泳者登録!L68="","",泳者登録!AR68)</f>
        <v/>
      </c>
      <c r="B268" t="str">
        <f>IF(A268="","",泳者登録!AX68)</f>
        <v/>
      </c>
      <c r="C268" t="str">
        <f>IF(A268="","",泳者登録!BC68)</f>
        <v/>
      </c>
      <c r="D268" t="str">
        <f>IF(A268="","",泳者登録!AH68)</f>
        <v/>
      </c>
      <c r="E268">
        <v>0</v>
      </c>
      <c r="F268">
        <v>5</v>
      </c>
      <c r="G268" t="str">
        <f>IF(A268="","",泳者登録!BH68)</f>
        <v/>
      </c>
      <c r="H268">
        <v>3</v>
      </c>
    </row>
    <row r="269" spans="1:8" x14ac:dyDescent="0.15">
      <c r="A269" t="str">
        <f>IF(泳者登録!L69="","",泳者登録!AR69)</f>
        <v/>
      </c>
      <c r="B269" t="str">
        <f>IF(A269="","",泳者登録!AX69)</f>
        <v/>
      </c>
      <c r="C269" t="str">
        <f>IF(A269="","",泳者登録!BC69)</f>
        <v/>
      </c>
      <c r="D269" t="str">
        <f>IF(A269="","",泳者登録!AH69)</f>
        <v/>
      </c>
      <c r="E269">
        <v>0</v>
      </c>
      <c r="F269">
        <v>5</v>
      </c>
      <c r="G269" t="str">
        <f>IF(A269="","",泳者登録!BH69)</f>
        <v/>
      </c>
      <c r="H269">
        <v>3</v>
      </c>
    </row>
    <row r="270" spans="1:8" x14ac:dyDescent="0.15">
      <c r="A270" t="str">
        <f>IF(泳者登録!L70="","",泳者登録!AR70)</f>
        <v/>
      </c>
      <c r="B270" t="str">
        <f>IF(A270="","",泳者登録!AX70)</f>
        <v/>
      </c>
      <c r="C270" t="str">
        <f>IF(A270="","",泳者登録!BC70)</f>
        <v/>
      </c>
      <c r="D270" t="str">
        <f>IF(A270="","",泳者登録!AH70)</f>
        <v/>
      </c>
      <c r="E270">
        <v>0</v>
      </c>
      <c r="F270">
        <v>5</v>
      </c>
      <c r="G270" t="str">
        <f>IF(A270="","",泳者登録!BH70)</f>
        <v/>
      </c>
      <c r="H270">
        <v>3</v>
      </c>
    </row>
    <row r="271" spans="1:8" x14ac:dyDescent="0.15">
      <c r="A271" t="str">
        <f>IF(泳者登録!L71="","",泳者登録!AR71)</f>
        <v/>
      </c>
      <c r="B271" t="str">
        <f>IF(A271="","",泳者登録!AX71)</f>
        <v/>
      </c>
      <c r="C271" t="str">
        <f>IF(A271="","",泳者登録!BC71)</f>
        <v/>
      </c>
      <c r="D271" t="str">
        <f>IF(A271="","",泳者登録!AH71)</f>
        <v/>
      </c>
      <c r="E271">
        <v>0</v>
      </c>
      <c r="F271">
        <v>5</v>
      </c>
      <c r="G271" t="str">
        <f>IF(A271="","",泳者登録!BH71)</f>
        <v/>
      </c>
      <c r="H271">
        <v>3</v>
      </c>
    </row>
    <row r="272" spans="1:8" x14ac:dyDescent="0.15">
      <c r="A272" t="str">
        <f>IF(泳者登録!L72="","",泳者登録!AR72)</f>
        <v/>
      </c>
      <c r="B272" t="str">
        <f>IF(A272="","",泳者登録!AX72)</f>
        <v/>
      </c>
      <c r="C272" t="str">
        <f>IF(A272="","",泳者登録!BC72)</f>
        <v/>
      </c>
      <c r="D272" t="str">
        <f>IF(A272="","",泳者登録!AH72)</f>
        <v/>
      </c>
      <c r="E272">
        <v>0</v>
      </c>
      <c r="F272">
        <v>5</v>
      </c>
      <c r="G272" t="str">
        <f>IF(A272="","",泳者登録!BH72)</f>
        <v/>
      </c>
      <c r="H272">
        <v>3</v>
      </c>
    </row>
    <row r="273" spans="1:8" x14ac:dyDescent="0.15">
      <c r="A273" t="str">
        <f>IF(泳者登録!L73="","",泳者登録!AR73)</f>
        <v/>
      </c>
      <c r="B273" t="str">
        <f>IF(A273="","",泳者登録!AX73)</f>
        <v/>
      </c>
      <c r="C273" t="str">
        <f>IF(A273="","",泳者登録!BC73)</f>
        <v/>
      </c>
      <c r="D273" t="str">
        <f>IF(A273="","",泳者登録!AH73)</f>
        <v/>
      </c>
      <c r="E273">
        <v>0</v>
      </c>
      <c r="F273">
        <v>5</v>
      </c>
      <c r="G273" t="str">
        <f>IF(A273="","",泳者登録!BH73)</f>
        <v/>
      </c>
      <c r="H273">
        <v>3</v>
      </c>
    </row>
    <row r="274" spans="1:8" x14ac:dyDescent="0.15">
      <c r="A274" t="str">
        <f>IF(泳者登録!L74="","",泳者登録!AR74)</f>
        <v/>
      </c>
      <c r="B274" t="str">
        <f>IF(A274="","",泳者登録!AX74)</f>
        <v/>
      </c>
      <c r="C274" t="str">
        <f>IF(A274="","",泳者登録!BC74)</f>
        <v/>
      </c>
      <c r="D274" t="str">
        <f>IF(A274="","",泳者登録!AH74)</f>
        <v/>
      </c>
      <c r="E274">
        <v>0</v>
      </c>
      <c r="F274">
        <v>5</v>
      </c>
      <c r="G274" t="str">
        <f>IF(A274="","",泳者登録!BH74)</f>
        <v/>
      </c>
      <c r="H274">
        <v>3</v>
      </c>
    </row>
    <row r="275" spans="1:8" x14ac:dyDescent="0.15">
      <c r="A275" t="str">
        <f>IF(泳者登録!L75="","",泳者登録!AR75)</f>
        <v/>
      </c>
      <c r="B275" t="str">
        <f>IF(A275="","",泳者登録!AX75)</f>
        <v/>
      </c>
      <c r="C275" t="str">
        <f>IF(A275="","",泳者登録!BC75)</f>
        <v/>
      </c>
      <c r="D275" t="str">
        <f>IF(A275="","",泳者登録!AH75)</f>
        <v/>
      </c>
      <c r="E275">
        <v>0</v>
      </c>
      <c r="F275">
        <v>5</v>
      </c>
      <c r="G275" t="str">
        <f>IF(A275="","",泳者登録!BH75)</f>
        <v/>
      </c>
      <c r="H275">
        <v>3</v>
      </c>
    </row>
    <row r="276" spans="1:8" x14ac:dyDescent="0.15">
      <c r="A276" t="str">
        <f>IF(泳者登録!L76="","",泳者登録!AR76)</f>
        <v/>
      </c>
      <c r="B276" t="str">
        <f>IF(A276="","",泳者登録!AX76)</f>
        <v/>
      </c>
      <c r="C276" t="str">
        <f>IF(A276="","",泳者登録!BC76)</f>
        <v/>
      </c>
      <c r="D276" t="str">
        <f>IF(A276="","",泳者登録!AH76)</f>
        <v/>
      </c>
      <c r="E276">
        <v>0</v>
      </c>
      <c r="F276">
        <v>5</v>
      </c>
      <c r="G276" t="str">
        <f>IF(A276="","",泳者登録!BH76)</f>
        <v/>
      </c>
      <c r="H276">
        <v>3</v>
      </c>
    </row>
    <row r="277" spans="1:8" x14ac:dyDescent="0.15">
      <c r="A277" t="str">
        <f>IF(泳者登録!L77="","",泳者登録!AR77)</f>
        <v/>
      </c>
      <c r="B277" t="str">
        <f>IF(A277="","",泳者登録!AX77)</f>
        <v/>
      </c>
      <c r="C277" t="str">
        <f>IF(A277="","",泳者登録!BC77)</f>
        <v/>
      </c>
      <c r="D277" t="str">
        <f>IF(A277="","",泳者登録!AH77)</f>
        <v/>
      </c>
      <c r="E277">
        <v>0</v>
      </c>
      <c r="F277">
        <v>5</v>
      </c>
      <c r="G277" t="str">
        <f>IF(A277="","",泳者登録!BH77)</f>
        <v/>
      </c>
      <c r="H277">
        <v>3</v>
      </c>
    </row>
    <row r="278" spans="1:8" x14ac:dyDescent="0.15">
      <c r="A278" t="str">
        <f>IF(泳者登録!L78="","",泳者登録!AR78)</f>
        <v/>
      </c>
      <c r="B278" t="str">
        <f>IF(A278="","",泳者登録!AX78)</f>
        <v/>
      </c>
      <c r="C278" t="str">
        <f>IF(A278="","",泳者登録!BC78)</f>
        <v/>
      </c>
      <c r="D278" t="str">
        <f>IF(A278="","",泳者登録!AH78)</f>
        <v/>
      </c>
      <c r="E278">
        <v>0</v>
      </c>
      <c r="F278">
        <v>5</v>
      </c>
      <c r="G278" t="str">
        <f>IF(A278="","",泳者登録!BH78)</f>
        <v/>
      </c>
      <c r="H278">
        <v>3</v>
      </c>
    </row>
    <row r="279" spans="1:8" x14ac:dyDescent="0.15">
      <c r="A279" t="str">
        <f>IF(泳者登録!L79="","",泳者登録!AR79)</f>
        <v/>
      </c>
      <c r="B279" t="str">
        <f>IF(A279="","",泳者登録!AX79)</f>
        <v/>
      </c>
      <c r="C279" t="str">
        <f>IF(A279="","",泳者登録!BC79)</f>
        <v/>
      </c>
      <c r="D279" t="str">
        <f>IF(A279="","",泳者登録!AH79)</f>
        <v/>
      </c>
      <c r="E279">
        <v>0</v>
      </c>
      <c r="F279">
        <v>5</v>
      </c>
      <c r="G279" t="str">
        <f>IF(A279="","",泳者登録!BH79)</f>
        <v/>
      </c>
      <c r="H279">
        <v>3</v>
      </c>
    </row>
    <row r="280" spans="1:8" x14ac:dyDescent="0.15">
      <c r="A280" t="str">
        <f>IF(泳者登録!L80="","",泳者登録!AR80)</f>
        <v/>
      </c>
      <c r="B280" t="str">
        <f>IF(A280="","",泳者登録!AX80)</f>
        <v/>
      </c>
      <c r="C280" t="str">
        <f>IF(A280="","",泳者登録!BC80)</f>
        <v/>
      </c>
      <c r="D280" t="str">
        <f>IF(A280="","",泳者登録!AH80)</f>
        <v/>
      </c>
      <c r="E280">
        <v>0</v>
      </c>
      <c r="F280">
        <v>5</v>
      </c>
      <c r="G280" t="str">
        <f>IF(A280="","",泳者登録!BH80)</f>
        <v/>
      </c>
      <c r="H280">
        <v>3</v>
      </c>
    </row>
    <row r="281" spans="1:8" x14ac:dyDescent="0.15">
      <c r="A281" t="str">
        <f>IF(泳者登録!L81="","",泳者登録!AR81)</f>
        <v/>
      </c>
      <c r="B281" t="str">
        <f>IF(A281="","",泳者登録!AX81)</f>
        <v/>
      </c>
      <c r="C281" t="str">
        <f>IF(A281="","",泳者登録!BC81)</f>
        <v/>
      </c>
      <c r="D281" t="str">
        <f>IF(A281="","",泳者登録!AH81)</f>
        <v/>
      </c>
      <c r="E281">
        <v>0</v>
      </c>
      <c r="F281">
        <v>5</v>
      </c>
      <c r="G281" t="str">
        <f>IF(A281="","",泳者登録!BH81)</f>
        <v/>
      </c>
      <c r="H281">
        <v>3</v>
      </c>
    </row>
    <row r="282" spans="1:8" x14ac:dyDescent="0.15">
      <c r="A282" t="str">
        <f>IF(泳者登録!L82="","",泳者登録!AR82)</f>
        <v/>
      </c>
      <c r="B282" t="str">
        <f>IF(A282="","",泳者登録!AX82)</f>
        <v/>
      </c>
      <c r="C282" t="str">
        <f>IF(A282="","",泳者登録!BC82)</f>
        <v/>
      </c>
      <c r="D282" t="str">
        <f>IF(A282="","",泳者登録!AH82)</f>
        <v/>
      </c>
      <c r="E282">
        <v>0</v>
      </c>
      <c r="F282">
        <v>5</v>
      </c>
      <c r="G282" t="str">
        <f>IF(A282="","",泳者登録!BH82)</f>
        <v/>
      </c>
      <c r="H282">
        <v>3</v>
      </c>
    </row>
    <row r="283" spans="1:8" x14ac:dyDescent="0.15">
      <c r="A283" t="str">
        <f>IF(泳者登録!L83="","",泳者登録!AR83)</f>
        <v/>
      </c>
      <c r="B283" t="str">
        <f>IF(A283="","",泳者登録!AX83)</f>
        <v/>
      </c>
      <c r="C283" t="str">
        <f>IF(A283="","",泳者登録!BC83)</f>
        <v/>
      </c>
      <c r="D283" t="str">
        <f>IF(A283="","",泳者登録!AH83)</f>
        <v/>
      </c>
      <c r="E283">
        <v>0</v>
      </c>
      <c r="F283">
        <v>5</v>
      </c>
      <c r="G283" t="str">
        <f>IF(A283="","",泳者登録!BH83)</f>
        <v/>
      </c>
      <c r="H283">
        <v>3</v>
      </c>
    </row>
    <row r="284" spans="1:8" x14ac:dyDescent="0.15">
      <c r="A284" t="str">
        <f>IF(泳者登録!L84="","",泳者登録!AR84)</f>
        <v/>
      </c>
      <c r="B284" t="str">
        <f>IF(A284="","",泳者登録!AX84)</f>
        <v/>
      </c>
      <c r="C284" t="str">
        <f>IF(A284="","",泳者登録!BC84)</f>
        <v/>
      </c>
      <c r="D284" t="str">
        <f>IF(A284="","",泳者登録!AH84)</f>
        <v/>
      </c>
      <c r="E284">
        <v>0</v>
      </c>
      <c r="F284">
        <v>5</v>
      </c>
      <c r="G284" t="str">
        <f>IF(A284="","",泳者登録!BH84)</f>
        <v/>
      </c>
      <c r="H284">
        <v>3</v>
      </c>
    </row>
    <row r="285" spans="1:8" x14ac:dyDescent="0.15">
      <c r="A285" t="str">
        <f>IF(泳者登録!L85="","",泳者登録!AR85)</f>
        <v/>
      </c>
      <c r="B285" t="str">
        <f>IF(A285="","",泳者登録!AX85)</f>
        <v/>
      </c>
      <c r="C285" t="str">
        <f>IF(A285="","",泳者登録!BC85)</f>
        <v/>
      </c>
      <c r="D285" t="str">
        <f>IF(A285="","",泳者登録!AH85)</f>
        <v/>
      </c>
      <c r="E285">
        <v>0</v>
      </c>
      <c r="F285">
        <v>5</v>
      </c>
      <c r="G285" t="str">
        <f>IF(A285="","",泳者登録!BH85)</f>
        <v/>
      </c>
      <c r="H285">
        <v>3</v>
      </c>
    </row>
    <row r="286" spans="1:8" x14ac:dyDescent="0.15">
      <c r="A286" t="str">
        <f>IF(泳者登録!L86="","",泳者登録!AR86)</f>
        <v/>
      </c>
      <c r="B286" t="str">
        <f>IF(A286="","",泳者登録!AX86)</f>
        <v/>
      </c>
      <c r="C286" t="str">
        <f>IF(A286="","",泳者登録!BC86)</f>
        <v/>
      </c>
      <c r="D286" t="str">
        <f>IF(A286="","",泳者登録!AH86)</f>
        <v/>
      </c>
      <c r="E286">
        <v>0</v>
      </c>
      <c r="F286">
        <v>5</v>
      </c>
      <c r="G286" t="str">
        <f>IF(A286="","",泳者登録!BH86)</f>
        <v/>
      </c>
      <c r="H286">
        <v>3</v>
      </c>
    </row>
    <row r="287" spans="1:8" x14ac:dyDescent="0.15">
      <c r="A287" t="str">
        <f>IF(泳者登録!L87="","",泳者登録!AR87)</f>
        <v/>
      </c>
      <c r="B287" t="str">
        <f>IF(A287="","",泳者登録!AX87)</f>
        <v/>
      </c>
      <c r="C287" t="str">
        <f>IF(A287="","",泳者登録!BC87)</f>
        <v/>
      </c>
      <c r="D287" t="str">
        <f>IF(A287="","",泳者登録!AH87)</f>
        <v/>
      </c>
      <c r="E287">
        <v>0</v>
      </c>
      <c r="F287">
        <v>5</v>
      </c>
      <c r="G287" t="str">
        <f>IF(A287="","",泳者登録!BH87)</f>
        <v/>
      </c>
      <c r="H287">
        <v>3</v>
      </c>
    </row>
    <row r="288" spans="1:8" x14ac:dyDescent="0.15">
      <c r="A288" t="str">
        <f>IF(泳者登録!L88="","",泳者登録!AR88)</f>
        <v/>
      </c>
      <c r="B288" t="str">
        <f>IF(A288="","",泳者登録!AX88)</f>
        <v/>
      </c>
      <c r="C288" t="str">
        <f>IF(A288="","",泳者登録!BC88)</f>
        <v/>
      </c>
      <c r="D288" t="str">
        <f>IF(A288="","",泳者登録!AH88)</f>
        <v/>
      </c>
      <c r="E288">
        <v>0</v>
      </c>
      <c r="F288">
        <v>5</v>
      </c>
      <c r="G288" t="str">
        <f>IF(A288="","",泳者登録!BH88)</f>
        <v/>
      </c>
      <c r="H288">
        <v>3</v>
      </c>
    </row>
    <row r="289" spans="1:8" x14ac:dyDescent="0.15">
      <c r="A289" t="str">
        <f>IF(泳者登録!L89="","",泳者登録!AR89)</f>
        <v/>
      </c>
      <c r="B289" t="str">
        <f>IF(A289="","",泳者登録!AX89)</f>
        <v/>
      </c>
      <c r="C289" t="str">
        <f>IF(A289="","",泳者登録!BC89)</f>
        <v/>
      </c>
      <c r="D289" t="str">
        <f>IF(A289="","",泳者登録!AH89)</f>
        <v/>
      </c>
      <c r="E289">
        <v>0</v>
      </c>
      <c r="F289">
        <v>5</v>
      </c>
      <c r="G289" t="str">
        <f>IF(A289="","",泳者登録!BH89)</f>
        <v/>
      </c>
      <c r="H289">
        <v>3</v>
      </c>
    </row>
    <row r="290" spans="1:8" x14ac:dyDescent="0.15">
      <c r="A290" t="str">
        <f>IF(泳者登録!L90="","",泳者登録!AR90)</f>
        <v/>
      </c>
      <c r="B290" t="str">
        <f>IF(A290="","",泳者登録!AX90)</f>
        <v/>
      </c>
      <c r="C290" t="str">
        <f>IF(A290="","",泳者登録!BC90)</f>
        <v/>
      </c>
      <c r="D290" t="str">
        <f>IF(A290="","",泳者登録!AH90)</f>
        <v/>
      </c>
      <c r="E290">
        <v>0</v>
      </c>
      <c r="F290">
        <v>5</v>
      </c>
      <c r="G290" t="str">
        <f>IF(A290="","",泳者登録!BH90)</f>
        <v/>
      </c>
      <c r="H290">
        <v>3</v>
      </c>
    </row>
    <row r="291" spans="1:8" x14ac:dyDescent="0.15">
      <c r="A291" t="str">
        <f>IF(泳者登録!L91="","",泳者登録!AR91)</f>
        <v/>
      </c>
      <c r="B291" t="str">
        <f>IF(A291="","",泳者登録!AX91)</f>
        <v/>
      </c>
      <c r="C291" t="str">
        <f>IF(A291="","",泳者登録!BC91)</f>
        <v/>
      </c>
      <c r="D291" t="str">
        <f>IF(A291="","",泳者登録!AH91)</f>
        <v/>
      </c>
      <c r="E291">
        <v>0</v>
      </c>
      <c r="F291">
        <v>5</v>
      </c>
      <c r="G291" t="str">
        <f>IF(A291="","",泳者登録!BH91)</f>
        <v/>
      </c>
      <c r="H291">
        <v>3</v>
      </c>
    </row>
    <row r="292" spans="1:8" x14ac:dyDescent="0.15">
      <c r="A292" t="str">
        <f>IF(泳者登録!L92="","",泳者登録!AR92)</f>
        <v/>
      </c>
      <c r="B292" t="str">
        <f>IF(A292="","",泳者登録!AX92)</f>
        <v/>
      </c>
      <c r="C292" t="str">
        <f>IF(A292="","",泳者登録!BC92)</f>
        <v/>
      </c>
      <c r="D292" t="str">
        <f>IF(A292="","",泳者登録!AH92)</f>
        <v/>
      </c>
      <c r="E292">
        <v>0</v>
      </c>
      <c r="F292">
        <v>5</v>
      </c>
      <c r="G292" t="str">
        <f>IF(A292="","",泳者登録!BH92)</f>
        <v/>
      </c>
      <c r="H292">
        <v>3</v>
      </c>
    </row>
    <row r="293" spans="1:8" x14ac:dyDescent="0.15">
      <c r="A293" t="str">
        <f>IF(泳者登録!L93="","",泳者登録!AR93)</f>
        <v/>
      </c>
      <c r="B293" t="str">
        <f>IF(A293="","",泳者登録!AX93)</f>
        <v/>
      </c>
      <c r="C293" t="str">
        <f>IF(A293="","",泳者登録!BC93)</f>
        <v/>
      </c>
      <c r="D293" t="str">
        <f>IF(A293="","",泳者登録!AH93)</f>
        <v/>
      </c>
      <c r="E293">
        <v>0</v>
      </c>
      <c r="F293">
        <v>5</v>
      </c>
      <c r="G293" t="str">
        <f>IF(A293="","",泳者登録!BH93)</f>
        <v/>
      </c>
      <c r="H293">
        <v>3</v>
      </c>
    </row>
    <row r="294" spans="1:8" x14ac:dyDescent="0.15">
      <c r="A294" t="str">
        <f>IF(泳者登録!L94="","",泳者登録!AR94)</f>
        <v/>
      </c>
      <c r="B294" t="str">
        <f>IF(A294="","",泳者登録!AX94)</f>
        <v/>
      </c>
      <c r="C294" t="str">
        <f>IF(A294="","",泳者登録!BC94)</f>
        <v/>
      </c>
      <c r="D294" t="str">
        <f>IF(A294="","",泳者登録!AH94)</f>
        <v/>
      </c>
      <c r="E294">
        <v>0</v>
      </c>
      <c r="F294">
        <v>5</v>
      </c>
      <c r="G294" t="str">
        <f>IF(A294="","",泳者登録!BH94)</f>
        <v/>
      </c>
      <c r="H294">
        <v>3</v>
      </c>
    </row>
    <row r="295" spans="1:8" x14ac:dyDescent="0.15">
      <c r="A295" t="str">
        <f>IF(泳者登録!L95="","",泳者登録!AR95)</f>
        <v/>
      </c>
      <c r="B295" t="str">
        <f>IF(A295="","",泳者登録!AX95)</f>
        <v/>
      </c>
      <c r="C295" t="str">
        <f>IF(A295="","",泳者登録!BC95)</f>
        <v/>
      </c>
      <c r="D295" t="str">
        <f>IF(A295="","",泳者登録!AH95)</f>
        <v/>
      </c>
      <c r="E295">
        <v>0</v>
      </c>
      <c r="F295">
        <v>5</v>
      </c>
      <c r="G295" t="str">
        <f>IF(A295="","",泳者登録!BH95)</f>
        <v/>
      </c>
      <c r="H295">
        <v>3</v>
      </c>
    </row>
    <row r="296" spans="1:8" x14ac:dyDescent="0.15">
      <c r="A296" t="str">
        <f>IF(泳者登録!L96="","",泳者登録!AR96)</f>
        <v/>
      </c>
      <c r="B296" t="str">
        <f>IF(A296="","",泳者登録!AX96)</f>
        <v/>
      </c>
      <c r="C296" t="str">
        <f>IF(A296="","",泳者登録!BC96)</f>
        <v/>
      </c>
      <c r="D296" t="str">
        <f>IF(A296="","",泳者登録!AH96)</f>
        <v/>
      </c>
      <c r="E296">
        <v>0</v>
      </c>
      <c r="F296">
        <v>5</v>
      </c>
      <c r="G296" t="str">
        <f>IF(A296="","",泳者登録!BH96)</f>
        <v/>
      </c>
      <c r="H296">
        <v>3</v>
      </c>
    </row>
    <row r="297" spans="1:8" x14ac:dyDescent="0.15">
      <c r="A297" t="str">
        <f>IF(泳者登録!L97="","",泳者登録!AR97)</f>
        <v/>
      </c>
      <c r="B297" t="str">
        <f>IF(A297="","",泳者登録!AX97)</f>
        <v/>
      </c>
      <c r="C297" t="str">
        <f>IF(A297="","",泳者登録!BC97)</f>
        <v/>
      </c>
      <c r="D297" t="str">
        <f>IF(A297="","",泳者登録!AH97)</f>
        <v/>
      </c>
      <c r="E297">
        <v>0</v>
      </c>
      <c r="F297">
        <v>5</v>
      </c>
      <c r="G297" t="str">
        <f>IF(A297="","",泳者登録!BH97)</f>
        <v/>
      </c>
      <c r="H297">
        <v>3</v>
      </c>
    </row>
    <row r="298" spans="1:8" x14ac:dyDescent="0.15">
      <c r="A298" t="str">
        <f>IF(泳者登録!L98="","",泳者登録!AR98)</f>
        <v/>
      </c>
      <c r="B298" t="str">
        <f>IF(A298="","",泳者登録!AX98)</f>
        <v/>
      </c>
      <c r="C298" t="str">
        <f>IF(A298="","",泳者登録!BC98)</f>
        <v/>
      </c>
      <c r="D298" t="str">
        <f>IF(A298="","",泳者登録!AH98)</f>
        <v/>
      </c>
      <c r="E298">
        <v>0</v>
      </c>
      <c r="F298">
        <v>5</v>
      </c>
      <c r="G298" t="str">
        <f>IF(A298="","",泳者登録!BH98)</f>
        <v/>
      </c>
      <c r="H298">
        <v>3</v>
      </c>
    </row>
    <row r="299" spans="1:8" x14ac:dyDescent="0.15">
      <c r="A299" t="str">
        <f>IF(泳者登録!L99="","",泳者登録!AR99)</f>
        <v/>
      </c>
      <c r="B299" t="str">
        <f>IF(A299="","",泳者登録!AX99)</f>
        <v/>
      </c>
      <c r="C299" t="str">
        <f>IF(A299="","",泳者登録!BC99)</f>
        <v/>
      </c>
      <c r="D299" t="str">
        <f>IF(A299="","",泳者登録!AH99)</f>
        <v/>
      </c>
      <c r="E299">
        <v>0</v>
      </c>
      <c r="F299">
        <v>5</v>
      </c>
      <c r="G299" t="str">
        <f>IF(A299="","",泳者登録!BH99)</f>
        <v/>
      </c>
      <c r="H299">
        <v>3</v>
      </c>
    </row>
    <row r="300" spans="1:8" x14ac:dyDescent="0.15">
      <c r="A300" t="str">
        <f>IF(泳者登録!L100="","",泳者登録!AR100)</f>
        <v/>
      </c>
      <c r="B300" t="str">
        <f>IF(A300="","",泳者登録!AX100)</f>
        <v/>
      </c>
      <c r="C300" t="str">
        <f>IF(A300="","",泳者登録!BC100)</f>
        <v/>
      </c>
      <c r="D300" t="str">
        <f>IF(A300="","",泳者登録!AH100)</f>
        <v/>
      </c>
      <c r="E300">
        <v>0</v>
      </c>
      <c r="F300">
        <v>5</v>
      </c>
      <c r="G300" t="str">
        <f>IF(A300="","",泳者登録!BH100)</f>
        <v/>
      </c>
      <c r="H300">
        <v>3</v>
      </c>
    </row>
    <row r="301" spans="1:8" x14ac:dyDescent="0.15">
      <c r="A301" t="str">
        <f>IF(泳者登録!L101="","",泳者登録!AR101)</f>
        <v/>
      </c>
      <c r="B301" t="str">
        <f>IF(A301="","",泳者登録!AX101)</f>
        <v/>
      </c>
      <c r="C301" t="str">
        <f>IF(A301="","",泳者登録!BC101)</f>
        <v/>
      </c>
      <c r="D301" t="str">
        <f>IF(A301="","",泳者登録!AH101)</f>
        <v/>
      </c>
      <c r="E301">
        <v>0</v>
      </c>
      <c r="F301">
        <v>5</v>
      </c>
      <c r="G301" t="str">
        <f>IF(A301="","",泳者登録!BH101)</f>
        <v/>
      </c>
      <c r="H301">
        <v>3</v>
      </c>
    </row>
    <row r="302" spans="1:8" x14ac:dyDescent="0.15">
      <c r="A302" t="str">
        <f>IF(泳者登録!L102="","",泳者登録!AR102)</f>
        <v/>
      </c>
      <c r="B302" t="str">
        <f>IF(A302="","",泳者登録!AX102)</f>
        <v/>
      </c>
      <c r="C302" t="str">
        <f>IF(A302="","",泳者登録!BC102)</f>
        <v/>
      </c>
      <c r="D302" t="str">
        <f>IF(A302="","",泳者登録!AH102)</f>
        <v/>
      </c>
      <c r="E302">
        <v>0</v>
      </c>
      <c r="F302">
        <v>5</v>
      </c>
      <c r="G302" t="str">
        <f>IF(A302="","",泳者登録!BH102)</f>
        <v/>
      </c>
      <c r="H302">
        <v>3</v>
      </c>
    </row>
    <row r="303" spans="1:8" x14ac:dyDescent="0.15">
      <c r="A303" t="str">
        <f>IF(泳者登録!L103="","",泳者登録!AR103)</f>
        <v/>
      </c>
      <c r="B303" t="str">
        <f>IF(A303="","",泳者登録!AX103)</f>
        <v/>
      </c>
      <c r="C303" t="str">
        <f>IF(A303="","",泳者登録!BC103)</f>
        <v/>
      </c>
      <c r="D303" t="str">
        <f>IF(A303="","",泳者登録!AH103)</f>
        <v/>
      </c>
      <c r="E303">
        <v>0</v>
      </c>
      <c r="F303">
        <v>5</v>
      </c>
      <c r="G303" t="str">
        <f>IF(A303="","",泳者登録!BH103)</f>
        <v/>
      </c>
      <c r="H303">
        <v>3</v>
      </c>
    </row>
    <row r="304" spans="1:8" x14ac:dyDescent="0.15">
      <c r="A304" t="str">
        <f>IF(泳者登録!L104="","",泳者登録!AR104)</f>
        <v/>
      </c>
      <c r="B304" t="str">
        <f>IF(A304="","",泳者登録!AX104)</f>
        <v/>
      </c>
      <c r="C304" t="str">
        <f>IF(A304="","",泳者登録!BC104)</f>
        <v/>
      </c>
      <c r="D304" t="str">
        <f>IF(A304="","",泳者登録!AH104)</f>
        <v/>
      </c>
      <c r="E304">
        <v>0</v>
      </c>
      <c r="F304">
        <v>5</v>
      </c>
      <c r="G304" t="str">
        <f>IF(A304="","",泳者登録!BH104)</f>
        <v/>
      </c>
      <c r="H304">
        <v>3</v>
      </c>
    </row>
    <row r="305" spans="1:8" x14ac:dyDescent="0.15">
      <c r="A305" t="str">
        <f>IF(泳者登録!L105="","",泳者登録!AR105)</f>
        <v/>
      </c>
      <c r="B305" t="str">
        <f>IF(A305="","",泳者登録!AX105)</f>
        <v/>
      </c>
      <c r="C305" t="str">
        <f>IF(A305="","",泳者登録!BC105)</f>
        <v/>
      </c>
      <c r="D305" t="str">
        <f>IF(A305="","",泳者登録!AH105)</f>
        <v/>
      </c>
      <c r="E305">
        <v>0</v>
      </c>
      <c r="F305">
        <v>5</v>
      </c>
      <c r="G305" t="str">
        <f>IF(A305="","",泳者登録!BH105)</f>
        <v/>
      </c>
      <c r="H305">
        <v>3</v>
      </c>
    </row>
    <row r="306" spans="1:8" x14ac:dyDescent="0.15">
      <c r="A306" t="str">
        <f>IF(泳者登録!L106="","",泳者登録!AR106)</f>
        <v/>
      </c>
      <c r="B306" t="str">
        <f>IF(A306="","",泳者登録!AX106)</f>
        <v/>
      </c>
      <c r="C306" t="str">
        <f>IF(A306="","",泳者登録!BC106)</f>
        <v/>
      </c>
      <c r="D306" t="str">
        <f>IF(A306="","",泳者登録!AH106)</f>
        <v/>
      </c>
      <c r="E306">
        <v>0</v>
      </c>
      <c r="F306">
        <v>5</v>
      </c>
      <c r="G306" t="str">
        <f>IF(A306="","",泳者登録!BH106)</f>
        <v/>
      </c>
      <c r="H306">
        <v>3</v>
      </c>
    </row>
    <row r="307" spans="1:8" x14ac:dyDescent="0.15">
      <c r="A307" s="42" t="str">
        <f>IF(泳者登録!L107="","",泳者登録!AR107)</f>
        <v/>
      </c>
      <c r="B307" s="42" t="str">
        <f>IF(A307="","",泳者登録!AX107)</f>
        <v/>
      </c>
      <c r="C307" s="42" t="str">
        <f>IF(A307="","",泳者登録!BC107)</f>
        <v/>
      </c>
      <c r="D307" s="42" t="str">
        <f>IF(A307="","",泳者登録!AH107)</f>
        <v/>
      </c>
      <c r="E307" s="42">
        <v>0</v>
      </c>
      <c r="F307" s="42">
        <v>5</v>
      </c>
      <c r="G307" s="42" t="str">
        <f>IF(A307="","",泳者登録!BH107)</f>
        <v/>
      </c>
      <c r="H307" s="42">
        <v>3</v>
      </c>
    </row>
    <row r="308" spans="1:8" x14ac:dyDescent="0.15">
      <c r="A308" t="str">
        <f>IF(泳者登録!N6="","",泳者登録!AR6)</f>
        <v/>
      </c>
      <c r="B308" t="str">
        <f>IF(A308="","",泳者登録!AY6)</f>
        <v/>
      </c>
      <c r="C308" t="str">
        <f>IF(A308="","",泳者登録!BD6)</f>
        <v/>
      </c>
      <c r="D308" t="str">
        <f>IF(A308="","",泳者登録!AH6)</f>
        <v/>
      </c>
      <c r="E308">
        <v>0</v>
      </c>
      <c r="F308">
        <v>0</v>
      </c>
      <c r="G308" t="str">
        <f>IF(A308="","",泳者登録!BI6)</f>
        <v/>
      </c>
      <c r="H308">
        <v>4</v>
      </c>
    </row>
    <row r="309" spans="1:8" x14ac:dyDescent="0.15">
      <c r="A309" t="str">
        <f>IF(泳者登録!N7="","",泳者登録!AR7)</f>
        <v/>
      </c>
      <c r="B309" t="str">
        <f>IF(A309="","",泳者登録!AY7)</f>
        <v/>
      </c>
      <c r="C309" t="str">
        <f>IF(A309="","",泳者登録!BD7)</f>
        <v/>
      </c>
      <c r="D309" t="str">
        <f>IF(A309="","",泳者登録!AH7)</f>
        <v/>
      </c>
      <c r="E309">
        <v>0</v>
      </c>
      <c r="F309">
        <v>0</v>
      </c>
      <c r="G309" t="str">
        <f>IF(A309="","",泳者登録!BI7)</f>
        <v/>
      </c>
      <c r="H309">
        <v>4</v>
      </c>
    </row>
    <row r="310" spans="1:8" x14ac:dyDescent="0.15">
      <c r="A310" t="str">
        <f>IF(泳者登録!N8="","",泳者登録!AR8)</f>
        <v/>
      </c>
      <c r="B310" t="str">
        <f>IF(A310="","",泳者登録!AY8)</f>
        <v/>
      </c>
      <c r="C310" t="str">
        <f>IF(A310="","",泳者登録!BD8)</f>
        <v/>
      </c>
      <c r="D310" t="str">
        <f>IF(A310="","",泳者登録!AH8)</f>
        <v/>
      </c>
      <c r="E310">
        <v>0</v>
      </c>
      <c r="F310">
        <v>0</v>
      </c>
      <c r="G310" t="str">
        <f>IF(A310="","",泳者登録!BI8)</f>
        <v/>
      </c>
      <c r="H310">
        <v>4</v>
      </c>
    </row>
    <row r="311" spans="1:8" x14ac:dyDescent="0.15">
      <c r="A311" t="str">
        <f>IF(泳者登録!N9="","",泳者登録!AR9)</f>
        <v/>
      </c>
      <c r="B311" t="str">
        <f>IF(A311="","",泳者登録!AY9)</f>
        <v/>
      </c>
      <c r="C311" t="str">
        <f>IF(A311="","",泳者登録!BD9)</f>
        <v/>
      </c>
      <c r="D311" t="str">
        <f>IF(A311="","",泳者登録!AH9)</f>
        <v/>
      </c>
      <c r="E311">
        <v>0</v>
      </c>
      <c r="F311">
        <v>0</v>
      </c>
      <c r="G311" t="str">
        <f>IF(A311="","",泳者登録!BI9)</f>
        <v/>
      </c>
      <c r="H311">
        <v>4</v>
      </c>
    </row>
    <row r="312" spans="1:8" x14ac:dyDescent="0.15">
      <c r="A312" t="str">
        <f>IF(泳者登録!N10="","",泳者登録!AR10)</f>
        <v/>
      </c>
      <c r="B312" t="str">
        <f>IF(A312="","",泳者登録!AY10)</f>
        <v/>
      </c>
      <c r="C312" t="str">
        <f>IF(A312="","",泳者登録!BD10)</f>
        <v/>
      </c>
      <c r="D312" t="str">
        <f>IF(A312="","",泳者登録!AH10)</f>
        <v/>
      </c>
      <c r="E312">
        <v>0</v>
      </c>
      <c r="F312">
        <v>0</v>
      </c>
      <c r="G312" t="str">
        <f>IF(A312="","",泳者登録!BI10)</f>
        <v/>
      </c>
      <c r="H312">
        <v>4</v>
      </c>
    </row>
    <row r="313" spans="1:8" x14ac:dyDescent="0.15">
      <c r="A313" t="str">
        <f>IF(泳者登録!N11="","",泳者登録!AR11)</f>
        <v/>
      </c>
      <c r="B313" t="str">
        <f>IF(A313="","",泳者登録!AY11)</f>
        <v/>
      </c>
      <c r="C313" t="str">
        <f>IF(A313="","",泳者登録!BD11)</f>
        <v/>
      </c>
      <c r="D313" t="str">
        <f>IF(A313="","",泳者登録!AH11)</f>
        <v/>
      </c>
      <c r="E313">
        <v>0</v>
      </c>
      <c r="F313">
        <v>0</v>
      </c>
      <c r="G313" t="str">
        <f>IF(A313="","",泳者登録!BI11)</f>
        <v/>
      </c>
      <c r="H313">
        <v>4</v>
      </c>
    </row>
    <row r="314" spans="1:8" x14ac:dyDescent="0.15">
      <c r="A314" t="str">
        <f>IF(泳者登録!N12="","",泳者登録!AR12)</f>
        <v/>
      </c>
      <c r="B314" t="str">
        <f>IF(A314="","",泳者登録!AY12)</f>
        <v/>
      </c>
      <c r="C314" t="str">
        <f>IF(A314="","",泳者登録!BD12)</f>
        <v/>
      </c>
      <c r="D314" t="str">
        <f>IF(A314="","",泳者登録!AH12)</f>
        <v/>
      </c>
      <c r="E314">
        <v>0</v>
      </c>
      <c r="F314">
        <v>0</v>
      </c>
      <c r="G314" t="str">
        <f>IF(A314="","",泳者登録!BI12)</f>
        <v/>
      </c>
      <c r="H314">
        <v>4</v>
      </c>
    </row>
    <row r="315" spans="1:8" x14ac:dyDescent="0.15">
      <c r="A315" t="str">
        <f>IF(泳者登録!N13="","",泳者登録!AR13)</f>
        <v/>
      </c>
      <c r="B315" t="str">
        <f>IF(A315="","",泳者登録!AY13)</f>
        <v/>
      </c>
      <c r="C315" t="str">
        <f>IF(A315="","",泳者登録!BD13)</f>
        <v/>
      </c>
      <c r="D315" t="str">
        <f>IF(A315="","",泳者登録!AH13)</f>
        <v/>
      </c>
      <c r="E315">
        <v>0</v>
      </c>
      <c r="F315">
        <v>0</v>
      </c>
      <c r="G315" t="str">
        <f>IF(A315="","",泳者登録!BI13)</f>
        <v/>
      </c>
      <c r="H315">
        <v>4</v>
      </c>
    </row>
    <row r="316" spans="1:8" x14ac:dyDescent="0.15">
      <c r="A316" t="str">
        <f>IF(泳者登録!N14="","",泳者登録!AR14)</f>
        <v/>
      </c>
      <c r="B316" t="str">
        <f>IF(A316="","",泳者登録!AY14)</f>
        <v/>
      </c>
      <c r="C316" t="str">
        <f>IF(A316="","",泳者登録!BD14)</f>
        <v/>
      </c>
      <c r="D316" t="str">
        <f>IF(A316="","",泳者登録!AH14)</f>
        <v/>
      </c>
      <c r="E316">
        <v>0</v>
      </c>
      <c r="F316">
        <v>0</v>
      </c>
      <c r="G316" t="str">
        <f>IF(A316="","",泳者登録!BI14)</f>
        <v/>
      </c>
      <c r="H316">
        <v>4</v>
      </c>
    </row>
    <row r="317" spans="1:8" x14ac:dyDescent="0.15">
      <c r="A317" t="str">
        <f>IF(泳者登録!N15="","",泳者登録!AR15)</f>
        <v/>
      </c>
      <c r="B317" t="str">
        <f>IF(A317="","",泳者登録!AY15)</f>
        <v/>
      </c>
      <c r="C317" t="str">
        <f>IF(A317="","",泳者登録!BD15)</f>
        <v/>
      </c>
      <c r="D317" t="str">
        <f>IF(A317="","",泳者登録!AH15)</f>
        <v/>
      </c>
      <c r="E317">
        <v>0</v>
      </c>
      <c r="F317">
        <v>0</v>
      </c>
      <c r="G317" t="str">
        <f>IF(A317="","",泳者登録!BI15)</f>
        <v/>
      </c>
      <c r="H317">
        <v>4</v>
      </c>
    </row>
    <row r="318" spans="1:8" x14ac:dyDescent="0.15">
      <c r="A318" t="str">
        <f>IF(泳者登録!N16="","",泳者登録!AR16)</f>
        <v/>
      </c>
      <c r="B318" t="str">
        <f>IF(A318="","",泳者登録!AY16)</f>
        <v/>
      </c>
      <c r="C318" t="str">
        <f>IF(A318="","",泳者登録!BD16)</f>
        <v/>
      </c>
      <c r="D318" t="str">
        <f>IF(A318="","",泳者登録!AH16)</f>
        <v/>
      </c>
      <c r="E318">
        <v>0</v>
      </c>
      <c r="F318">
        <v>0</v>
      </c>
      <c r="G318" t="str">
        <f>IF(A318="","",泳者登録!BI16)</f>
        <v/>
      </c>
      <c r="H318">
        <v>4</v>
      </c>
    </row>
    <row r="319" spans="1:8" x14ac:dyDescent="0.15">
      <c r="A319" t="str">
        <f>IF(泳者登録!N17="","",泳者登録!AR17)</f>
        <v/>
      </c>
      <c r="B319" t="str">
        <f>IF(A319="","",泳者登録!AY17)</f>
        <v/>
      </c>
      <c r="C319" t="str">
        <f>IF(A319="","",泳者登録!BD17)</f>
        <v/>
      </c>
      <c r="D319" t="str">
        <f>IF(A319="","",泳者登録!AH17)</f>
        <v/>
      </c>
      <c r="E319">
        <v>0</v>
      </c>
      <c r="F319">
        <v>0</v>
      </c>
      <c r="G319" t="str">
        <f>IF(A319="","",泳者登録!BI17)</f>
        <v/>
      </c>
      <c r="H319">
        <v>4</v>
      </c>
    </row>
    <row r="320" spans="1:8" x14ac:dyDescent="0.15">
      <c r="A320" t="str">
        <f>IF(泳者登録!N18="","",泳者登録!AR18)</f>
        <v/>
      </c>
      <c r="B320" t="str">
        <f>IF(A320="","",泳者登録!AY18)</f>
        <v/>
      </c>
      <c r="C320" t="str">
        <f>IF(A320="","",泳者登録!BD18)</f>
        <v/>
      </c>
      <c r="D320" t="str">
        <f>IF(A320="","",泳者登録!AH18)</f>
        <v/>
      </c>
      <c r="E320">
        <v>0</v>
      </c>
      <c r="F320">
        <v>0</v>
      </c>
      <c r="G320" t="str">
        <f>IF(A320="","",泳者登録!BI18)</f>
        <v/>
      </c>
      <c r="H320">
        <v>4</v>
      </c>
    </row>
    <row r="321" spans="1:8" x14ac:dyDescent="0.15">
      <c r="A321" t="str">
        <f>IF(泳者登録!N19="","",泳者登録!AR19)</f>
        <v/>
      </c>
      <c r="B321" t="str">
        <f>IF(A321="","",泳者登録!AY19)</f>
        <v/>
      </c>
      <c r="C321" t="str">
        <f>IF(A321="","",泳者登録!BD19)</f>
        <v/>
      </c>
      <c r="D321" t="str">
        <f>IF(A321="","",泳者登録!AH19)</f>
        <v/>
      </c>
      <c r="E321">
        <v>0</v>
      </c>
      <c r="F321">
        <v>0</v>
      </c>
      <c r="G321" t="str">
        <f>IF(A321="","",泳者登録!BI19)</f>
        <v/>
      </c>
      <c r="H321">
        <v>4</v>
      </c>
    </row>
    <row r="322" spans="1:8" x14ac:dyDescent="0.15">
      <c r="A322" t="str">
        <f>IF(泳者登録!N20="","",泳者登録!AR20)</f>
        <v/>
      </c>
      <c r="B322" t="str">
        <f>IF(A322="","",泳者登録!AY20)</f>
        <v/>
      </c>
      <c r="C322" t="str">
        <f>IF(A322="","",泳者登録!BD20)</f>
        <v/>
      </c>
      <c r="D322" t="str">
        <f>IF(A322="","",泳者登録!AH20)</f>
        <v/>
      </c>
      <c r="E322">
        <v>0</v>
      </c>
      <c r="F322">
        <v>0</v>
      </c>
      <c r="G322" t="str">
        <f>IF(A322="","",泳者登録!BI20)</f>
        <v/>
      </c>
      <c r="H322">
        <v>4</v>
      </c>
    </row>
    <row r="323" spans="1:8" x14ac:dyDescent="0.15">
      <c r="A323" t="str">
        <f>IF(泳者登録!N21="","",泳者登録!AR21)</f>
        <v/>
      </c>
      <c r="B323" t="str">
        <f>IF(A323="","",泳者登録!AY21)</f>
        <v/>
      </c>
      <c r="C323" t="str">
        <f>IF(A323="","",泳者登録!BD21)</f>
        <v/>
      </c>
      <c r="D323" t="str">
        <f>IF(A323="","",泳者登録!AH21)</f>
        <v/>
      </c>
      <c r="E323">
        <v>0</v>
      </c>
      <c r="F323">
        <v>0</v>
      </c>
      <c r="G323" t="str">
        <f>IF(A323="","",泳者登録!BI21)</f>
        <v/>
      </c>
      <c r="H323">
        <v>4</v>
      </c>
    </row>
    <row r="324" spans="1:8" x14ac:dyDescent="0.15">
      <c r="A324" t="str">
        <f>IF(泳者登録!N22="","",泳者登録!AR22)</f>
        <v/>
      </c>
      <c r="B324" t="str">
        <f>IF(A324="","",泳者登録!AY22)</f>
        <v/>
      </c>
      <c r="C324" t="str">
        <f>IF(A324="","",泳者登録!BD22)</f>
        <v/>
      </c>
      <c r="D324" t="str">
        <f>IF(A324="","",泳者登録!AH22)</f>
        <v/>
      </c>
      <c r="E324">
        <v>0</v>
      </c>
      <c r="F324">
        <v>0</v>
      </c>
      <c r="G324" t="str">
        <f>IF(A324="","",泳者登録!BI22)</f>
        <v/>
      </c>
      <c r="H324">
        <v>4</v>
      </c>
    </row>
    <row r="325" spans="1:8" x14ac:dyDescent="0.15">
      <c r="A325" t="str">
        <f>IF(泳者登録!N23="","",泳者登録!AR23)</f>
        <v/>
      </c>
      <c r="B325" t="str">
        <f>IF(A325="","",泳者登録!AY23)</f>
        <v/>
      </c>
      <c r="C325" t="str">
        <f>IF(A325="","",泳者登録!BD23)</f>
        <v/>
      </c>
      <c r="D325" t="str">
        <f>IF(A325="","",泳者登録!AH23)</f>
        <v/>
      </c>
      <c r="E325">
        <v>0</v>
      </c>
      <c r="F325">
        <v>0</v>
      </c>
      <c r="G325" t="str">
        <f>IF(A325="","",泳者登録!BI23)</f>
        <v/>
      </c>
      <c r="H325">
        <v>4</v>
      </c>
    </row>
    <row r="326" spans="1:8" x14ac:dyDescent="0.15">
      <c r="A326" t="str">
        <f>IF(泳者登録!N24="","",泳者登録!AR24)</f>
        <v/>
      </c>
      <c r="B326" t="str">
        <f>IF(A326="","",泳者登録!AY24)</f>
        <v/>
      </c>
      <c r="C326" t="str">
        <f>IF(A326="","",泳者登録!BD24)</f>
        <v/>
      </c>
      <c r="D326" t="str">
        <f>IF(A326="","",泳者登録!AH24)</f>
        <v/>
      </c>
      <c r="E326">
        <v>0</v>
      </c>
      <c r="F326">
        <v>0</v>
      </c>
      <c r="G326" t="str">
        <f>IF(A326="","",泳者登録!BI24)</f>
        <v/>
      </c>
      <c r="H326">
        <v>4</v>
      </c>
    </row>
    <row r="327" spans="1:8" x14ac:dyDescent="0.15">
      <c r="A327" t="str">
        <f>IF(泳者登録!N25="","",泳者登録!AR25)</f>
        <v/>
      </c>
      <c r="B327" t="str">
        <f>IF(A327="","",泳者登録!AY25)</f>
        <v/>
      </c>
      <c r="C327" t="str">
        <f>IF(A327="","",泳者登録!BD25)</f>
        <v/>
      </c>
      <c r="D327" t="str">
        <f>IF(A327="","",泳者登録!AH25)</f>
        <v/>
      </c>
      <c r="E327">
        <v>0</v>
      </c>
      <c r="F327">
        <v>0</v>
      </c>
      <c r="G327" t="str">
        <f>IF(A327="","",泳者登録!BI25)</f>
        <v/>
      </c>
      <c r="H327">
        <v>4</v>
      </c>
    </row>
    <row r="328" spans="1:8" x14ac:dyDescent="0.15">
      <c r="A328" t="str">
        <f>IF(泳者登録!N26="","",泳者登録!AR26)</f>
        <v/>
      </c>
      <c r="B328" t="str">
        <f>IF(A328="","",泳者登録!AY26)</f>
        <v/>
      </c>
      <c r="C328" t="str">
        <f>IF(A328="","",泳者登録!BD26)</f>
        <v/>
      </c>
      <c r="D328" t="str">
        <f>IF(A328="","",泳者登録!AH26)</f>
        <v/>
      </c>
      <c r="E328">
        <v>0</v>
      </c>
      <c r="F328">
        <v>0</v>
      </c>
      <c r="G328" t="str">
        <f>IF(A328="","",泳者登録!BI26)</f>
        <v/>
      </c>
      <c r="H328">
        <v>4</v>
      </c>
    </row>
    <row r="329" spans="1:8" x14ac:dyDescent="0.15">
      <c r="A329" t="str">
        <f>IF(泳者登録!N27="","",泳者登録!AR27)</f>
        <v/>
      </c>
      <c r="B329" t="str">
        <f>IF(A329="","",泳者登録!AY27)</f>
        <v/>
      </c>
      <c r="C329" t="str">
        <f>IF(A329="","",泳者登録!BD27)</f>
        <v/>
      </c>
      <c r="D329" t="str">
        <f>IF(A329="","",泳者登録!AH27)</f>
        <v/>
      </c>
      <c r="E329">
        <v>0</v>
      </c>
      <c r="F329">
        <v>0</v>
      </c>
      <c r="G329" t="str">
        <f>IF(A329="","",泳者登録!BI27)</f>
        <v/>
      </c>
      <c r="H329">
        <v>4</v>
      </c>
    </row>
    <row r="330" spans="1:8" x14ac:dyDescent="0.15">
      <c r="A330" t="str">
        <f>IF(泳者登録!N28="","",泳者登録!AR28)</f>
        <v/>
      </c>
      <c r="B330" t="str">
        <f>IF(A330="","",泳者登録!AY28)</f>
        <v/>
      </c>
      <c r="C330" t="str">
        <f>IF(A330="","",泳者登録!BD28)</f>
        <v/>
      </c>
      <c r="D330" t="str">
        <f>IF(A330="","",泳者登録!AH28)</f>
        <v/>
      </c>
      <c r="E330">
        <v>0</v>
      </c>
      <c r="F330">
        <v>0</v>
      </c>
      <c r="G330" t="str">
        <f>IF(A330="","",泳者登録!BI28)</f>
        <v/>
      </c>
      <c r="H330">
        <v>4</v>
      </c>
    </row>
    <row r="331" spans="1:8" x14ac:dyDescent="0.15">
      <c r="A331" t="str">
        <f>IF(泳者登録!N29="","",泳者登録!AR29)</f>
        <v/>
      </c>
      <c r="B331" t="str">
        <f>IF(A331="","",泳者登録!AY29)</f>
        <v/>
      </c>
      <c r="C331" t="str">
        <f>IF(A331="","",泳者登録!BD29)</f>
        <v/>
      </c>
      <c r="D331" t="str">
        <f>IF(A331="","",泳者登録!AH29)</f>
        <v/>
      </c>
      <c r="E331">
        <v>0</v>
      </c>
      <c r="F331">
        <v>0</v>
      </c>
      <c r="G331" t="str">
        <f>IF(A331="","",泳者登録!BI29)</f>
        <v/>
      </c>
      <c r="H331">
        <v>4</v>
      </c>
    </row>
    <row r="332" spans="1:8" x14ac:dyDescent="0.15">
      <c r="A332" t="str">
        <f>IF(泳者登録!N30="","",泳者登録!AR30)</f>
        <v/>
      </c>
      <c r="B332" t="str">
        <f>IF(A332="","",泳者登録!AY30)</f>
        <v/>
      </c>
      <c r="C332" t="str">
        <f>IF(A332="","",泳者登録!BD30)</f>
        <v/>
      </c>
      <c r="D332" t="str">
        <f>IF(A332="","",泳者登録!AH30)</f>
        <v/>
      </c>
      <c r="E332">
        <v>0</v>
      </c>
      <c r="F332">
        <v>0</v>
      </c>
      <c r="G332" t="str">
        <f>IF(A332="","",泳者登録!BI30)</f>
        <v/>
      </c>
      <c r="H332">
        <v>4</v>
      </c>
    </row>
    <row r="333" spans="1:8" x14ac:dyDescent="0.15">
      <c r="A333" t="str">
        <f>IF(泳者登録!N31="","",泳者登録!AR31)</f>
        <v/>
      </c>
      <c r="B333" t="str">
        <f>IF(A333="","",泳者登録!AY31)</f>
        <v/>
      </c>
      <c r="C333" t="str">
        <f>IF(A333="","",泳者登録!BD31)</f>
        <v/>
      </c>
      <c r="D333" t="str">
        <f>IF(A333="","",泳者登録!AH31)</f>
        <v/>
      </c>
      <c r="E333">
        <v>0</v>
      </c>
      <c r="F333">
        <v>0</v>
      </c>
      <c r="G333" t="str">
        <f>IF(A333="","",泳者登録!BI31)</f>
        <v/>
      </c>
      <c r="H333">
        <v>4</v>
      </c>
    </row>
    <row r="334" spans="1:8" x14ac:dyDescent="0.15">
      <c r="A334" t="str">
        <f>IF(泳者登録!N32="","",泳者登録!AR32)</f>
        <v/>
      </c>
      <c r="B334" t="str">
        <f>IF(A334="","",泳者登録!AY32)</f>
        <v/>
      </c>
      <c r="C334" t="str">
        <f>IF(A334="","",泳者登録!BD32)</f>
        <v/>
      </c>
      <c r="D334" t="str">
        <f>IF(A334="","",泳者登録!AH32)</f>
        <v/>
      </c>
      <c r="E334">
        <v>0</v>
      </c>
      <c r="F334">
        <v>0</v>
      </c>
      <c r="G334" t="str">
        <f>IF(A334="","",泳者登録!BI32)</f>
        <v/>
      </c>
      <c r="H334">
        <v>4</v>
      </c>
    </row>
    <row r="335" spans="1:8" x14ac:dyDescent="0.15">
      <c r="A335" t="str">
        <f>IF(泳者登録!N33="","",泳者登録!AR33)</f>
        <v/>
      </c>
      <c r="B335" t="str">
        <f>IF(A335="","",泳者登録!AY33)</f>
        <v/>
      </c>
      <c r="C335" t="str">
        <f>IF(A335="","",泳者登録!BD33)</f>
        <v/>
      </c>
      <c r="D335" t="str">
        <f>IF(A335="","",泳者登録!AH33)</f>
        <v/>
      </c>
      <c r="E335">
        <v>0</v>
      </c>
      <c r="F335">
        <v>0</v>
      </c>
      <c r="G335" t="str">
        <f>IF(A335="","",泳者登録!BI33)</f>
        <v/>
      </c>
      <c r="H335">
        <v>4</v>
      </c>
    </row>
    <row r="336" spans="1:8" x14ac:dyDescent="0.15">
      <c r="A336" t="str">
        <f>IF(泳者登録!N34="","",泳者登録!AR34)</f>
        <v/>
      </c>
      <c r="B336" t="str">
        <f>IF(A336="","",泳者登録!AY34)</f>
        <v/>
      </c>
      <c r="C336" t="str">
        <f>IF(A336="","",泳者登録!BD34)</f>
        <v/>
      </c>
      <c r="D336" t="str">
        <f>IF(A336="","",泳者登録!AH34)</f>
        <v/>
      </c>
      <c r="E336">
        <v>0</v>
      </c>
      <c r="F336">
        <v>0</v>
      </c>
      <c r="G336" t="str">
        <f>IF(A336="","",泳者登録!BI34)</f>
        <v/>
      </c>
      <c r="H336">
        <v>4</v>
      </c>
    </row>
    <row r="337" spans="1:8" x14ac:dyDescent="0.15">
      <c r="A337" t="str">
        <f>IF(泳者登録!N35="","",泳者登録!AR35)</f>
        <v/>
      </c>
      <c r="B337" t="str">
        <f>IF(A337="","",泳者登録!AY35)</f>
        <v/>
      </c>
      <c r="C337" t="str">
        <f>IF(A337="","",泳者登録!BD35)</f>
        <v/>
      </c>
      <c r="D337" t="str">
        <f>IF(A337="","",泳者登録!AH35)</f>
        <v/>
      </c>
      <c r="E337">
        <v>0</v>
      </c>
      <c r="F337">
        <v>0</v>
      </c>
      <c r="G337" t="str">
        <f>IF(A337="","",泳者登録!BI35)</f>
        <v/>
      </c>
      <c r="H337">
        <v>4</v>
      </c>
    </row>
    <row r="338" spans="1:8" x14ac:dyDescent="0.15">
      <c r="A338" t="str">
        <f>IF(泳者登録!N36="","",泳者登録!AR36)</f>
        <v/>
      </c>
      <c r="B338" t="str">
        <f>IF(A338="","",泳者登録!AY36)</f>
        <v/>
      </c>
      <c r="C338" t="str">
        <f>IF(A338="","",泳者登録!BD36)</f>
        <v/>
      </c>
      <c r="D338" t="str">
        <f>IF(A338="","",泳者登録!AH36)</f>
        <v/>
      </c>
      <c r="E338">
        <v>0</v>
      </c>
      <c r="F338">
        <v>0</v>
      </c>
      <c r="G338" t="str">
        <f>IF(A338="","",泳者登録!BI36)</f>
        <v/>
      </c>
      <c r="H338">
        <v>4</v>
      </c>
    </row>
    <row r="339" spans="1:8" x14ac:dyDescent="0.15">
      <c r="A339" t="str">
        <f>IF(泳者登録!N37="","",泳者登録!AR37)</f>
        <v/>
      </c>
      <c r="B339" t="str">
        <f>IF(A339="","",泳者登録!AY37)</f>
        <v/>
      </c>
      <c r="C339" t="str">
        <f>IF(A339="","",泳者登録!BD37)</f>
        <v/>
      </c>
      <c r="D339" t="str">
        <f>IF(A339="","",泳者登録!AH37)</f>
        <v/>
      </c>
      <c r="E339">
        <v>0</v>
      </c>
      <c r="F339">
        <v>0</v>
      </c>
      <c r="G339" t="str">
        <f>IF(A339="","",泳者登録!BI37)</f>
        <v/>
      </c>
      <c r="H339">
        <v>4</v>
      </c>
    </row>
    <row r="340" spans="1:8" x14ac:dyDescent="0.15">
      <c r="A340" t="str">
        <f>IF(泳者登録!N38="","",泳者登録!AR38)</f>
        <v/>
      </c>
      <c r="B340" t="str">
        <f>IF(A340="","",泳者登録!AY38)</f>
        <v/>
      </c>
      <c r="C340" t="str">
        <f>IF(A340="","",泳者登録!BD38)</f>
        <v/>
      </c>
      <c r="D340" t="str">
        <f>IF(A340="","",泳者登録!AH38)</f>
        <v/>
      </c>
      <c r="E340">
        <v>0</v>
      </c>
      <c r="F340">
        <v>0</v>
      </c>
      <c r="G340" t="str">
        <f>IF(A340="","",泳者登録!BI38)</f>
        <v/>
      </c>
      <c r="H340">
        <v>4</v>
      </c>
    </row>
    <row r="341" spans="1:8" x14ac:dyDescent="0.15">
      <c r="A341" t="str">
        <f>IF(泳者登録!N39="","",泳者登録!AR39)</f>
        <v/>
      </c>
      <c r="B341" t="str">
        <f>IF(A341="","",泳者登録!AY39)</f>
        <v/>
      </c>
      <c r="C341" t="str">
        <f>IF(A341="","",泳者登録!BD39)</f>
        <v/>
      </c>
      <c r="D341" t="str">
        <f>IF(A341="","",泳者登録!AH39)</f>
        <v/>
      </c>
      <c r="E341">
        <v>0</v>
      </c>
      <c r="F341">
        <v>0</v>
      </c>
      <c r="G341" t="str">
        <f>IF(A341="","",泳者登録!BI39)</f>
        <v/>
      </c>
      <c r="H341">
        <v>4</v>
      </c>
    </row>
    <row r="342" spans="1:8" x14ac:dyDescent="0.15">
      <c r="A342" t="str">
        <f>IF(泳者登録!N40="","",泳者登録!AR40)</f>
        <v/>
      </c>
      <c r="B342" t="str">
        <f>IF(A342="","",泳者登録!AY40)</f>
        <v/>
      </c>
      <c r="C342" t="str">
        <f>IF(A342="","",泳者登録!BD40)</f>
        <v/>
      </c>
      <c r="D342" t="str">
        <f>IF(A342="","",泳者登録!AH40)</f>
        <v/>
      </c>
      <c r="E342">
        <v>0</v>
      </c>
      <c r="F342">
        <v>0</v>
      </c>
      <c r="G342" t="str">
        <f>IF(A342="","",泳者登録!BI40)</f>
        <v/>
      </c>
      <c r="H342">
        <v>4</v>
      </c>
    </row>
    <row r="343" spans="1:8" x14ac:dyDescent="0.15">
      <c r="A343" t="str">
        <f>IF(泳者登録!N41="","",泳者登録!AR41)</f>
        <v/>
      </c>
      <c r="B343" t="str">
        <f>IF(A343="","",泳者登録!AY41)</f>
        <v/>
      </c>
      <c r="C343" t="str">
        <f>IF(A343="","",泳者登録!BD41)</f>
        <v/>
      </c>
      <c r="D343" t="str">
        <f>IF(A343="","",泳者登録!AH41)</f>
        <v/>
      </c>
      <c r="E343">
        <v>0</v>
      </c>
      <c r="F343">
        <v>0</v>
      </c>
      <c r="G343" t="str">
        <f>IF(A343="","",泳者登録!BI41)</f>
        <v/>
      </c>
      <c r="H343">
        <v>4</v>
      </c>
    </row>
    <row r="344" spans="1:8" x14ac:dyDescent="0.15">
      <c r="A344" t="str">
        <f>IF(泳者登録!N42="","",泳者登録!AR42)</f>
        <v/>
      </c>
      <c r="B344" t="str">
        <f>IF(A344="","",泳者登録!AY42)</f>
        <v/>
      </c>
      <c r="C344" t="str">
        <f>IF(A344="","",泳者登録!BD42)</f>
        <v/>
      </c>
      <c r="D344" t="str">
        <f>IF(A344="","",泳者登録!AH42)</f>
        <v/>
      </c>
      <c r="E344">
        <v>0</v>
      </c>
      <c r="F344">
        <v>0</v>
      </c>
      <c r="G344" t="str">
        <f>IF(A344="","",泳者登録!BI42)</f>
        <v/>
      </c>
      <c r="H344">
        <v>4</v>
      </c>
    </row>
    <row r="345" spans="1:8" x14ac:dyDescent="0.15">
      <c r="A345" t="str">
        <f>IF(泳者登録!N43="","",泳者登録!AR43)</f>
        <v/>
      </c>
      <c r="B345" t="str">
        <f>IF(A345="","",泳者登録!AY43)</f>
        <v/>
      </c>
      <c r="C345" t="str">
        <f>IF(A345="","",泳者登録!BD43)</f>
        <v/>
      </c>
      <c r="D345" t="str">
        <f>IF(A345="","",泳者登録!AH43)</f>
        <v/>
      </c>
      <c r="E345">
        <v>0</v>
      </c>
      <c r="F345">
        <v>0</v>
      </c>
      <c r="G345" t="str">
        <f>IF(A345="","",泳者登録!BI43)</f>
        <v/>
      </c>
      <c r="H345">
        <v>4</v>
      </c>
    </row>
    <row r="346" spans="1:8" x14ac:dyDescent="0.15">
      <c r="A346" t="str">
        <f>IF(泳者登録!N44="","",泳者登録!AR44)</f>
        <v/>
      </c>
      <c r="B346" t="str">
        <f>IF(A346="","",泳者登録!AY44)</f>
        <v/>
      </c>
      <c r="C346" t="str">
        <f>IF(A346="","",泳者登録!BD44)</f>
        <v/>
      </c>
      <c r="D346" t="str">
        <f>IF(A346="","",泳者登録!AH44)</f>
        <v/>
      </c>
      <c r="E346">
        <v>0</v>
      </c>
      <c r="F346">
        <v>0</v>
      </c>
      <c r="G346" t="str">
        <f>IF(A346="","",泳者登録!BI44)</f>
        <v/>
      </c>
      <c r="H346">
        <v>4</v>
      </c>
    </row>
    <row r="347" spans="1:8" x14ac:dyDescent="0.15">
      <c r="A347" t="str">
        <f>IF(泳者登録!N45="","",泳者登録!AR45)</f>
        <v/>
      </c>
      <c r="B347" t="str">
        <f>IF(A347="","",泳者登録!AY45)</f>
        <v/>
      </c>
      <c r="C347" t="str">
        <f>IF(A347="","",泳者登録!BD45)</f>
        <v/>
      </c>
      <c r="D347" t="str">
        <f>IF(A347="","",泳者登録!AH45)</f>
        <v/>
      </c>
      <c r="E347">
        <v>0</v>
      </c>
      <c r="F347">
        <v>0</v>
      </c>
      <c r="G347" t="str">
        <f>IF(A347="","",泳者登録!BI45)</f>
        <v/>
      </c>
      <c r="H347">
        <v>4</v>
      </c>
    </row>
    <row r="348" spans="1:8" x14ac:dyDescent="0.15">
      <c r="A348" t="str">
        <f>IF(泳者登録!N46="","",泳者登録!AR46)</f>
        <v/>
      </c>
      <c r="B348" t="str">
        <f>IF(A348="","",泳者登録!AY46)</f>
        <v/>
      </c>
      <c r="C348" t="str">
        <f>IF(A348="","",泳者登録!BD46)</f>
        <v/>
      </c>
      <c r="D348" t="str">
        <f>IF(A348="","",泳者登録!AH46)</f>
        <v/>
      </c>
      <c r="E348">
        <v>0</v>
      </c>
      <c r="F348">
        <v>0</v>
      </c>
      <c r="G348" t="str">
        <f>IF(A348="","",泳者登録!BI46)</f>
        <v/>
      </c>
      <c r="H348">
        <v>4</v>
      </c>
    </row>
    <row r="349" spans="1:8" x14ac:dyDescent="0.15">
      <c r="A349" t="str">
        <f>IF(泳者登録!N47="","",泳者登録!AR47)</f>
        <v/>
      </c>
      <c r="B349" t="str">
        <f>IF(A349="","",泳者登録!AY47)</f>
        <v/>
      </c>
      <c r="C349" t="str">
        <f>IF(A349="","",泳者登録!BD47)</f>
        <v/>
      </c>
      <c r="D349" t="str">
        <f>IF(A349="","",泳者登録!AH47)</f>
        <v/>
      </c>
      <c r="E349">
        <v>0</v>
      </c>
      <c r="F349">
        <v>0</v>
      </c>
      <c r="G349" t="str">
        <f>IF(A349="","",泳者登録!BI47)</f>
        <v/>
      </c>
      <c r="H349">
        <v>4</v>
      </c>
    </row>
    <row r="350" spans="1:8" x14ac:dyDescent="0.15">
      <c r="A350" t="str">
        <f>IF(泳者登録!N48="","",泳者登録!AR48)</f>
        <v/>
      </c>
      <c r="B350" t="str">
        <f>IF(A350="","",泳者登録!AY48)</f>
        <v/>
      </c>
      <c r="C350" t="str">
        <f>IF(A350="","",泳者登録!BD48)</f>
        <v/>
      </c>
      <c r="D350" t="str">
        <f>IF(A350="","",泳者登録!AH48)</f>
        <v/>
      </c>
      <c r="E350">
        <v>0</v>
      </c>
      <c r="F350">
        <v>0</v>
      </c>
      <c r="G350" t="str">
        <f>IF(A350="","",泳者登録!BI48)</f>
        <v/>
      </c>
      <c r="H350">
        <v>4</v>
      </c>
    </row>
    <row r="351" spans="1:8" x14ac:dyDescent="0.15">
      <c r="A351" t="str">
        <f>IF(泳者登録!N49="","",泳者登録!AR49)</f>
        <v/>
      </c>
      <c r="B351" t="str">
        <f>IF(A351="","",泳者登録!AY49)</f>
        <v/>
      </c>
      <c r="C351" t="str">
        <f>IF(A351="","",泳者登録!BD49)</f>
        <v/>
      </c>
      <c r="D351" t="str">
        <f>IF(A351="","",泳者登録!AH49)</f>
        <v/>
      </c>
      <c r="E351">
        <v>0</v>
      </c>
      <c r="F351">
        <v>0</v>
      </c>
      <c r="G351" t="str">
        <f>IF(A351="","",泳者登録!BI49)</f>
        <v/>
      </c>
      <c r="H351">
        <v>4</v>
      </c>
    </row>
    <row r="352" spans="1:8" x14ac:dyDescent="0.15">
      <c r="A352" t="str">
        <f>IF(泳者登録!N50="","",泳者登録!AR50)</f>
        <v/>
      </c>
      <c r="B352" t="str">
        <f>IF(A352="","",泳者登録!AY50)</f>
        <v/>
      </c>
      <c r="C352" t="str">
        <f>IF(A352="","",泳者登録!BD50)</f>
        <v/>
      </c>
      <c r="D352" t="str">
        <f>IF(A352="","",泳者登録!AH50)</f>
        <v/>
      </c>
      <c r="E352">
        <v>0</v>
      </c>
      <c r="F352">
        <v>0</v>
      </c>
      <c r="G352" t="str">
        <f>IF(A352="","",泳者登録!BI50)</f>
        <v/>
      </c>
      <c r="H352">
        <v>4</v>
      </c>
    </row>
    <row r="353" spans="1:8" x14ac:dyDescent="0.15">
      <c r="A353" t="str">
        <f>IF(泳者登録!N51="","",泳者登録!AR51)</f>
        <v/>
      </c>
      <c r="B353" t="str">
        <f>IF(A353="","",泳者登録!AY51)</f>
        <v/>
      </c>
      <c r="C353" t="str">
        <f>IF(A353="","",泳者登録!BD51)</f>
        <v/>
      </c>
      <c r="D353" t="str">
        <f>IF(A353="","",泳者登録!AH51)</f>
        <v/>
      </c>
      <c r="E353">
        <v>0</v>
      </c>
      <c r="F353">
        <v>0</v>
      </c>
      <c r="G353" t="str">
        <f>IF(A353="","",泳者登録!BI51)</f>
        <v/>
      </c>
      <c r="H353">
        <v>4</v>
      </c>
    </row>
    <row r="354" spans="1:8" x14ac:dyDescent="0.15">
      <c r="A354" t="str">
        <f>IF(泳者登録!N52="","",泳者登録!AR52)</f>
        <v/>
      </c>
      <c r="B354" t="str">
        <f>IF(A354="","",泳者登録!AY52)</f>
        <v/>
      </c>
      <c r="C354" t="str">
        <f>IF(A354="","",泳者登録!BD52)</f>
        <v/>
      </c>
      <c r="D354" t="str">
        <f>IF(A354="","",泳者登録!AH52)</f>
        <v/>
      </c>
      <c r="E354">
        <v>0</v>
      </c>
      <c r="F354">
        <v>0</v>
      </c>
      <c r="G354" t="str">
        <f>IF(A354="","",泳者登録!BI52)</f>
        <v/>
      </c>
      <c r="H354">
        <v>4</v>
      </c>
    </row>
    <row r="355" spans="1:8" x14ac:dyDescent="0.15">
      <c r="A355" t="str">
        <f>IF(泳者登録!N53="","",泳者登録!AR53)</f>
        <v/>
      </c>
      <c r="B355" t="str">
        <f>IF(A355="","",泳者登録!AY53)</f>
        <v/>
      </c>
      <c r="C355" t="str">
        <f>IF(A355="","",泳者登録!BD53)</f>
        <v/>
      </c>
      <c r="D355" t="str">
        <f>IF(A355="","",泳者登録!AH53)</f>
        <v/>
      </c>
      <c r="E355">
        <v>0</v>
      </c>
      <c r="F355">
        <v>0</v>
      </c>
      <c r="G355" t="str">
        <f>IF(A355="","",泳者登録!BI53)</f>
        <v/>
      </c>
      <c r="H355">
        <v>4</v>
      </c>
    </row>
    <row r="356" spans="1:8" x14ac:dyDescent="0.15">
      <c r="A356" t="str">
        <f>IF(泳者登録!N54="","",泳者登録!AR54)</f>
        <v/>
      </c>
      <c r="B356" t="str">
        <f>IF(A356="","",泳者登録!AY54)</f>
        <v/>
      </c>
      <c r="C356" t="str">
        <f>IF(A356="","",泳者登録!BD54)</f>
        <v/>
      </c>
      <c r="D356" t="str">
        <f>IF(A356="","",泳者登録!AH54)</f>
        <v/>
      </c>
      <c r="E356">
        <v>0</v>
      </c>
      <c r="F356">
        <v>0</v>
      </c>
      <c r="G356" t="str">
        <f>IF(A356="","",泳者登録!BI54)</f>
        <v/>
      </c>
      <c r="H356">
        <v>4</v>
      </c>
    </row>
    <row r="357" spans="1:8" x14ac:dyDescent="0.15">
      <c r="A357" s="42" t="str">
        <f>IF(泳者登録!N55="","",泳者登録!AR55)</f>
        <v/>
      </c>
      <c r="B357" s="42" t="str">
        <f>IF(A357="","",泳者登録!AY55)</f>
        <v/>
      </c>
      <c r="C357" s="42" t="str">
        <f>IF(A357="","",泳者登録!BD55)</f>
        <v/>
      </c>
      <c r="D357" s="42" t="str">
        <f>IF(A357="","",泳者登録!AH55)</f>
        <v/>
      </c>
      <c r="E357" s="42">
        <v>0</v>
      </c>
      <c r="F357" s="42">
        <v>0</v>
      </c>
      <c r="G357" s="42" t="str">
        <f>IF(A357="","",泳者登録!BI55)</f>
        <v/>
      </c>
      <c r="H357" s="42">
        <v>4</v>
      </c>
    </row>
    <row r="358" spans="1:8" x14ac:dyDescent="0.15">
      <c r="A358" t="str">
        <f>IF(泳者登録!N56="","",泳者登録!AR56)</f>
        <v/>
      </c>
      <c r="B358" t="str">
        <f>IF(A358="","",泳者登録!AY56)</f>
        <v/>
      </c>
      <c r="C358" t="str">
        <f>IF(A358="","",泳者登録!BD56)</f>
        <v/>
      </c>
      <c r="D358" t="str">
        <f>IF(A358="","",泳者登録!AH56)</f>
        <v/>
      </c>
      <c r="E358">
        <v>0</v>
      </c>
      <c r="F358">
        <v>0</v>
      </c>
      <c r="G358" t="str">
        <f>IF(A358="","",泳者登録!BI56)</f>
        <v/>
      </c>
    </row>
    <row r="359" spans="1:8" x14ac:dyDescent="0.15">
      <c r="A359" s="42"/>
      <c r="B359" s="42" t="str">
        <f>IF(A359="","",泳者登録!AY57)</f>
        <v/>
      </c>
      <c r="C359" s="42" t="str">
        <f>IF(A359="","",泳者登録!BD57)</f>
        <v/>
      </c>
      <c r="D359" s="42" t="str">
        <f>IF(A359="","",泳者登録!AH57)</f>
        <v/>
      </c>
      <c r="E359" s="42">
        <v>0</v>
      </c>
      <c r="F359" s="42">
        <v>0</v>
      </c>
      <c r="G359" s="42" t="str">
        <f>IF(A359="","",泳者登録!BI57)</f>
        <v/>
      </c>
      <c r="H359" s="42"/>
    </row>
    <row r="360" spans="1:8" x14ac:dyDescent="0.15">
      <c r="A360" t="str">
        <f>IF(泳者登録!N58="","",泳者登録!AR58)</f>
        <v/>
      </c>
      <c r="B360" t="str">
        <f>IF(A360="","",泳者登録!AY58)</f>
        <v/>
      </c>
      <c r="C360" t="str">
        <f>IF(A360="","",泳者登録!BD58)</f>
        <v/>
      </c>
      <c r="D360" t="str">
        <f>IF(A360="","",泳者登録!AH58)</f>
        <v/>
      </c>
      <c r="E360">
        <v>0</v>
      </c>
      <c r="F360">
        <v>5</v>
      </c>
      <c r="G360" t="str">
        <f>IF(A360="","",泳者登録!BI58)</f>
        <v/>
      </c>
      <c r="H360">
        <v>4</v>
      </c>
    </row>
    <row r="361" spans="1:8" x14ac:dyDescent="0.15">
      <c r="A361" t="str">
        <f>IF(泳者登録!N59="","",泳者登録!AR59)</f>
        <v/>
      </c>
      <c r="B361" t="str">
        <f>IF(A361="","",泳者登録!AY59)</f>
        <v/>
      </c>
      <c r="C361" t="str">
        <f>IF(A361="","",泳者登録!BD59)</f>
        <v/>
      </c>
      <c r="D361" t="str">
        <f>IF(A361="","",泳者登録!AH59)</f>
        <v/>
      </c>
      <c r="E361">
        <v>0</v>
      </c>
      <c r="F361">
        <v>5</v>
      </c>
      <c r="G361" t="str">
        <f>IF(A361="","",泳者登録!BI59)</f>
        <v/>
      </c>
      <c r="H361">
        <v>4</v>
      </c>
    </row>
    <row r="362" spans="1:8" x14ac:dyDescent="0.15">
      <c r="A362" t="str">
        <f>IF(泳者登録!N60="","",泳者登録!AR60)</f>
        <v/>
      </c>
      <c r="B362" t="str">
        <f>IF(A362="","",泳者登録!AY60)</f>
        <v/>
      </c>
      <c r="C362" t="str">
        <f>IF(A362="","",泳者登録!BD60)</f>
        <v/>
      </c>
      <c r="D362" t="str">
        <f>IF(A362="","",泳者登録!AH60)</f>
        <v/>
      </c>
      <c r="E362">
        <v>0</v>
      </c>
      <c r="F362">
        <v>5</v>
      </c>
      <c r="G362" t="str">
        <f>IF(A362="","",泳者登録!BI60)</f>
        <v/>
      </c>
      <c r="H362">
        <v>4</v>
      </c>
    </row>
    <row r="363" spans="1:8" x14ac:dyDescent="0.15">
      <c r="A363" t="str">
        <f>IF(泳者登録!N61="","",泳者登録!AR61)</f>
        <v/>
      </c>
      <c r="B363" t="str">
        <f>IF(A363="","",泳者登録!AY61)</f>
        <v/>
      </c>
      <c r="C363" t="str">
        <f>IF(A363="","",泳者登録!BD61)</f>
        <v/>
      </c>
      <c r="D363" t="str">
        <f>IF(A363="","",泳者登録!AH61)</f>
        <v/>
      </c>
      <c r="E363">
        <v>0</v>
      </c>
      <c r="F363">
        <v>5</v>
      </c>
      <c r="G363" t="str">
        <f>IF(A363="","",泳者登録!BI61)</f>
        <v/>
      </c>
      <c r="H363">
        <v>4</v>
      </c>
    </row>
    <row r="364" spans="1:8" x14ac:dyDescent="0.15">
      <c r="A364" t="str">
        <f>IF(泳者登録!N62="","",泳者登録!AR62)</f>
        <v/>
      </c>
      <c r="B364" t="str">
        <f>IF(A364="","",泳者登録!AY62)</f>
        <v/>
      </c>
      <c r="C364" t="str">
        <f>IF(A364="","",泳者登録!BD62)</f>
        <v/>
      </c>
      <c r="D364" t="str">
        <f>IF(A364="","",泳者登録!AH62)</f>
        <v/>
      </c>
      <c r="E364">
        <v>0</v>
      </c>
      <c r="F364">
        <v>5</v>
      </c>
      <c r="G364" t="str">
        <f>IF(A364="","",泳者登録!BI62)</f>
        <v/>
      </c>
      <c r="H364">
        <v>4</v>
      </c>
    </row>
    <row r="365" spans="1:8" x14ac:dyDescent="0.15">
      <c r="A365" t="str">
        <f>IF(泳者登録!N63="","",泳者登録!AR63)</f>
        <v/>
      </c>
      <c r="B365" t="str">
        <f>IF(A365="","",泳者登録!AY63)</f>
        <v/>
      </c>
      <c r="C365" t="str">
        <f>IF(A365="","",泳者登録!BD63)</f>
        <v/>
      </c>
      <c r="D365" t="str">
        <f>IF(A365="","",泳者登録!AH63)</f>
        <v/>
      </c>
      <c r="E365">
        <v>0</v>
      </c>
      <c r="F365">
        <v>5</v>
      </c>
      <c r="G365" t="str">
        <f>IF(A365="","",泳者登録!BI63)</f>
        <v/>
      </c>
      <c r="H365">
        <v>4</v>
      </c>
    </row>
    <row r="366" spans="1:8" x14ac:dyDescent="0.15">
      <c r="A366" t="str">
        <f>IF(泳者登録!N64="","",泳者登録!AR64)</f>
        <v/>
      </c>
      <c r="B366" t="str">
        <f>IF(A366="","",泳者登録!AY64)</f>
        <v/>
      </c>
      <c r="C366" t="str">
        <f>IF(A366="","",泳者登録!BD64)</f>
        <v/>
      </c>
      <c r="D366" t="str">
        <f>IF(A366="","",泳者登録!AH64)</f>
        <v/>
      </c>
      <c r="E366">
        <v>0</v>
      </c>
      <c r="F366">
        <v>5</v>
      </c>
      <c r="G366" t="str">
        <f>IF(A366="","",泳者登録!BI64)</f>
        <v/>
      </c>
      <c r="H366">
        <v>4</v>
      </c>
    </row>
    <row r="367" spans="1:8" x14ac:dyDescent="0.15">
      <c r="A367" t="str">
        <f>IF(泳者登録!N65="","",泳者登録!AR65)</f>
        <v/>
      </c>
      <c r="B367" t="str">
        <f>IF(A367="","",泳者登録!AY65)</f>
        <v/>
      </c>
      <c r="C367" t="str">
        <f>IF(A367="","",泳者登録!BD65)</f>
        <v/>
      </c>
      <c r="D367" t="str">
        <f>IF(A367="","",泳者登録!AH65)</f>
        <v/>
      </c>
      <c r="E367">
        <v>0</v>
      </c>
      <c r="F367">
        <v>5</v>
      </c>
      <c r="G367" t="str">
        <f>IF(A367="","",泳者登録!BI65)</f>
        <v/>
      </c>
      <c r="H367">
        <v>4</v>
      </c>
    </row>
    <row r="368" spans="1:8" x14ac:dyDescent="0.15">
      <c r="A368" t="str">
        <f>IF(泳者登録!N66="","",泳者登録!AR66)</f>
        <v/>
      </c>
      <c r="B368" t="str">
        <f>IF(A368="","",泳者登録!AY66)</f>
        <v/>
      </c>
      <c r="C368" t="str">
        <f>IF(A368="","",泳者登録!BD66)</f>
        <v/>
      </c>
      <c r="D368" t="str">
        <f>IF(A368="","",泳者登録!AH66)</f>
        <v/>
      </c>
      <c r="E368">
        <v>0</v>
      </c>
      <c r="F368">
        <v>5</v>
      </c>
      <c r="G368" t="str">
        <f>IF(A368="","",泳者登録!BI66)</f>
        <v/>
      </c>
      <c r="H368">
        <v>4</v>
      </c>
    </row>
    <row r="369" spans="1:8" x14ac:dyDescent="0.15">
      <c r="A369" t="str">
        <f>IF(泳者登録!N67="","",泳者登録!AR67)</f>
        <v/>
      </c>
      <c r="B369" t="str">
        <f>IF(A369="","",泳者登録!AY67)</f>
        <v/>
      </c>
      <c r="C369" t="str">
        <f>IF(A369="","",泳者登録!BD67)</f>
        <v/>
      </c>
      <c r="D369" t="str">
        <f>IF(A369="","",泳者登録!AH67)</f>
        <v/>
      </c>
      <c r="E369">
        <v>0</v>
      </c>
      <c r="F369">
        <v>5</v>
      </c>
      <c r="G369" t="str">
        <f>IF(A369="","",泳者登録!BI67)</f>
        <v/>
      </c>
      <c r="H369">
        <v>4</v>
      </c>
    </row>
    <row r="370" spans="1:8" x14ac:dyDescent="0.15">
      <c r="A370" t="str">
        <f>IF(泳者登録!N68="","",泳者登録!AR68)</f>
        <v/>
      </c>
      <c r="B370" t="str">
        <f>IF(A370="","",泳者登録!AY68)</f>
        <v/>
      </c>
      <c r="C370" t="str">
        <f>IF(A370="","",泳者登録!BD68)</f>
        <v/>
      </c>
      <c r="D370" t="str">
        <f>IF(A370="","",泳者登録!AH68)</f>
        <v/>
      </c>
      <c r="E370">
        <v>0</v>
      </c>
      <c r="F370">
        <v>5</v>
      </c>
      <c r="G370" t="str">
        <f>IF(A370="","",泳者登録!BI68)</f>
        <v/>
      </c>
      <c r="H370">
        <v>4</v>
      </c>
    </row>
    <row r="371" spans="1:8" x14ac:dyDescent="0.15">
      <c r="A371" t="str">
        <f>IF(泳者登録!N69="","",泳者登録!AR69)</f>
        <v/>
      </c>
      <c r="B371" t="str">
        <f>IF(A371="","",泳者登録!AY69)</f>
        <v/>
      </c>
      <c r="C371" t="str">
        <f>IF(A371="","",泳者登録!BD69)</f>
        <v/>
      </c>
      <c r="D371" t="str">
        <f>IF(A371="","",泳者登録!AH69)</f>
        <v/>
      </c>
      <c r="E371">
        <v>0</v>
      </c>
      <c r="F371">
        <v>5</v>
      </c>
      <c r="G371" t="str">
        <f>IF(A371="","",泳者登録!BI69)</f>
        <v/>
      </c>
      <c r="H371">
        <v>4</v>
      </c>
    </row>
    <row r="372" spans="1:8" x14ac:dyDescent="0.15">
      <c r="A372" t="str">
        <f>IF(泳者登録!N70="","",泳者登録!AR70)</f>
        <v/>
      </c>
      <c r="B372" t="str">
        <f>IF(A372="","",泳者登録!AY70)</f>
        <v/>
      </c>
      <c r="C372" t="str">
        <f>IF(A372="","",泳者登録!BD70)</f>
        <v/>
      </c>
      <c r="D372" t="str">
        <f>IF(A372="","",泳者登録!AH70)</f>
        <v/>
      </c>
      <c r="E372">
        <v>0</v>
      </c>
      <c r="F372">
        <v>5</v>
      </c>
      <c r="G372" t="str">
        <f>IF(A372="","",泳者登録!BI70)</f>
        <v/>
      </c>
      <c r="H372">
        <v>4</v>
      </c>
    </row>
    <row r="373" spans="1:8" x14ac:dyDescent="0.15">
      <c r="A373" t="str">
        <f>IF(泳者登録!N71="","",泳者登録!AR71)</f>
        <v/>
      </c>
      <c r="B373" t="str">
        <f>IF(A373="","",泳者登録!AY71)</f>
        <v/>
      </c>
      <c r="C373" t="str">
        <f>IF(A373="","",泳者登録!BD71)</f>
        <v/>
      </c>
      <c r="D373" t="str">
        <f>IF(A373="","",泳者登録!AH71)</f>
        <v/>
      </c>
      <c r="E373">
        <v>0</v>
      </c>
      <c r="F373">
        <v>5</v>
      </c>
      <c r="G373" t="str">
        <f>IF(A373="","",泳者登録!BI71)</f>
        <v/>
      </c>
      <c r="H373">
        <v>4</v>
      </c>
    </row>
    <row r="374" spans="1:8" x14ac:dyDescent="0.15">
      <c r="A374" t="str">
        <f>IF(泳者登録!N72="","",泳者登録!AR72)</f>
        <v/>
      </c>
      <c r="B374" t="str">
        <f>IF(A374="","",泳者登録!AY72)</f>
        <v/>
      </c>
      <c r="C374" t="str">
        <f>IF(A374="","",泳者登録!BD72)</f>
        <v/>
      </c>
      <c r="D374" t="str">
        <f>IF(A374="","",泳者登録!AH72)</f>
        <v/>
      </c>
      <c r="E374">
        <v>0</v>
      </c>
      <c r="F374">
        <v>5</v>
      </c>
      <c r="G374" t="str">
        <f>IF(A374="","",泳者登録!BI72)</f>
        <v/>
      </c>
      <c r="H374">
        <v>4</v>
      </c>
    </row>
    <row r="375" spans="1:8" x14ac:dyDescent="0.15">
      <c r="A375" t="str">
        <f>IF(泳者登録!N73="","",泳者登録!AR73)</f>
        <v/>
      </c>
      <c r="B375" t="str">
        <f>IF(A375="","",泳者登録!AY73)</f>
        <v/>
      </c>
      <c r="C375" t="str">
        <f>IF(A375="","",泳者登録!BD73)</f>
        <v/>
      </c>
      <c r="D375" t="str">
        <f>IF(A375="","",泳者登録!AH73)</f>
        <v/>
      </c>
      <c r="E375">
        <v>0</v>
      </c>
      <c r="F375">
        <v>5</v>
      </c>
      <c r="G375" t="str">
        <f>IF(A375="","",泳者登録!BI73)</f>
        <v/>
      </c>
      <c r="H375">
        <v>4</v>
      </c>
    </row>
    <row r="376" spans="1:8" x14ac:dyDescent="0.15">
      <c r="A376" t="str">
        <f>IF(泳者登録!N74="","",泳者登録!AR74)</f>
        <v/>
      </c>
      <c r="B376" t="str">
        <f>IF(A376="","",泳者登録!AY74)</f>
        <v/>
      </c>
      <c r="C376" t="str">
        <f>IF(A376="","",泳者登録!BD74)</f>
        <v/>
      </c>
      <c r="D376" t="str">
        <f>IF(A376="","",泳者登録!AH74)</f>
        <v/>
      </c>
      <c r="E376">
        <v>0</v>
      </c>
      <c r="F376">
        <v>5</v>
      </c>
      <c r="G376" t="str">
        <f>IF(A376="","",泳者登録!BI74)</f>
        <v/>
      </c>
      <c r="H376">
        <v>4</v>
      </c>
    </row>
    <row r="377" spans="1:8" x14ac:dyDescent="0.15">
      <c r="A377" t="str">
        <f>IF(泳者登録!N75="","",泳者登録!AR75)</f>
        <v/>
      </c>
      <c r="B377" t="str">
        <f>IF(A377="","",泳者登録!AY75)</f>
        <v/>
      </c>
      <c r="C377" t="str">
        <f>IF(A377="","",泳者登録!BD75)</f>
        <v/>
      </c>
      <c r="D377" t="str">
        <f>IF(A377="","",泳者登録!AH75)</f>
        <v/>
      </c>
      <c r="E377">
        <v>0</v>
      </c>
      <c r="F377">
        <v>5</v>
      </c>
      <c r="G377" t="str">
        <f>IF(A377="","",泳者登録!BI75)</f>
        <v/>
      </c>
      <c r="H377">
        <v>4</v>
      </c>
    </row>
    <row r="378" spans="1:8" x14ac:dyDescent="0.15">
      <c r="A378" t="str">
        <f>IF(泳者登録!N76="","",泳者登録!AR76)</f>
        <v/>
      </c>
      <c r="B378" t="str">
        <f>IF(A378="","",泳者登録!AY76)</f>
        <v/>
      </c>
      <c r="C378" t="str">
        <f>IF(A378="","",泳者登録!BD76)</f>
        <v/>
      </c>
      <c r="D378" t="str">
        <f>IF(A378="","",泳者登録!AH76)</f>
        <v/>
      </c>
      <c r="E378">
        <v>0</v>
      </c>
      <c r="F378">
        <v>5</v>
      </c>
      <c r="G378" t="str">
        <f>IF(A378="","",泳者登録!BI76)</f>
        <v/>
      </c>
      <c r="H378">
        <v>4</v>
      </c>
    </row>
    <row r="379" spans="1:8" x14ac:dyDescent="0.15">
      <c r="A379" t="str">
        <f>IF(泳者登録!N77="","",泳者登録!AR77)</f>
        <v/>
      </c>
      <c r="B379" t="str">
        <f>IF(A379="","",泳者登録!AY77)</f>
        <v/>
      </c>
      <c r="C379" t="str">
        <f>IF(A379="","",泳者登録!BD77)</f>
        <v/>
      </c>
      <c r="D379" t="str">
        <f>IF(A379="","",泳者登録!AH77)</f>
        <v/>
      </c>
      <c r="E379">
        <v>0</v>
      </c>
      <c r="F379">
        <v>5</v>
      </c>
      <c r="G379" t="str">
        <f>IF(A379="","",泳者登録!BI77)</f>
        <v/>
      </c>
      <c r="H379">
        <v>4</v>
      </c>
    </row>
    <row r="380" spans="1:8" x14ac:dyDescent="0.15">
      <c r="A380" t="str">
        <f>IF(泳者登録!N78="","",泳者登録!AR78)</f>
        <v/>
      </c>
      <c r="B380" t="str">
        <f>IF(A380="","",泳者登録!AY78)</f>
        <v/>
      </c>
      <c r="C380" t="str">
        <f>IF(A380="","",泳者登録!BD78)</f>
        <v/>
      </c>
      <c r="D380" t="str">
        <f>IF(A380="","",泳者登録!AH78)</f>
        <v/>
      </c>
      <c r="E380">
        <v>0</v>
      </c>
      <c r="F380">
        <v>5</v>
      </c>
      <c r="G380" t="str">
        <f>IF(A380="","",泳者登録!BI78)</f>
        <v/>
      </c>
      <c r="H380">
        <v>4</v>
      </c>
    </row>
    <row r="381" spans="1:8" x14ac:dyDescent="0.15">
      <c r="A381" t="str">
        <f>IF(泳者登録!N79="","",泳者登録!AR79)</f>
        <v/>
      </c>
      <c r="B381" t="str">
        <f>IF(A381="","",泳者登録!AY79)</f>
        <v/>
      </c>
      <c r="C381" t="str">
        <f>IF(A381="","",泳者登録!BD79)</f>
        <v/>
      </c>
      <c r="D381" t="str">
        <f>IF(A381="","",泳者登録!AH79)</f>
        <v/>
      </c>
      <c r="E381">
        <v>0</v>
      </c>
      <c r="F381">
        <v>5</v>
      </c>
      <c r="G381" t="str">
        <f>IF(A381="","",泳者登録!BI79)</f>
        <v/>
      </c>
      <c r="H381">
        <v>4</v>
      </c>
    </row>
    <row r="382" spans="1:8" x14ac:dyDescent="0.15">
      <c r="A382" t="str">
        <f>IF(泳者登録!N80="","",泳者登録!AR80)</f>
        <v/>
      </c>
      <c r="B382" t="str">
        <f>IF(A382="","",泳者登録!AY80)</f>
        <v/>
      </c>
      <c r="C382" t="str">
        <f>IF(A382="","",泳者登録!BD80)</f>
        <v/>
      </c>
      <c r="D382" t="str">
        <f>IF(A382="","",泳者登録!AH80)</f>
        <v/>
      </c>
      <c r="E382">
        <v>0</v>
      </c>
      <c r="F382">
        <v>5</v>
      </c>
      <c r="G382" t="str">
        <f>IF(A382="","",泳者登録!BI80)</f>
        <v/>
      </c>
      <c r="H382">
        <v>4</v>
      </c>
    </row>
    <row r="383" spans="1:8" x14ac:dyDescent="0.15">
      <c r="A383" t="str">
        <f>IF(泳者登録!N81="","",泳者登録!AR81)</f>
        <v/>
      </c>
      <c r="B383" t="str">
        <f>IF(A383="","",泳者登録!AY81)</f>
        <v/>
      </c>
      <c r="C383" t="str">
        <f>IF(A383="","",泳者登録!BD81)</f>
        <v/>
      </c>
      <c r="D383" t="str">
        <f>IF(A383="","",泳者登録!AH81)</f>
        <v/>
      </c>
      <c r="E383">
        <v>0</v>
      </c>
      <c r="F383">
        <v>5</v>
      </c>
      <c r="G383" t="str">
        <f>IF(A383="","",泳者登録!BI81)</f>
        <v/>
      </c>
      <c r="H383">
        <v>4</v>
      </c>
    </row>
    <row r="384" spans="1:8" x14ac:dyDescent="0.15">
      <c r="A384" t="str">
        <f>IF(泳者登録!N82="","",泳者登録!AR82)</f>
        <v/>
      </c>
      <c r="B384" t="str">
        <f>IF(A384="","",泳者登録!AY82)</f>
        <v/>
      </c>
      <c r="C384" t="str">
        <f>IF(A384="","",泳者登録!BD82)</f>
        <v/>
      </c>
      <c r="D384" t="str">
        <f>IF(A384="","",泳者登録!AH82)</f>
        <v/>
      </c>
      <c r="E384">
        <v>0</v>
      </c>
      <c r="F384">
        <v>5</v>
      </c>
      <c r="G384" t="str">
        <f>IF(A384="","",泳者登録!BI82)</f>
        <v/>
      </c>
      <c r="H384">
        <v>4</v>
      </c>
    </row>
    <row r="385" spans="1:8" x14ac:dyDescent="0.15">
      <c r="A385" t="str">
        <f>IF(泳者登録!N83="","",泳者登録!AR83)</f>
        <v/>
      </c>
      <c r="B385" t="str">
        <f>IF(A385="","",泳者登録!AY83)</f>
        <v/>
      </c>
      <c r="C385" t="str">
        <f>IF(A385="","",泳者登録!BD83)</f>
        <v/>
      </c>
      <c r="D385" t="str">
        <f>IF(A385="","",泳者登録!AH83)</f>
        <v/>
      </c>
      <c r="E385">
        <v>0</v>
      </c>
      <c r="F385">
        <v>5</v>
      </c>
      <c r="G385" t="str">
        <f>IF(A385="","",泳者登録!BI83)</f>
        <v/>
      </c>
      <c r="H385">
        <v>4</v>
      </c>
    </row>
    <row r="386" spans="1:8" x14ac:dyDescent="0.15">
      <c r="A386" t="str">
        <f>IF(泳者登録!N84="","",泳者登録!AR84)</f>
        <v/>
      </c>
      <c r="B386" t="str">
        <f>IF(A386="","",泳者登録!AY84)</f>
        <v/>
      </c>
      <c r="C386" t="str">
        <f>IF(A386="","",泳者登録!BD84)</f>
        <v/>
      </c>
      <c r="D386" t="str">
        <f>IF(A386="","",泳者登録!AH84)</f>
        <v/>
      </c>
      <c r="E386">
        <v>0</v>
      </c>
      <c r="F386">
        <v>5</v>
      </c>
      <c r="G386" t="str">
        <f>IF(A386="","",泳者登録!BI84)</f>
        <v/>
      </c>
      <c r="H386">
        <v>4</v>
      </c>
    </row>
    <row r="387" spans="1:8" x14ac:dyDescent="0.15">
      <c r="A387" t="str">
        <f>IF(泳者登録!N85="","",泳者登録!AR85)</f>
        <v/>
      </c>
      <c r="B387" t="str">
        <f>IF(A387="","",泳者登録!AY85)</f>
        <v/>
      </c>
      <c r="C387" t="str">
        <f>IF(A387="","",泳者登録!BD85)</f>
        <v/>
      </c>
      <c r="D387" t="str">
        <f>IF(A387="","",泳者登録!AH85)</f>
        <v/>
      </c>
      <c r="E387">
        <v>0</v>
      </c>
      <c r="F387">
        <v>5</v>
      </c>
      <c r="G387" t="str">
        <f>IF(A387="","",泳者登録!BI85)</f>
        <v/>
      </c>
      <c r="H387">
        <v>4</v>
      </c>
    </row>
    <row r="388" spans="1:8" x14ac:dyDescent="0.15">
      <c r="A388" t="str">
        <f>IF(泳者登録!N86="","",泳者登録!AR86)</f>
        <v/>
      </c>
      <c r="B388" t="str">
        <f>IF(A388="","",泳者登録!AY86)</f>
        <v/>
      </c>
      <c r="C388" t="str">
        <f>IF(A388="","",泳者登録!BD86)</f>
        <v/>
      </c>
      <c r="D388" t="str">
        <f>IF(A388="","",泳者登録!AH86)</f>
        <v/>
      </c>
      <c r="E388">
        <v>0</v>
      </c>
      <c r="F388">
        <v>5</v>
      </c>
      <c r="G388" t="str">
        <f>IF(A388="","",泳者登録!BI86)</f>
        <v/>
      </c>
      <c r="H388">
        <v>4</v>
      </c>
    </row>
    <row r="389" spans="1:8" x14ac:dyDescent="0.15">
      <c r="A389" t="str">
        <f>IF(泳者登録!N87="","",泳者登録!AR87)</f>
        <v/>
      </c>
      <c r="B389" t="str">
        <f>IF(A389="","",泳者登録!AY87)</f>
        <v/>
      </c>
      <c r="C389" t="str">
        <f>IF(A389="","",泳者登録!BD87)</f>
        <v/>
      </c>
      <c r="D389" t="str">
        <f>IF(A389="","",泳者登録!AH87)</f>
        <v/>
      </c>
      <c r="E389">
        <v>0</v>
      </c>
      <c r="F389">
        <v>5</v>
      </c>
      <c r="G389" t="str">
        <f>IF(A389="","",泳者登録!BI87)</f>
        <v/>
      </c>
      <c r="H389">
        <v>4</v>
      </c>
    </row>
    <row r="390" spans="1:8" x14ac:dyDescent="0.15">
      <c r="A390" t="str">
        <f>IF(泳者登録!N88="","",泳者登録!AR88)</f>
        <v/>
      </c>
      <c r="B390" t="str">
        <f>IF(A390="","",泳者登録!AY88)</f>
        <v/>
      </c>
      <c r="C390" t="str">
        <f>IF(A390="","",泳者登録!BD88)</f>
        <v/>
      </c>
      <c r="D390" t="str">
        <f>IF(A390="","",泳者登録!AH88)</f>
        <v/>
      </c>
      <c r="E390">
        <v>0</v>
      </c>
      <c r="F390">
        <v>5</v>
      </c>
      <c r="G390" t="str">
        <f>IF(A390="","",泳者登録!BI88)</f>
        <v/>
      </c>
      <c r="H390">
        <v>4</v>
      </c>
    </row>
    <row r="391" spans="1:8" x14ac:dyDescent="0.15">
      <c r="A391" t="str">
        <f>IF(泳者登録!N89="","",泳者登録!AR89)</f>
        <v/>
      </c>
      <c r="B391" t="str">
        <f>IF(A391="","",泳者登録!AY89)</f>
        <v/>
      </c>
      <c r="C391" t="str">
        <f>IF(A391="","",泳者登録!BD89)</f>
        <v/>
      </c>
      <c r="D391" t="str">
        <f>IF(A391="","",泳者登録!AH89)</f>
        <v/>
      </c>
      <c r="E391">
        <v>0</v>
      </c>
      <c r="F391">
        <v>5</v>
      </c>
      <c r="G391" t="str">
        <f>IF(A391="","",泳者登録!BI89)</f>
        <v/>
      </c>
      <c r="H391">
        <v>4</v>
      </c>
    </row>
    <row r="392" spans="1:8" x14ac:dyDescent="0.15">
      <c r="A392" t="str">
        <f>IF(泳者登録!N90="","",泳者登録!AR90)</f>
        <v/>
      </c>
      <c r="B392" t="str">
        <f>IF(A392="","",泳者登録!AY90)</f>
        <v/>
      </c>
      <c r="C392" t="str">
        <f>IF(A392="","",泳者登録!BD90)</f>
        <v/>
      </c>
      <c r="D392" t="str">
        <f>IF(A392="","",泳者登録!AH90)</f>
        <v/>
      </c>
      <c r="E392">
        <v>0</v>
      </c>
      <c r="F392">
        <v>5</v>
      </c>
      <c r="G392" t="str">
        <f>IF(A392="","",泳者登録!BI90)</f>
        <v/>
      </c>
      <c r="H392">
        <v>4</v>
      </c>
    </row>
    <row r="393" spans="1:8" x14ac:dyDescent="0.15">
      <c r="A393" t="str">
        <f>IF(泳者登録!N91="","",泳者登録!AR91)</f>
        <v/>
      </c>
      <c r="B393" t="str">
        <f>IF(A393="","",泳者登録!AY91)</f>
        <v/>
      </c>
      <c r="C393" t="str">
        <f>IF(A393="","",泳者登録!BD91)</f>
        <v/>
      </c>
      <c r="D393" t="str">
        <f>IF(A393="","",泳者登録!AH91)</f>
        <v/>
      </c>
      <c r="E393">
        <v>0</v>
      </c>
      <c r="F393">
        <v>5</v>
      </c>
      <c r="G393" t="str">
        <f>IF(A393="","",泳者登録!BI91)</f>
        <v/>
      </c>
      <c r="H393">
        <v>4</v>
      </c>
    </row>
    <row r="394" spans="1:8" x14ac:dyDescent="0.15">
      <c r="A394" t="str">
        <f>IF(泳者登録!N92="","",泳者登録!AR92)</f>
        <v/>
      </c>
      <c r="B394" t="str">
        <f>IF(A394="","",泳者登録!AY92)</f>
        <v/>
      </c>
      <c r="C394" t="str">
        <f>IF(A394="","",泳者登録!BD92)</f>
        <v/>
      </c>
      <c r="D394" t="str">
        <f>IF(A394="","",泳者登録!AH92)</f>
        <v/>
      </c>
      <c r="E394">
        <v>0</v>
      </c>
      <c r="F394">
        <v>5</v>
      </c>
      <c r="G394" t="str">
        <f>IF(A394="","",泳者登録!BI92)</f>
        <v/>
      </c>
      <c r="H394">
        <v>4</v>
      </c>
    </row>
    <row r="395" spans="1:8" x14ac:dyDescent="0.15">
      <c r="A395" t="str">
        <f>IF(泳者登録!N93="","",泳者登録!AR93)</f>
        <v/>
      </c>
      <c r="B395" t="str">
        <f>IF(A395="","",泳者登録!AY93)</f>
        <v/>
      </c>
      <c r="C395" t="str">
        <f>IF(A395="","",泳者登録!BD93)</f>
        <v/>
      </c>
      <c r="D395" t="str">
        <f>IF(A395="","",泳者登録!AH93)</f>
        <v/>
      </c>
      <c r="E395">
        <v>0</v>
      </c>
      <c r="F395">
        <v>5</v>
      </c>
      <c r="G395" t="str">
        <f>IF(A395="","",泳者登録!BI93)</f>
        <v/>
      </c>
      <c r="H395">
        <v>4</v>
      </c>
    </row>
    <row r="396" spans="1:8" x14ac:dyDescent="0.15">
      <c r="A396" t="str">
        <f>IF(泳者登録!N94="","",泳者登録!AR94)</f>
        <v/>
      </c>
      <c r="B396" t="str">
        <f>IF(A396="","",泳者登録!AY94)</f>
        <v/>
      </c>
      <c r="C396" t="str">
        <f>IF(A396="","",泳者登録!BD94)</f>
        <v/>
      </c>
      <c r="D396" t="str">
        <f>IF(A396="","",泳者登録!AH94)</f>
        <v/>
      </c>
      <c r="E396">
        <v>0</v>
      </c>
      <c r="F396">
        <v>5</v>
      </c>
      <c r="G396" t="str">
        <f>IF(A396="","",泳者登録!BI94)</f>
        <v/>
      </c>
      <c r="H396">
        <v>4</v>
      </c>
    </row>
    <row r="397" spans="1:8" x14ac:dyDescent="0.15">
      <c r="A397" t="str">
        <f>IF(泳者登録!N95="","",泳者登録!AR95)</f>
        <v/>
      </c>
      <c r="B397" t="str">
        <f>IF(A397="","",泳者登録!AY95)</f>
        <v/>
      </c>
      <c r="C397" t="str">
        <f>IF(A397="","",泳者登録!BD95)</f>
        <v/>
      </c>
      <c r="D397" t="str">
        <f>IF(A397="","",泳者登録!AH95)</f>
        <v/>
      </c>
      <c r="E397">
        <v>0</v>
      </c>
      <c r="F397">
        <v>5</v>
      </c>
      <c r="G397" t="str">
        <f>IF(A397="","",泳者登録!BI95)</f>
        <v/>
      </c>
      <c r="H397">
        <v>4</v>
      </c>
    </row>
    <row r="398" spans="1:8" x14ac:dyDescent="0.15">
      <c r="A398" t="str">
        <f>IF(泳者登録!N96="","",泳者登録!AR96)</f>
        <v/>
      </c>
      <c r="B398" t="str">
        <f>IF(A398="","",泳者登録!AY96)</f>
        <v/>
      </c>
      <c r="C398" t="str">
        <f>IF(A398="","",泳者登録!BD96)</f>
        <v/>
      </c>
      <c r="D398" t="str">
        <f>IF(A398="","",泳者登録!AH96)</f>
        <v/>
      </c>
      <c r="E398">
        <v>0</v>
      </c>
      <c r="F398">
        <v>5</v>
      </c>
      <c r="G398" t="str">
        <f>IF(A398="","",泳者登録!BI96)</f>
        <v/>
      </c>
      <c r="H398">
        <v>4</v>
      </c>
    </row>
    <row r="399" spans="1:8" x14ac:dyDescent="0.15">
      <c r="A399" t="str">
        <f>IF(泳者登録!N97="","",泳者登録!AR97)</f>
        <v/>
      </c>
      <c r="B399" t="str">
        <f>IF(A399="","",泳者登録!AY97)</f>
        <v/>
      </c>
      <c r="C399" t="str">
        <f>IF(A399="","",泳者登録!BD97)</f>
        <v/>
      </c>
      <c r="D399" t="str">
        <f>IF(A399="","",泳者登録!AH97)</f>
        <v/>
      </c>
      <c r="E399">
        <v>0</v>
      </c>
      <c r="F399">
        <v>5</v>
      </c>
      <c r="G399" t="str">
        <f>IF(A399="","",泳者登録!BI97)</f>
        <v/>
      </c>
      <c r="H399">
        <v>4</v>
      </c>
    </row>
    <row r="400" spans="1:8" x14ac:dyDescent="0.15">
      <c r="A400" t="str">
        <f>IF(泳者登録!N98="","",泳者登録!AR98)</f>
        <v/>
      </c>
      <c r="B400" t="str">
        <f>IF(A400="","",泳者登録!AY98)</f>
        <v/>
      </c>
      <c r="C400" t="str">
        <f>IF(A400="","",泳者登録!BD98)</f>
        <v/>
      </c>
      <c r="D400" t="str">
        <f>IF(A400="","",泳者登録!AH98)</f>
        <v/>
      </c>
      <c r="E400">
        <v>0</v>
      </c>
      <c r="F400">
        <v>5</v>
      </c>
      <c r="G400" t="str">
        <f>IF(A400="","",泳者登録!BI98)</f>
        <v/>
      </c>
      <c r="H400">
        <v>4</v>
      </c>
    </row>
    <row r="401" spans="1:8" x14ac:dyDescent="0.15">
      <c r="A401" t="str">
        <f>IF(泳者登録!N99="","",泳者登録!AR99)</f>
        <v/>
      </c>
      <c r="B401" t="str">
        <f>IF(A401="","",泳者登録!AY99)</f>
        <v/>
      </c>
      <c r="C401" t="str">
        <f>IF(A401="","",泳者登録!BD99)</f>
        <v/>
      </c>
      <c r="D401" t="str">
        <f>IF(A401="","",泳者登録!AH99)</f>
        <v/>
      </c>
      <c r="E401">
        <v>0</v>
      </c>
      <c r="F401">
        <v>5</v>
      </c>
      <c r="G401" t="str">
        <f>IF(A401="","",泳者登録!BI99)</f>
        <v/>
      </c>
      <c r="H401">
        <v>4</v>
      </c>
    </row>
    <row r="402" spans="1:8" x14ac:dyDescent="0.15">
      <c r="A402" t="str">
        <f>IF(泳者登録!N100="","",泳者登録!AR100)</f>
        <v/>
      </c>
      <c r="B402" t="str">
        <f>IF(A402="","",泳者登録!AY100)</f>
        <v/>
      </c>
      <c r="C402" t="str">
        <f>IF(A402="","",泳者登録!BD100)</f>
        <v/>
      </c>
      <c r="D402" t="str">
        <f>IF(A402="","",泳者登録!AH100)</f>
        <v/>
      </c>
      <c r="E402">
        <v>0</v>
      </c>
      <c r="F402">
        <v>5</v>
      </c>
      <c r="G402" t="str">
        <f>IF(A402="","",泳者登録!BI100)</f>
        <v/>
      </c>
      <c r="H402">
        <v>4</v>
      </c>
    </row>
    <row r="403" spans="1:8" x14ac:dyDescent="0.15">
      <c r="A403" t="str">
        <f>IF(泳者登録!N101="","",泳者登録!AR101)</f>
        <v/>
      </c>
      <c r="B403" t="str">
        <f>IF(A403="","",泳者登録!AY101)</f>
        <v/>
      </c>
      <c r="C403" t="str">
        <f>IF(A403="","",泳者登録!BD101)</f>
        <v/>
      </c>
      <c r="D403" t="str">
        <f>IF(A403="","",泳者登録!AH101)</f>
        <v/>
      </c>
      <c r="E403">
        <v>0</v>
      </c>
      <c r="F403">
        <v>5</v>
      </c>
      <c r="G403" t="str">
        <f>IF(A403="","",泳者登録!BI101)</f>
        <v/>
      </c>
      <c r="H403">
        <v>4</v>
      </c>
    </row>
    <row r="404" spans="1:8" x14ac:dyDescent="0.15">
      <c r="A404" t="str">
        <f>IF(泳者登録!N102="","",泳者登録!AR102)</f>
        <v/>
      </c>
      <c r="B404" t="str">
        <f>IF(A404="","",泳者登録!AY102)</f>
        <v/>
      </c>
      <c r="C404" t="str">
        <f>IF(A404="","",泳者登録!BD102)</f>
        <v/>
      </c>
      <c r="D404" t="str">
        <f>IF(A404="","",泳者登録!AH102)</f>
        <v/>
      </c>
      <c r="E404">
        <v>0</v>
      </c>
      <c r="F404">
        <v>5</v>
      </c>
      <c r="G404" t="str">
        <f>IF(A404="","",泳者登録!BI102)</f>
        <v/>
      </c>
      <c r="H404">
        <v>4</v>
      </c>
    </row>
    <row r="405" spans="1:8" x14ac:dyDescent="0.15">
      <c r="A405" t="str">
        <f>IF(泳者登録!N103="","",泳者登録!AR103)</f>
        <v/>
      </c>
      <c r="B405" t="str">
        <f>IF(A405="","",泳者登録!AY103)</f>
        <v/>
      </c>
      <c r="C405" t="str">
        <f>IF(A405="","",泳者登録!BD103)</f>
        <v/>
      </c>
      <c r="D405" t="str">
        <f>IF(A405="","",泳者登録!AH103)</f>
        <v/>
      </c>
      <c r="E405">
        <v>0</v>
      </c>
      <c r="F405">
        <v>5</v>
      </c>
      <c r="G405" t="str">
        <f>IF(A405="","",泳者登録!BI103)</f>
        <v/>
      </c>
      <c r="H405">
        <v>4</v>
      </c>
    </row>
    <row r="406" spans="1:8" x14ac:dyDescent="0.15">
      <c r="A406" t="str">
        <f>IF(泳者登録!N104="","",泳者登録!AR104)</f>
        <v/>
      </c>
      <c r="B406" t="str">
        <f>IF(A406="","",泳者登録!AY104)</f>
        <v/>
      </c>
      <c r="C406" t="str">
        <f>IF(A406="","",泳者登録!BD104)</f>
        <v/>
      </c>
      <c r="D406" t="str">
        <f>IF(A406="","",泳者登録!AH104)</f>
        <v/>
      </c>
      <c r="E406">
        <v>0</v>
      </c>
      <c r="F406">
        <v>5</v>
      </c>
      <c r="G406" t="str">
        <f>IF(A406="","",泳者登録!BI104)</f>
        <v/>
      </c>
      <c r="H406">
        <v>4</v>
      </c>
    </row>
    <row r="407" spans="1:8" x14ac:dyDescent="0.15">
      <c r="A407" t="str">
        <f>IF(泳者登録!N105="","",泳者登録!AR105)</f>
        <v/>
      </c>
      <c r="B407" t="str">
        <f>IF(A407="","",泳者登録!AY105)</f>
        <v/>
      </c>
      <c r="C407" t="str">
        <f>IF(A407="","",泳者登録!BD105)</f>
        <v/>
      </c>
      <c r="D407" t="str">
        <f>IF(A407="","",泳者登録!AH105)</f>
        <v/>
      </c>
      <c r="E407">
        <v>0</v>
      </c>
      <c r="F407">
        <v>5</v>
      </c>
      <c r="G407" t="str">
        <f>IF(A407="","",泳者登録!BI105)</f>
        <v/>
      </c>
      <c r="H407">
        <v>4</v>
      </c>
    </row>
    <row r="408" spans="1:8" x14ac:dyDescent="0.15">
      <c r="A408" t="str">
        <f>IF(泳者登録!N106="","",泳者登録!AR106)</f>
        <v/>
      </c>
      <c r="B408" t="str">
        <f>IF(A408="","",泳者登録!AY106)</f>
        <v/>
      </c>
      <c r="C408" t="str">
        <f>IF(A408="","",泳者登録!BD106)</f>
        <v/>
      </c>
      <c r="D408" t="str">
        <f>IF(A408="","",泳者登録!AH106)</f>
        <v/>
      </c>
      <c r="E408">
        <v>0</v>
      </c>
      <c r="F408">
        <v>5</v>
      </c>
      <c r="G408" t="str">
        <f>IF(A408="","",泳者登録!BI106)</f>
        <v/>
      </c>
      <c r="H408">
        <v>4</v>
      </c>
    </row>
    <row r="409" spans="1:8" x14ac:dyDescent="0.15">
      <c r="A409" s="42" t="str">
        <f>IF(泳者登録!N107="","",泳者登録!AR107)</f>
        <v/>
      </c>
      <c r="B409" s="42" t="str">
        <f>IF(A409="","",泳者登録!AY107)</f>
        <v/>
      </c>
      <c r="C409" s="42" t="str">
        <f>IF(A409="","",泳者登録!BD107)</f>
        <v/>
      </c>
      <c r="D409" s="42" t="str">
        <f>IF(A409="","",泳者登録!AH107)</f>
        <v/>
      </c>
      <c r="E409" s="42">
        <v>0</v>
      </c>
      <c r="F409" s="42">
        <v>5</v>
      </c>
      <c r="G409" s="42" t="str">
        <f>IF(A409="","",泳者登録!BI107)</f>
        <v/>
      </c>
      <c r="H409" s="42">
        <v>4</v>
      </c>
    </row>
    <row r="410" spans="1:8" x14ac:dyDescent="0.15">
      <c r="A410" s="45" t="str">
        <f>IF(泳者登録!P6="","",泳者登録!AR6)</f>
        <v/>
      </c>
      <c r="B410" s="45" t="str">
        <f>IF(A410="","",泳者登録!AZ6)</f>
        <v/>
      </c>
      <c r="C410" s="45" t="str">
        <f>IF(A410="","",泳者登録!BE6)</f>
        <v/>
      </c>
      <c r="D410" s="45" t="str">
        <f>IF(A410="","",泳者登録!AH6)</f>
        <v/>
      </c>
      <c r="E410" s="45">
        <v>0</v>
      </c>
      <c r="F410" s="45">
        <v>0</v>
      </c>
      <c r="G410" s="45" t="str">
        <f>IF(A410="","",泳者登録!BJ6)</f>
        <v/>
      </c>
      <c r="H410">
        <v>5</v>
      </c>
    </row>
    <row r="411" spans="1:8" x14ac:dyDescent="0.15">
      <c r="A411" t="str">
        <f>IF(泳者登録!P7="","",泳者登録!AR7)</f>
        <v/>
      </c>
      <c r="B411" t="str">
        <f>IF(A411="","",泳者登録!AZ7)</f>
        <v/>
      </c>
      <c r="C411" t="str">
        <f>IF(A411="","",泳者登録!BE7)</f>
        <v/>
      </c>
      <c r="D411" t="str">
        <f>IF(A411="","",泳者登録!AH7)</f>
        <v/>
      </c>
      <c r="E411">
        <v>0</v>
      </c>
      <c r="F411">
        <v>0</v>
      </c>
      <c r="G411" t="str">
        <f>IF(A411="","",泳者登録!BJ7)</f>
        <v/>
      </c>
      <c r="H411">
        <v>5</v>
      </c>
    </row>
    <row r="412" spans="1:8" x14ac:dyDescent="0.15">
      <c r="A412" t="str">
        <f>IF(泳者登録!P8="","",泳者登録!AR8)</f>
        <v/>
      </c>
      <c r="B412" t="str">
        <f>IF(A412="","",泳者登録!AZ8)</f>
        <v/>
      </c>
      <c r="C412" t="str">
        <f>IF(A412="","",泳者登録!BE8)</f>
        <v/>
      </c>
      <c r="D412" t="str">
        <f>IF(A412="","",泳者登録!AH8)</f>
        <v/>
      </c>
      <c r="E412">
        <v>0</v>
      </c>
      <c r="F412">
        <v>0</v>
      </c>
      <c r="G412" t="str">
        <f>IF(A412="","",泳者登録!BJ8)</f>
        <v/>
      </c>
      <c r="H412">
        <v>5</v>
      </c>
    </row>
    <row r="413" spans="1:8" x14ac:dyDescent="0.15">
      <c r="A413" t="str">
        <f>IF(泳者登録!P9="","",泳者登録!AR9)</f>
        <v/>
      </c>
      <c r="B413" t="str">
        <f>IF(A413="","",泳者登録!AZ9)</f>
        <v/>
      </c>
      <c r="C413" t="str">
        <f>IF(A413="","",泳者登録!BE9)</f>
        <v/>
      </c>
      <c r="D413" t="str">
        <f>IF(A413="","",泳者登録!AH9)</f>
        <v/>
      </c>
      <c r="E413">
        <v>0</v>
      </c>
      <c r="F413">
        <v>0</v>
      </c>
      <c r="G413" t="str">
        <f>IF(A413="","",泳者登録!BJ9)</f>
        <v/>
      </c>
      <c r="H413">
        <v>5</v>
      </c>
    </row>
    <row r="414" spans="1:8" x14ac:dyDescent="0.15">
      <c r="A414" t="str">
        <f>IF(泳者登録!P10="","",泳者登録!AR10)</f>
        <v/>
      </c>
      <c r="B414" t="str">
        <f>IF(A414="","",泳者登録!AZ10)</f>
        <v/>
      </c>
      <c r="C414" t="str">
        <f>IF(A414="","",泳者登録!BE10)</f>
        <v/>
      </c>
      <c r="D414" t="str">
        <f>IF(A414="","",泳者登録!AH10)</f>
        <v/>
      </c>
      <c r="E414">
        <v>0</v>
      </c>
      <c r="F414">
        <v>0</v>
      </c>
      <c r="G414" t="str">
        <f>IF(A414="","",泳者登録!BJ10)</f>
        <v/>
      </c>
      <c r="H414">
        <v>5</v>
      </c>
    </row>
    <row r="415" spans="1:8" x14ac:dyDescent="0.15">
      <c r="A415" t="str">
        <f>IF(泳者登録!P11="","",泳者登録!AR11)</f>
        <v/>
      </c>
      <c r="B415" t="str">
        <f>IF(A415="","",泳者登録!AZ11)</f>
        <v/>
      </c>
      <c r="C415" t="str">
        <f>IF(A415="","",泳者登録!BE11)</f>
        <v/>
      </c>
      <c r="D415" t="str">
        <f>IF(A415="","",泳者登録!AH11)</f>
        <v/>
      </c>
      <c r="E415">
        <v>0</v>
      </c>
      <c r="F415">
        <v>0</v>
      </c>
      <c r="G415" t="str">
        <f>IF(A415="","",泳者登録!BJ11)</f>
        <v/>
      </c>
      <c r="H415">
        <v>5</v>
      </c>
    </row>
    <row r="416" spans="1:8" x14ac:dyDescent="0.15">
      <c r="A416" t="str">
        <f>IF(泳者登録!P12="","",泳者登録!AR12)</f>
        <v/>
      </c>
      <c r="B416" t="str">
        <f>IF(A416="","",泳者登録!AZ12)</f>
        <v/>
      </c>
      <c r="C416" t="str">
        <f>IF(A416="","",泳者登録!BE12)</f>
        <v/>
      </c>
      <c r="D416" t="str">
        <f>IF(A416="","",泳者登録!AH12)</f>
        <v/>
      </c>
      <c r="E416">
        <v>0</v>
      </c>
      <c r="F416">
        <v>0</v>
      </c>
      <c r="G416" t="str">
        <f>IF(A416="","",泳者登録!BJ12)</f>
        <v/>
      </c>
      <c r="H416">
        <v>5</v>
      </c>
    </row>
    <row r="417" spans="1:8" x14ac:dyDescent="0.15">
      <c r="A417" t="str">
        <f>IF(泳者登録!P13="","",泳者登録!AR13)</f>
        <v/>
      </c>
      <c r="B417" t="str">
        <f>IF(A417="","",泳者登録!AZ13)</f>
        <v/>
      </c>
      <c r="C417" t="str">
        <f>IF(A417="","",泳者登録!BE13)</f>
        <v/>
      </c>
      <c r="D417" t="str">
        <f>IF(A417="","",泳者登録!AH13)</f>
        <v/>
      </c>
      <c r="E417">
        <v>0</v>
      </c>
      <c r="F417">
        <v>0</v>
      </c>
      <c r="G417" t="str">
        <f>IF(A417="","",泳者登録!BJ13)</f>
        <v/>
      </c>
      <c r="H417">
        <v>5</v>
      </c>
    </row>
    <row r="418" spans="1:8" x14ac:dyDescent="0.15">
      <c r="A418" t="str">
        <f>IF(泳者登録!P14="","",泳者登録!AR14)</f>
        <v/>
      </c>
      <c r="B418" t="str">
        <f>IF(A418="","",泳者登録!AZ14)</f>
        <v/>
      </c>
      <c r="C418" t="str">
        <f>IF(A418="","",泳者登録!BE14)</f>
        <v/>
      </c>
      <c r="D418" t="str">
        <f>IF(A418="","",泳者登録!AH14)</f>
        <v/>
      </c>
      <c r="E418">
        <v>0</v>
      </c>
      <c r="F418">
        <v>0</v>
      </c>
      <c r="G418" t="str">
        <f>IF(A418="","",泳者登録!BJ14)</f>
        <v/>
      </c>
      <c r="H418">
        <v>5</v>
      </c>
    </row>
    <row r="419" spans="1:8" x14ac:dyDescent="0.15">
      <c r="A419" t="str">
        <f>IF(泳者登録!P15="","",泳者登録!AR15)</f>
        <v/>
      </c>
      <c r="B419" t="str">
        <f>IF(A419="","",泳者登録!AZ15)</f>
        <v/>
      </c>
      <c r="C419" t="str">
        <f>IF(A419="","",泳者登録!BE15)</f>
        <v/>
      </c>
      <c r="D419" t="str">
        <f>IF(A419="","",泳者登録!AH15)</f>
        <v/>
      </c>
      <c r="E419">
        <v>0</v>
      </c>
      <c r="F419">
        <v>0</v>
      </c>
      <c r="G419" t="str">
        <f>IF(A419="","",泳者登録!BJ15)</f>
        <v/>
      </c>
      <c r="H419">
        <v>5</v>
      </c>
    </row>
    <row r="420" spans="1:8" x14ac:dyDescent="0.15">
      <c r="A420" t="str">
        <f>IF(泳者登録!P16="","",泳者登録!AR16)</f>
        <v/>
      </c>
      <c r="B420" t="str">
        <f>IF(A420="","",泳者登録!AZ16)</f>
        <v/>
      </c>
      <c r="C420" t="str">
        <f>IF(A420="","",泳者登録!BE16)</f>
        <v/>
      </c>
      <c r="D420" t="str">
        <f>IF(A420="","",泳者登録!AH16)</f>
        <v/>
      </c>
      <c r="E420">
        <v>0</v>
      </c>
      <c r="F420">
        <v>0</v>
      </c>
      <c r="G420" t="str">
        <f>IF(A420="","",泳者登録!BJ16)</f>
        <v/>
      </c>
      <c r="H420">
        <v>5</v>
      </c>
    </row>
    <row r="421" spans="1:8" x14ac:dyDescent="0.15">
      <c r="A421" t="str">
        <f>IF(泳者登録!P17="","",泳者登録!AR17)</f>
        <v/>
      </c>
      <c r="B421" t="str">
        <f>IF(A421="","",泳者登録!AZ17)</f>
        <v/>
      </c>
      <c r="C421" t="str">
        <f>IF(A421="","",泳者登録!BE17)</f>
        <v/>
      </c>
      <c r="D421" t="str">
        <f>IF(A421="","",泳者登録!AH17)</f>
        <v/>
      </c>
      <c r="E421">
        <v>0</v>
      </c>
      <c r="F421">
        <v>0</v>
      </c>
      <c r="G421" t="str">
        <f>IF(A421="","",泳者登録!BJ17)</f>
        <v/>
      </c>
      <c r="H421">
        <v>5</v>
      </c>
    </row>
    <row r="422" spans="1:8" x14ac:dyDescent="0.15">
      <c r="A422" t="str">
        <f>IF(泳者登録!P18="","",泳者登録!AR18)</f>
        <v/>
      </c>
      <c r="B422" t="str">
        <f>IF(A422="","",泳者登録!AZ18)</f>
        <v/>
      </c>
      <c r="C422" t="str">
        <f>IF(A422="","",泳者登録!BE18)</f>
        <v/>
      </c>
      <c r="D422" t="str">
        <f>IF(A422="","",泳者登録!AH18)</f>
        <v/>
      </c>
      <c r="E422">
        <v>0</v>
      </c>
      <c r="F422">
        <v>0</v>
      </c>
      <c r="G422" t="str">
        <f>IF(A422="","",泳者登録!BJ18)</f>
        <v/>
      </c>
      <c r="H422">
        <v>5</v>
      </c>
    </row>
    <row r="423" spans="1:8" x14ac:dyDescent="0.15">
      <c r="A423" t="str">
        <f>IF(泳者登録!P19="","",泳者登録!AR19)</f>
        <v/>
      </c>
      <c r="B423" t="str">
        <f>IF(A423="","",泳者登録!AZ19)</f>
        <v/>
      </c>
      <c r="C423" t="str">
        <f>IF(A423="","",泳者登録!BE19)</f>
        <v/>
      </c>
      <c r="D423" t="str">
        <f>IF(A423="","",泳者登録!AH19)</f>
        <v/>
      </c>
      <c r="E423">
        <v>0</v>
      </c>
      <c r="F423">
        <v>0</v>
      </c>
      <c r="G423" t="str">
        <f>IF(A423="","",泳者登録!BJ19)</f>
        <v/>
      </c>
      <c r="H423">
        <v>5</v>
      </c>
    </row>
    <row r="424" spans="1:8" x14ac:dyDescent="0.15">
      <c r="A424" t="str">
        <f>IF(泳者登録!P20="","",泳者登録!AR20)</f>
        <v/>
      </c>
      <c r="B424" t="str">
        <f>IF(A424="","",泳者登録!AZ20)</f>
        <v/>
      </c>
      <c r="C424" t="str">
        <f>IF(A424="","",泳者登録!BE20)</f>
        <v/>
      </c>
      <c r="D424" t="str">
        <f>IF(A424="","",泳者登録!AH20)</f>
        <v/>
      </c>
      <c r="E424">
        <v>0</v>
      </c>
      <c r="F424">
        <v>0</v>
      </c>
      <c r="G424" t="str">
        <f>IF(A424="","",泳者登録!BJ20)</f>
        <v/>
      </c>
      <c r="H424">
        <v>5</v>
      </c>
    </row>
    <row r="425" spans="1:8" x14ac:dyDescent="0.15">
      <c r="A425" t="str">
        <f>IF(泳者登録!P21="","",泳者登録!AR21)</f>
        <v/>
      </c>
      <c r="B425" t="str">
        <f>IF(A425="","",泳者登録!AZ21)</f>
        <v/>
      </c>
      <c r="C425" t="str">
        <f>IF(A425="","",泳者登録!BE21)</f>
        <v/>
      </c>
      <c r="D425" t="str">
        <f>IF(A425="","",泳者登録!AH21)</f>
        <v/>
      </c>
      <c r="E425">
        <v>0</v>
      </c>
      <c r="F425">
        <v>0</v>
      </c>
      <c r="G425" t="str">
        <f>IF(A425="","",泳者登録!BJ21)</f>
        <v/>
      </c>
      <c r="H425">
        <v>5</v>
      </c>
    </row>
    <row r="426" spans="1:8" x14ac:dyDescent="0.15">
      <c r="A426" t="str">
        <f>IF(泳者登録!P22="","",泳者登録!AR22)</f>
        <v/>
      </c>
      <c r="B426" t="str">
        <f>IF(A426="","",泳者登録!AZ22)</f>
        <v/>
      </c>
      <c r="C426" t="str">
        <f>IF(A426="","",泳者登録!BE22)</f>
        <v/>
      </c>
      <c r="D426" t="str">
        <f>IF(A426="","",泳者登録!AH22)</f>
        <v/>
      </c>
      <c r="E426">
        <v>0</v>
      </c>
      <c r="F426">
        <v>0</v>
      </c>
      <c r="G426" t="str">
        <f>IF(A426="","",泳者登録!BJ22)</f>
        <v/>
      </c>
      <c r="H426">
        <v>5</v>
      </c>
    </row>
    <row r="427" spans="1:8" x14ac:dyDescent="0.15">
      <c r="A427" t="str">
        <f>IF(泳者登録!P23="","",泳者登録!AR23)</f>
        <v/>
      </c>
      <c r="B427" t="str">
        <f>IF(A427="","",泳者登録!AZ23)</f>
        <v/>
      </c>
      <c r="C427" t="str">
        <f>IF(A427="","",泳者登録!BE23)</f>
        <v/>
      </c>
      <c r="D427" t="str">
        <f>IF(A427="","",泳者登録!AH23)</f>
        <v/>
      </c>
      <c r="E427">
        <v>0</v>
      </c>
      <c r="F427">
        <v>0</v>
      </c>
      <c r="G427" t="str">
        <f>IF(A427="","",泳者登録!BJ23)</f>
        <v/>
      </c>
      <c r="H427">
        <v>5</v>
      </c>
    </row>
    <row r="428" spans="1:8" x14ac:dyDescent="0.15">
      <c r="A428" t="str">
        <f>IF(泳者登録!P24="","",泳者登録!AR24)</f>
        <v/>
      </c>
      <c r="B428" t="str">
        <f>IF(A428="","",泳者登録!AZ24)</f>
        <v/>
      </c>
      <c r="C428" t="str">
        <f>IF(A428="","",泳者登録!BE24)</f>
        <v/>
      </c>
      <c r="D428" t="str">
        <f>IF(A428="","",泳者登録!AH24)</f>
        <v/>
      </c>
      <c r="E428">
        <v>0</v>
      </c>
      <c r="F428">
        <v>0</v>
      </c>
      <c r="G428" t="str">
        <f>IF(A428="","",泳者登録!BJ24)</f>
        <v/>
      </c>
      <c r="H428">
        <v>5</v>
      </c>
    </row>
    <row r="429" spans="1:8" x14ac:dyDescent="0.15">
      <c r="A429" t="str">
        <f>IF(泳者登録!P25="","",泳者登録!AR25)</f>
        <v/>
      </c>
      <c r="B429" t="str">
        <f>IF(A429="","",泳者登録!AZ25)</f>
        <v/>
      </c>
      <c r="C429" t="str">
        <f>IF(A429="","",泳者登録!BE25)</f>
        <v/>
      </c>
      <c r="D429" t="str">
        <f>IF(A429="","",泳者登録!AH25)</f>
        <v/>
      </c>
      <c r="E429">
        <v>0</v>
      </c>
      <c r="F429">
        <v>0</v>
      </c>
      <c r="G429" t="str">
        <f>IF(A429="","",泳者登録!BJ25)</f>
        <v/>
      </c>
      <c r="H429">
        <v>5</v>
      </c>
    </row>
    <row r="430" spans="1:8" x14ac:dyDescent="0.15">
      <c r="A430" t="str">
        <f>IF(泳者登録!P26="","",泳者登録!AR26)</f>
        <v/>
      </c>
      <c r="B430" t="str">
        <f>IF(A430="","",泳者登録!AZ26)</f>
        <v/>
      </c>
      <c r="C430" t="str">
        <f>IF(A430="","",泳者登録!BE26)</f>
        <v/>
      </c>
      <c r="D430" t="str">
        <f>IF(A430="","",泳者登録!AH26)</f>
        <v/>
      </c>
      <c r="E430">
        <v>0</v>
      </c>
      <c r="F430">
        <v>0</v>
      </c>
      <c r="G430" t="str">
        <f>IF(A430="","",泳者登録!BJ26)</f>
        <v/>
      </c>
      <c r="H430">
        <v>5</v>
      </c>
    </row>
    <row r="431" spans="1:8" x14ac:dyDescent="0.15">
      <c r="A431" t="str">
        <f>IF(泳者登録!P27="","",泳者登録!AR27)</f>
        <v/>
      </c>
      <c r="B431" t="str">
        <f>IF(A431="","",泳者登録!AZ27)</f>
        <v/>
      </c>
      <c r="C431" t="str">
        <f>IF(A431="","",泳者登録!BE27)</f>
        <v/>
      </c>
      <c r="D431" t="str">
        <f>IF(A431="","",泳者登録!AH27)</f>
        <v/>
      </c>
      <c r="E431">
        <v>0</v>
      </c>
      <c r="F431">
        <v>0</v>
      </c>
      <c r="G431" t="str">
        <f>IF(A431="","",泳者登録!BJ27)</f>
        <v/>
      </c>
      <c r="H431">
        <v>5</v>
      </c>
    </row>
    <row r="432" spans="1:8" x14ac:dyDescent="0.15">
      <c r="A432" t="str">
        <f>IF(泳者登録!P28="","",泳者登録!AR28)</f>
        <v/>
      </c>
      <c r="B432" t="str">
        <f>IF(A432="","",泳者登録!AZ28)</f>
        <v/>
      </c>
      <c r="C432" t="str">
        <f>IF(A432="","",泳者登録!BE28)</f>
        <v/>
      </c>
      <c r="D432" t="str">
        <f>IF(A432="","",泳者登録!AH28)</f>
        <v/>
      </c>
      <c r="E432">
        <v>0</v>
      </c>
      <c r="F432">
        <v>0</v>
      </c>
      <c r="G432" t="str">
        <f>IF(A432="","",泳者登録!BJ28)</f>
        <v/>
      </c>
      <c r="H432">
        <v>5</v>
      </c>
    </row>
    <row r="433" spans="1:8" x14ac:dyDescent="0.15">
      <c r="A433" t="str">
        <f>IF(泳者登録!P29="","",泳者登録!AR29)</f>
        <v/>
      </c>
      <c r="B433" t="str">
        <f>IF(A433="","",泳者登録!AZ29)</f>
        <v/>
      </c>
      <c r="C433" t="str">
        <f>IF(A433="","",泳者登録!BE29)</f>
        <v/>
      </c>
      <c r="D433" t="str">
        <f>IF(A433="","",泳者登録!AH29)</f>
        <v/>
      </c>
      <c r="E433">
        <v>0</v>
      </c>
      <c r="F433">
        <v>0</v>
      </c>
      <c r="G433" t="str">
        <f>IF(A433="","",泳者登録!BJ29)</f>
        <v/>
      </c>
      <c r="H433">
        <v>5</v>
      </c>
    </row>
    <row r="434" spans="1:8" x14ac:dyDescent="0.15">
      <c r="A434" t="str">
        <f>IF(泳者登録!P30="","",泳者登録!AR30)</f>
        <v/>
      </c>
      <c r="B434" t="str">
        <f>IF(A434="","",泳者登録!AZ30)</f>
        <v/>
      </c>
      <c r="C434" t="str">
        <f>IF(A434="","",泳者登録!BE30)</f>
        <v/>
      </c>
      <c r="D434" t="str">
        <f>IF(A434="","",泳者登録!AH30)</f>
        <v/>
      </c>
      <c r="E434">
        <v>0</v>
      </c>
      <c r="F434">
        <v>0</v>
      </c>
      <c r="G434" t="str">
        <f>IF(A434="","",泳者登録!BJ30)</f>
        <v/>
      </c>
      <c r="H434">
        <v>5</v>
      </c>
    </row>
    <row r="435" spans="1:8" x14ac:dyDescent="0.15">
      <c r="A435" t="str">
        <f>IF(泳者登録!P31="","",泳者登録!AR31)</f>
        <v/>
      </c>
      <c r="B435" t="str">
        <f>IF(A435="","",泳者登録!AZ31)</f>
        <v/>
      </c>
      <c r="C435" t="str">
        <f>IF(A435="","",泳者登録!BE31)</f>
        <v/>
      </c>
      <c r="D435" t="str">
        <f>IF(A435="","",泳者登録!AH31)</f>
        <v/>
      </c>
      <c r="E435">
        <v>0</v>
      </c>
      <c r="F435">
        <v>0</v>
      </c>
      <c r="G435" t="str">
        <f>IF(A435="","",泳者登録!BJ31)</f>
        <v/>
      </c>
      <c r="H435">
        <v>5</v>
      </c>
    </row>
    <row r="436" spans="1:8" x14ac:dyDescent="0.15">
      <c r="A436" t="str">
        <f>IF(泳者登録!P32="","",泳者登録!AR32)</f>
        <v/>
      </c>
      <c r="B436" t="str">
        <f>IF(A436="","",泳者登録!AZ32)</f>
        <v/>
      </c>
      <c r="C436" t="str">
        <f>IF(A436="","",泳者登録!BE32)</f>
        <v/>
      </c>
      <c r="D436" t="str">
        <f>IF(A436="","",泳者登録!AH32)</f>
        <v/>
      </c>
      <c r="E436">
        <v>0</v>
      </c>
      <c r="F436">
        <v>0</v>
      </c>
      <c r="G436" t="str">
        <f>IF(A436="","",泳者登録!BJ32)</f>
        <v/>
      </c>
      <c r="H436">
        <v>5</v>
      </c>
    </row>
    <row r="437" spans="1:8" x14ac:dyDescent="0.15">
      <c r="A437" t="str">
        <f>IF(泳者登録!P33="","",泳者登録!AR33)</f>
        <v/>
      </c>
      <c r="B437" t="str">
        <f>IF(A437="","",泳者登録!AZ33)</f>
        <v/>
      </c>
      <c r="C437" t="str">
        <f>IF(A437="","",泳者登録!BE33)</f>
        <v/>
      </c>
      <c r="D437" t="str">
        <f>IF(A437="","",泳者登録!AH33)</f>
        <v/>
      </c>
      <c r="E437">
        <v>0</v>
      </c>
      <c r="F437">
        <v>0</v>
      </c>
      <c r="G437" t="str">
        <f>IF(A437="","",泳者登録!BJ33)</f>
        <v/>
      </c>
      <c r="H437">
        <v>5</v>
      </c>
    </row>
    <row r="438" spans="1:8" x14ac:dyDescent="0.15">
      <c r="A438" t="str">
        <f>IF(泳者登録!P34="","",泳者登録!AR34)</f>
        <v/>
      </c>
      <c r="B438" t="str">
        <f>IF(A438="","",泳者登録!AZ34)</f>
        <v/>
      </c>
      <c r="C438" t="str">
        <f>IF(A438="","",泳者登録!BE34)</f>
        <v/>
      </c>
      <c r="D438" t="str">
        <f>IF(A438="","",泳者登録!AH34)</f>
        <v/>
      </c>
      <c r="E438">
        <v>0</v>
      </c>
      <c r="F438">
        <v>0</v>
      </c>
      <c r="G438" t="str">
        <f>IF(A438="","",泳者登録!BJ34)</f>
        <v/>
      </c>
      <c r="H438">
        <v>5</v>
      </c>
    </row>
    <row r="439" spans="1:8" x14ac:dyDescent="0.15">
      <c r="A439" t="str">
        <f>IF(泳者登録!P35="","",泳者登録!AR35)</f>
        <v/>
      </c>
      <c r="B439" t="str">
        <f>IF(A439="","",泳者登録!AZ35)</f>
        <v/>
      </c>
      <c r="C439" t="str">
        <f>IF(A439="","",泳者登録!BE35)</f>
        <v/>
      </c>
      <c r="D439" t="str">
        <f>IF(A439="","",泳者登録!AH35)</f>
        <v/>
      </c>
      <c r="E439">
        <v>0</v>
      </c>
      <c r="F439">
        <v>0</v>
      </c>
      <c r="G439" t="str">
        <f>IF(A439="","",泳者登録!BJ35)</f>
        <v/>
      </c>
      <c r="H439">
        <v>5</v>
      </c>
    </row>
    <row r="440" spans="1:8" x14ac:dyDescent="0.15">
      <c r="A440" t="str">
        <f>IF(泳者登録!P36="","",泳者登録!AR36)</f>
        <v/>
      </c>
      <c r="B440" t="str">
        <f>IF(A440="","",泳者登録!AZ36)</f>
        <v/>
      </c>
      <c r="C440" t="str">
        <f>IF(A440="","",泳者登録!BE36)</f>
        <v/>
      </c>
      <c r="D440" t="str">
        <f>IF(A440="","",泳者登録!AH36)</f>
        <v/>
      </c>
      <c r="E440">
        <v>0</v>
      </c>
      <c r="F440">
        <v>0</v>
      </c>
      <c r="G440" t="str">
        <f>IF(A440="","",泳者登録!BJ36)</f>
        <v/>
      </c>
      <c r="H440">
        <v>5</v>
      </c>
    </row>
    <row r="441" spans="1:8" x14ac:dyDescent="0.15">
      <c r="A441" t="str">
        <f>IF(泳者登録!P37="","",泳者登録!AR37)</f>
        <v/>
      </c>
      <c r="B441" t="str">
        <f>IF(A441="","",泳者登録!AZ37)</f>
        <v/>
      </c>
      <c r="C441" t="str">
        <f>IF(A441="","",泳者登録!BE37)</f>
        <v/>
      </c>
      <c r="D441" t="str">
        <f>IF(A441="","",泳者登録!AH37)</f>
        <v/>
      </c>
      <c r="E441">
        <v>0</v>
      </c>
      <c r="F441">
        <v>0</v>
      </c>
      <c r="G441" t="str">
        <f>IF(A441="","",泳者登録!BJ37)</f>
        <v/>
      </c>
      <c r="H441">
        <v>5</v>
      </c>
    </row>
    <row r="442" spans="1:8" x14ac:dyDescent="0.15">
      <c r="A442" t="str">
        <f>IF(泳者登録!P38="","",泳者登録!AR38)</f>
        <v/>
      </c>
      <c r="B442" t="str">
        <f>IF(A442="","",泳者登録!AZ38)</f>
        <v/>
      </c>
      <c r="C442" t="str">
        <f>IF(A442="","",泳者登録!BE38)</f>
        <v/>
      </c>
      <c r="D442" t="str">
        <f>IF(A442="","",泳者登録!AH38)</f>
        <v/>
      </c>
      <c r="E442">
        <v>0</v>
      </c>
      <c r="F442">
        <v>0</v>
      </c>
      <c r="G442" t="str">
        <f>IF(A442="","",泳者登録!BJ38)</f>
        <v/>
      </c>
      <c r="H442">
        <v>5</v>
      </c>
    </row>
    <row r="443" spans="1:8" x14ac:dyDescent="0.15">
      <c r="A443" t="str">
        <f>IF(泳者登録!P39="","",泳者登録!AR39)</f>
        <v/>
      </c>
      <c r="B443" t="str">
        <f>IF(A443="","",泳者登録!AZ39)</f>
        <v/>
      </c>
      <c r="C443" t="str">
        <f>IF(A443="","",泳者登録!BE39)</f>
        <v/>
      </c>
      <c r="D443" t="str">
        <f>IF(A443="","",泳者登録!AH39)</f>
        <v/>
      </c>
      <c r="E443">
        <v>0</v>
      </c>
      <c r="F443">
        <v>0</v>
      </c>
      <c r="G443" t="str">
        <f>IF(A443="","",泳者登録!BJ39)</f>
        <v/>
      </c>
      <c r="H443">
        <v>5</v>
      </c>
    </row>
    <row r="444" spans="1:8" x14ac:dyDescent="0.15">
      <c r="A444" t="str">
        <f>IF(泳者登録!P40="","",泳者登録!AR40)</f>
        <v/>
      </c>
      <c r="B444" t="str">
        <f>IF(A444="","",泳者登録!AZ40)</f>
        <v/>
      </c>
      <c r="C444" t="str">
        <f>IF(A444="","",泳者登録!BE40)</f>
        <v/>
      </c>
      <c r="D444" t="str">
        <f>IF(A444="","",泳者登録!AH40)</f>
        <v/>
      </c>
      <c r="E444">
        <v>0</v>
      </c>
      <c r="F444">
        <v>0</v>
      </c>
      <c r="G444" t="str">
        <f>IF(A444="","",泳者登録!BJ40)</f>
        <v/>
      </c>
      <c r="H444">
        <v>5</v>
      </c>
    </row>
    <row r="445" spans="1:8" x14ac:dyDescent="0.15">
      <c r="A445" t="str">
        <f>IF(泳者登録!P41="","",泳者登録!AR41)</f>
        <v/>
      </c>
      <c r="B445" t="str">
        <f>IF(A445="","",泳者登録!AZ41)</f>
        <v/>
      </c>
      <c r="C445" t="str">
        <f>IF(A445="","",泳者登録!BE41)</f>
        <v/>
      </c>
      <c r="D445" t="str">
        <f>IF(A445="","",泳者登録!AH41)</f>
        <v/>
      </c>
      <c r="E445">
        <v>0</v>
      </c>
      <c r="F445">
        <v>0</v>
      </c>
      <c r="G445" t="str">
        <f>IF(A445="","",泳者登録!BJ41)</f>
        <v/>
      </c>
      <c r="H445">
        <v>5</v>
      </c>
    </row>
    <row r="446" spans="1:8" x14ac:dyDescent="0.15">
      <c r="A446" t="str">
        <f>IF(泳者登録!P42="","",泳者登録!AR42)</f>
        <v/>
      </c>
      <c r="B446" t="str">
        <f>IF(A446="","",泳者登録!AZ42)</f>
        <v/>
      </c>
      <c r="C446" t="str">
        <f>IF(A446="","",泳者登録!BE42)</f>
        <v/>
      </c>
      <c r="D446" t="str">
        <f>IF(A446="","",泳者登録!AH42)</f>
        <v/>
      </c>
      <c r="E446">
        <v>0</v>
      </c>
      <c r="F446">
        <v>0</v>
      </c>
      <c r="G446" t="str">
        <f>IF(A446="","",泳者登録!BJ42)</f>
        <v/>
      </c>
      <c r="H446">
        <v>5</v>
      </c>
    </row>
    <row r="447" spans="1:8" x14ac:dyDescent="0.15">
      <c r="A447" t="str">
        <f>IF(泳者登録!P43="","",泳者登録!AR43)</f>
        <v/>
      </c>
      <c r="B447" t="str">
        <f>IF(A447="","",泳者登録!AZ43)</f>
        <v/>
      </c>
      <c r="C447" t="str">
        <f>IF(A447="","",泳者登録!BE43)</f>
        <v/>
      </c>
      <c r="D447" t="str">
        <f>IF(A447="","",泳者登録!AH43)</f>
        <v/>
      </c>
      <c r="E447">
        <v>0</v>
      </c>
      <c r="F447">
        <v>0</v>
      </c>
      <c r="G447" t="str">
        <f>IF(A447="","",泳者登録!BJ43)</f>
        <v/>
      </c>
      <c r="H447">
        <v>5</v>
      </c>
    </row>
    <row r="448" spans="1:8" x14ac:dyDescent="0.15">
      <c r="A448" t="str">
        <f>IF(泳者登録!P44="","",泳者登録!AR44)</f>
        <v/>
      </c>
      <c r="B448" t="str">
        <f>IF(A448="","",泳者登録!AZ44)</f>
        <v/>
      </c>
      <c r="C448" t="str">
        <f>IF(A448="","",泳者登録!BE44)</f>
        <v/>
      </c>
      <c r="D448" t="str">
        <f>IF(A448="","",泳者登録!AH44)</f>
        <v/>
      </c>
      <c r="E448">
        <v>0</v>
      </c>
      <c r="F448">
        <v>0</v>
      </c>
      <c r="G448" t="str">
        <f>IF(A448="","",泳者登録!BJ44)</f>
        <v/>
      </c>
      <c r="H448">
        <v>5</v>
      </c>
    </row>
    <row r="449" spans="1:8" x14ac:dyDescent="0.15">
      <c r="A449" t="str">
        <f>IF(泳者登録!P45="","",泳者登録!AR45)</f>
        <v/>
      </c>
      <c r="B449" t="str">
        <f>IF(A449="","",泳者登録!AZ45)</f>
        <v/>
      </c>
      <c r="C449" t="str">
        <f>IF(A449="","",泳者登録!BE45)</f>
        <v/>
      </c>
      <c r="D449" t="str">
        <f>IF(A449="","",泳者登録!AH45)</f>
        <v/>
      </c>
      <c r="E449">
        <v>0</v>
      </c>
      <c r="F449">
        <v>0</v>
      </c>
      <c r="G449" t="str">
        <f>IF(A449="","",泳者登録!BJ45)</f>
        <v/>
      </c>
      <c r="H449">
        <v>5</v>
      </c>
    </row>
    <row r="450" spans="1:8" x14ac:dyDescent="0.15">
      <c r="A450" t="str">
        <f>IF(泳者登録!P46="","",泳者登録!AR46)</f>
        <v/>
      </c>
      <c r="B450" t="str">
        <f>IF(A450="","",泳者登録!AZ46)</f>
        <v/>
      </c>
      <c r="C450" t="str">
        <f>IF(A450="","",泳者登録!BE46)</f>
        <v/>
      </c>
      <c r="D450" t="str">
        <f>IF(A450="","",泳者登録!AH46)</f>
        <v/>
      </c>
      <c r="E450">
        <v>0</v>
      </c>
      <c r="F450">
        <v>0</v>
      </c>
      <c r="G450" t="str">
        <f>IF(A450="","",泳者登録!BJ46)</f>
        <v/>
      </c>
      <c r="H450">
        <v>5</v>
      </c>
    </row>
    <row r="451" spans="1:8" x14ac:dyDescent="0.15">
      <c r="A451" t="str">
        <f>IF(泳者登録!P47="","",泳者登録!AR47)</f>
        <v/>
      </c>
      <c r="B451" t="str">
        <f>IF(A451="","",泳者登録!AZ47)</f>
        <v/>
      </c>
      <c r="C451" t="str">
        <f>IF(A451="","",泳者登録!BE47)</f>
        <v/>
      </c>
      <c r="D451" t="str">
        <f>IF(A451="","",泳者登録!AH47)</f>
        <v/>
      </c>
      <c r="E451">
        <v>0</v>
      </c>
      <c r="F451">
        <v>0</v>
      </c>
      <c r="G451" t="str">
        <f>IF(A451="","",泳者登録!BJ47)</f>
        <v/>
      </c>
      <c r="H451">
        <v>5</v>
      </c>
    </row>
    <row r="452" spans="1:8" x14ac:dyDescent="0.15">
      <c r="A452" t="str">
        <f>IF(泳者登録!P48="","",泳者登録!AR48)</f>
        <v/>
      </c>
      <c r="B452" t="str">
        <f>IF(A452="","",泳者登録!AZ48)</f>
        <v/>
      </c>
      <c r="C452" t="str">
        <f>IF(A452="","",泳者登録!BE48)</f>
        <v/>
      </c>
      <c r="D452" t="str">
        <f>IF(A452="","",泳者登録!AH48)</f>
        <v/>
      </c>
      <c r="E452">
        <v>0</v>
      </c>
      <c r="F452">
        <v>0</v>
      </c>
      <c r="G452" t="str">
        <f>IF(A452="","",泳者登録!BJ48)</f>
        <v/>
      </c>
      <c r="H452">
        <v>5</v>
      </c>
    </row>
    <row r="453" spans="1:8" x14ac:dyDescent="0.15">
      <c r="A453" t="str">
        <f>IF(泳者登録!P49="","",泳者登録!AR49)</f>
        <v/>
      </c>
      <c r="B453" t="str">
        <f>IF(A453="","",泳者登録!AZ49)</f>
        <v/>
      </c>
      <c r="C453" t="str">
        <f>IF(A453="","",泳者登録!BE49)</f>
        <v/>
      </c>
      <c r="D453" t="str">
        <f>IF(A453="","",泳者登録!AH49)</f>
        <v/>
      </c>
      <c r="E453">
        <v>0</v>
      </c>
      <c r="F453">
        <v>0</v>
      </c>
      <c r="G453" t="str">
        <f>IF(A453="","",泳者登録!BJ49)</f>
        <v/>
      </c>
      <c r="H453">
        <v>5</v>
      </c>
    </row>
    <row r="454" spans="1:8" x14ac:dyDescent="0.15">
      <c r="A454" t="str">
        <f>IF(泳者登録!P50="","",泳者登録!AR50)</f>
        <v/>
      </c>
      <c r="B454" t="str">
        <f>IF(A454="","",泳者登録!AZ50)</f>
        <v/>
      </c>
      <c r="C454" t="str">
        <f>IF(A454="","",泳者登録!BE50)</f>
        <v/>
      </c>
      <c r="D454" t="str">
        <f>IF(A454="","",泳者登録!AH50)</f>
        <v/>
      </c>
      <c r="E454">
        <v>0</v>
      </c>
      <c r="F454">
        <v>0</v>
      </c>
      <c r="G454" t="str">
        <f>IF(A454="","",泳者登録!BJ50)</f>
        <v/>
      </c>
      <c r="H454">
        <v>5</v>
      </c>
    </row>
    <row r="455" spans="1:8" x14ac:dyDescent="0.15">
      <c r="A455" t="str">
        <f>IF(泳者登録!P51="","",泳者登録!AR51)</f>
        <v/>
      </c>
      <c r="B455" t="str">
        <f>IF(A455="","",泳者登録!AZ51)</f>
        <v/>
      </c>
      <c r="C455" t="str">
        <f>IF(A455="","",泳者登録!BE51)</f>
        <v/>
      </c>
      <c r="D455" t="str">
        <f>IF(A455="","",泳者登録!AH51)</f>
        <v/>
      </c>
      <c r="E455">
        <v>0</v>
      </c>
      <c r="F455">
        <v>0</v>
      </c>
      <c r="G455" t="str">
        <f>IF(A455="","",泳者登録!BJ51)</f>
        <v/>
      </c>
      <c r="H455">
        <v>5</v>
      </c>
    </row>
    <row r="456" spans="1:8" x14ac:dyDescent="0.15">
      <c r="A456" t="str">
        <f>IF(泳者登録!P52="","",泳者登録!AR52)</f>
        <v/>
      </c>
      <c r="B456" t="str">
        <f>IF(A456="","",泳者登録!AZ52)</f>
        <v/>
      </c>
      <c r="C456" t="str">
        <f>IF(A456="","",泳者登録!BE52)</f>
        <v/>
      </c>
      <c r="D456" t="str">
        <f>IF(A456="","",泳者登録!AH52)</f>
        <v/>
      </c>
      <c r="E456">
        <v>0</v>
      </c>
      <c r="F456">
        <v>0</v>
      </c>
      <c r="G456" t="str">
        <f>IF(A456="","",泳者登録!BJ52)</f>
        <v/>
      </c>
      <c r="H456">
        <v>5</v>
      </c>
    </row>
    <row r="457" spans="1:8" x14ac:dyDescent="0.15">
      <c r="A457" t="str">
        <f>IF(泳者登録!P53="","",泳者登録!AR53)</f>
        <v/>
      </c>
      <c r="B457" t="str">
        <f>IF(A457="","",泳者登録!AZ53)</f>
        <v/>
      </c>
      <c r="C457" t="str">
        <f>IF(A457="","",泳者登録!BE53)</f>
        <v/>
      </c>
      <c r="D457" t="str">
        <f>IF(A457="","",泳者登録!AH53)</f>
        <v/>
      </c>
      <c r="E457">
        <v>0</v>
      </c>
      <c r="F457">
        <v>0</v>
      </c>
      <c r="G457" t="str">
        <f>IF(A457="","",泳者登録!BJ53)</f>
        <v/>
      </c>
      <c r="H457">
        <v>5</v>
      </c>
    </row>
    <row r="458" spans="1:8" x14ac:dyDescent="0.15">
      <c r="A458" t="str">
        <f>IF(泳者登録!P54="","",泳者登録!AR54)</f>
        <v/>
      </c>
      <c r="B458" t="str">
        <f>IF(A458="","",泳者登録!AZ54)</f>
        <v/>
      </c>
      <c r="C458" t="str">
        <f>IF(A458="","",泳者登録!BE54)</f>
        <v/>
      </c>
      <c r="D458" t="str">
        <f>IF(A458="","",泳者登録!AH54)</f>
        <v/>
      </c>
      <c r="E458">
        <v>0</v>
      </c>
      <c r="F458">
        <v>0</v>
      </c>
      <c r="G458" t="str">
        <f>IF(A458="","",泳者登録!BJ54)</f>
        <v/>
      </c>
      <c r="H458">
        <v>5</v>
      </c>
    </row>
    <row r="459" spans="1:8" x14ac:dyDescent="0.15">
      <c r="A459" s="42" t="str">
        <f>IF(泳者登録!P55="","",泳者登録!AR55)</f>
        <v/>
      </c>
      <c r="B459" s="42" t="str">
        <f>IF(A459="","",泳者登録!AZ55)</f>
        <v/>
      </c>
      <c r="C459" s="42" t="str">
        <f>IF(A459="","",泳者登録!BE55)</f>
        <v/>
      </c>
      <c r="D459" s="42" t="str">
        <f>IF(A459="","",泳者登録!AH55)</f>
        <v/>
      </c>
      <c r="E459" s="42">
        <v>0</v>
      </c>
      <c r="F459" s="42">
        <v>0</v>
      </c>
      <c r="G459" s="42" t="str">
        <f>IF(A459="","",泳者登録!BJ55)</f>
        <v/>
      </c>
      <c r="H459" s="42">
        <v>5</v>
      </c>
    </row>
    <row r="461" spans="1:8" x14ac:dyDescent="0.15">
      <c r="A461" s="42"/>
      <c r="B461" s="42"/>
      <c r="C461" s="42"/>
      <c r="D461" s="42"/>
      <c r="E461" s="42"/>
      <c r="F461" s="42"/>
      <c r="G461" s="42"/>
      <c r="H461" s="42"/>
    </row>
    <row r="462" spans="1:8" x14ac:dyDescent="0.15">
      <c r="A462" t="str">
        <f>IF(泳者登録!P58="","",泳者登録!AR58)</f>
        <v/>
      </c>
      <c r="B462" t="str">
        <f>IF(A462="","",泳者登録!AZ58)</f>
        <v/>
      </c>
      <c r="C462" t="str">
        <f>IF(A462="","",泳者登録!BE58)</f>
        <v/>
      </c>
      <c r="D462" t="str">
        <f>IF(A462="","",泳者登録!AH58)</f>
        <v/>
      </c>
      <c r="E462">
        <v>0</v>
      </c>
      <c r="F462">
        <v>5</v>
      </c>
      <c r="G462" t="str">
        <f>IF(A462="","",泳者登録!BJ58)</f>
        <v/>
      </c>
      <c r="H462" s="45">
        <v>5</v>
      </c>
    </row>
    <row r="463" spans="1:8" x14ac:dyDescent="0.15">
      <c r="A463" t="str">
        <f>IF(泳者登録!P59="","",泳者登録!AR59)</f>
        <v/>
      </c>
      <c r="B463" t="str">
        <f>IF(A463="","",泳者登録!AZ59)</f>
        <v/>
      </c>
      <c r="C463" t="str">
        <f>IF(A463="","",泳者登録!BE59)</f>
        <v/>
      </c>
      <c r="D463" t="str">
        <f>IF(A463="","",泳者登録!AH59)</f>
        <v/>
      </c>
      <c r="E463">
        <v>0</v>
      </c>
      <c r="F463">
        <v>5</v>
      </c>
      <c r="G463" t="str">
        <f>IF(A463="","",泳者登録!BJ59)</f>
        <v/>
      </c>
      <c r="H463">
        <v>5</v>
      </c>
    </row>
    <row r="464" spans="1:8" x14ac:dyDescent="0.15">
      <c r="A464" t="str">
        <f>IF(泳者登録!P60="","",泳者登録!AR60)</f>
        <v/>
      </c>
      <c r="B464" t="str">
        <f>IF(A464="","",泳者登録!AZ60)</f>
        <v/>
      </c>
      <c r="C464" t="str">
        <f>IF(A464="","",泳者登録!BE60)</f>
        <v/>
      </c>
      <c r="D464" t="str">
        <f>IF(A464="","",泳者登録!AH60)</f>
        <v/>
      </c>
      <c r="E464">
        <v>0</v>
      </c>
      <c r="F464">
        <v>5</v>
      </c>
      <c r="G464" t="str">
        <f>IF(A464="","",泳者登録!BJ60)</f>
        <v/>
      </c>
      <c r="H464">
        <v>5</v>
      </c>
    </row>
    <row r="465" spans="1:8" x14ac:dyDescent="0.15">
      <c r="A465" t="str">
        <f>IF(泳者登録!P61="","",泳者登録!AR61)</f>
        <v/>
      </c>
      <c r="B465" t="str">
        <f>IF(A465="","",泳者登録!AZ61)</f>
        <v/>
      </c>
      <c r="C465" t="str">
        <f>IF(A465="","",泳者登録!BE61)</f>
        <v/>
      </c>
      <c r="D465" t="str">
        <f>IF(A465="","",泳者登録!AH61)</f>
        <v/>
      </c>
      <c r="E465">
        <v>0</v>
      </c>
      <c r="F465">
        <v>5</v>
      </c>
      <c r="G465" t="str">
        <f>IF(A465="","",泳者登録!BJ61)</f>
        <v/>
      </c>
      <c r="H465">
        <v>5</v>
      </c>
    </row>
    <row r="466" spans="1:8" x14ac:dyDescent="0.15">
      <c r="A466" t="str">
        <f>IF(泳者登録!P62="","",泳者登録!AR62)</f>
        <v/>
      </c>
      <c r="B466" t="str">
        <f>IF(A466="","",泳者登録!AZ62)</f>
        <v/>
      </c>
      <c r="C466" t="str">
        <f>IF(A466="","",泳者登録!BE62)</f>
        <v/>
      </c>
      <c r="D466" t="str">
        <f>IF(A466="","",泳者登録!AH62)</f>
        <v/>
      </c>
      <c r="E466">
        <v>0</v>
      </c>
      <c r="F466">
        <v>5</v>
      </c>
      <c r="G466" t="str">
        <f>IF(A466="","",泳者登録!BJ62)</f>
        <v/>
      </c>
      <c r="H466">
        <v>5</v>
      </c>
    </row>
    <row r="467" spans="1:8" x14ac:dyDescent="0.15">
      <c r="A467" t="str">
        <f>IF(泳者登録!P63="","",泳者登録!AR63)</f>
        <v/>
      </c>
      <c r="B467" t="str">
        <f>IF(A467="","",泳者登録!AZ63)</f>
        <v/>
      </c>
      <c r="C467" t="str">
        <f>IF(A467="","",泳者登録!BE63)</f>
        <v/>
      </c>
      <c r="D467" t="str">
        <f>IF(A467="","",泳者登録!AH63)</f>
        <v/>
      </c>
      <c r="E467">
        <v>0</v>
      </c>
      <c r="F467">
        <v>5</v>
      </c>
      <c r="G467" t="str">
        <f>IF(A467="","",泳者登録!BJ63)</f>
        <v/>
      </c>
      <c r="H467">
        <v>5</v>
      </c>
    </row>
    <row r="468" spans="1:8" x14ac:dyDescent="0.15">
      <c r="A468" t="str">
        <f>IF(泳者登録!P64="","",泳者登録!AR64)</f>
        <v/>
      </c>
      <c r="B468" t="str">
        <f>IF(A468="","",泳者登録!AZ64)</f>
        <v/>
      </c>
      <c r="C468" t="str">
        <f>IF(A468="","",泳者登録!BE64)</f>
        <v/>
      </c>
      <c r="D468" t="str">
        <f>IF(A468="","",泳者登録!AH64)</f>
        <v/>
      </c>
      <c r="E468">
        <v>0</v>
      </c>
      <c r="F468">
        <v>5</v>
      </c>
      <c r="G468" t="str">
        <f>IF(A468="","",泳者登録!BJ64)</f>
        <v/>
      </c>
      <c r="H468">
        <v>5</v>
      </c>
    </row>
    <row r="469" spans="1:8" x14ac:dyDescent="0.15">
      <c r="A469" t="str">
        <f>IF(泳者登録!P65="","",泳者登録!AR65)</f>
        <v/>
      </c>
      <c r="B469" t="str">
        <f>IF(A469="","",泳者登録!AZ65)</f>
        <v/>
      </c>
      <c r="C469" t="str">
        <f>IF(A469="","",泳者登録!BE65)</f>
        <v/>
      </c>
      <c r="D469" t="str">
        <f>IF(A469="","",泳者登録!AH65)</f>
        <v/>
      </c>
      <c r="E469">
        <v>0</v>
      </c>
      <c r="F469">
        <v>5</v>
      </c>
      <c r="G469" t="str">
        <f>IF(A469="","",泳者登録!BJ65)</f>
        <v/>
      </c>
      <c r="H469">
        <v>5</v>
      </c>
    </row>
    <row r="470" spans="1:8" x14ac:dyDescent="0.15">
      <c r="A470" t="str">
        <f>IF(泳者登録!P66="","",泳者登録!AR66)</f>
        <v/>
      </c>
      <c r="B470" t="str">
        <f>IF(A470="","",泳者登録!AZ66)</f>
        <v/>
      </c>
      <c r="C470" t="str">
        <f>IF(A470="","",泳者登録!BE66)</f>
        <v/>
      </c>
      <c r="D470" t="str">
        <f>IF(A470="","",泳者登録!AH66)</f>
        <v/>
      </c>
      <c r="E470">
        <v>0</v>
      </c>
      <c r="F470">
        <v>5</v>
      </c>
      <c r="G470" t="str">
        <f>IF(A470="","",泳者登録!BJ66)</f>
        <v/>
      </c>
      <c r="H470">
        <v>5</v>
      </c>
    </row>
    <row r="471" spans="1:8" x14ac:dyDescent="0.15">
      <c r="A471" t="str">
        <f>IF(泳者登録!P67="","",泳者登録!AR67)</f>
        <v/>
      </c>
      <c r="B471" t="str">
        <f>IF(A471="","",泳者登録!AZ67)</f>
        <v/>
      </c>
      <c r="C471" t="str">
        <f>IF(A471="","",泳者登録!BE67)</f>
        <v/>
      </c>
      <c r="D471" t="str">
        <f>IF(A471="","",泳者登録!AH67)</f>
        <v/>
      </c>
      <c r="E471">
        <v>0</v>
      </c>
      <c r="F471">
        <v>5</v>
      </c>
      <c r="G471" t="str">
        <f>IF(A471="","",泳者登録!BJ67)</f>
        <v/>
      </c>
      <c r="H471">
        <v>5</v>
      </c>
    </row>
    <row r="472" spans="1:8" x14ac:dyDescent="0.15">
      <c r="A472" t="str">
        <f>IF(泳者登録!P68="","",泳者登録!AR68)</f>
        <v/>
      </c>
      <c r="B472" t="str">
        <f>IF(A472="","",泳者登録!AZ68)</f>
        <v/>
      </c>
      <c r="C472" t="str">
        <f>IF(A472="","",泳者登録!BE68)</f>
        <v/>
      </c>
      <c r="D472" t="str">
        <f>IF(A472="","",泳者登録!AH68)</f>
        <v/>
      </c>
      <c r="E472">
        <v>0</v>
      </c>
      <c r="F472">
        <v>5</v>
      </c>
      <c r="G472" t="str">
        <f>IF(A472="","",泳者登録!BJ68)</f>
        <v/>
      </c>
      <c r="H472">
        <v>5</v>
      </c>
    </row>
    <row r="473" spans="1:8" x14ac:dyDescent="0.15">
      <c r="A473" t="str">
        <f>IF(泳者登録!P69="","",泳者登録!AR69)</f>
        <v/>
      </c>
      <c r="B473" t="str">
        <f>IF(A473="","",泳者登録!AZ69)</f>
        <v/>
      </c>
      <c r="C473" t="str">
        <f>IF(A473="","",泳者登録!BE69)</f>
        <v/>
      </c>
      <c r="D473" t="str">
        <f>IF(A473="","",泳者登録!AH69)</f>
        <v/>
      </c>
      <c r="E473">
        <v>0</v>
      </c>
      <c r="F473">
        <v>5</v>
      </c>
      <c r="G473" t="str">
        <f>IF(A473="","",泳者登録!BJ69)</f>
        <v/>
      </c>
      <c r="H473">
        <v>5</v>
      </c>
    </row>
    <row r="474" spans="1:8" x14ac:dyDescent="0.15">
      <c r="A474" t="str">
        <f>IF(泳者登録!P70="","",泳者登録!AR70)</f>
        <v/>
      </c>
      <c r="B474" t="str">
        <f>IF(A474="","",泳者登録!AZ70)</f>
        <v/>
      </c>
      <c r="C474" t="str">
        <f>IF(A474="","",泳者登録!BE70)</f>
        <v/>
      </c>
      <c r="D474" t="str">
        <f>IF(A474="","",泳者登録!AH70)</f>
        <v/>
      </c>
      <c r="E474">
        <v>0</v>
      </c>
      <c r="F474">
        <v>5</v>
      </c>
      <c r="G474" t="str">
        <f>IF(A474="","",泳者登録!BJ70)</f>
        <v/>
      </c>
      <c r="H474">
        <v>5</v>
      </c>
    </row>
    <row r="475" spans="1:8" x14ac:dyDescent="0.15">
      <c r="A475" t="str">
        <f>IF(泳者登録!P71="","",泳者登録!AR71)</f>
        <v/>
      </c>
      <c r="B475" t="str">
        <f>IF(A475="","",泳者登録!AZ71)</f>
        <v/>
      </c>
      <c r="C475" t="str">
        <f>IF(A475="","",泳者登録!BE71)</f>
        <v/>
      </c>
      <c r="D475" t="str">
        <f>IF(A475="","",泳者登録!AH71)</f>
        <v/>
      </c>
      <c r="E475">
        <v>0</v>
      </c>
      <c r="F475">
        <v>5</v>
      </c>
      <c r="G475" t="str">
        <f>IF(A475="","",泳者登録!BJ71)</f>
        <v/>
      </c>
      <c r="H475">
        <v>5</v>
      </c>
    </row>
    <row r="476" spans="1:8" x14ac:dyDescent="0.15">
      <c r="A476" t="str">
        <f>IF(泳者登録!P72="","",泳者登録!AR72)</f>
        <v/>
      </c>
      <c r="B476" t="str">
        <f>IF(A476="","",泳者登録!AZ72)</f>
        <v/>
      </c>
      <c r="C476" t="str">
        <f>IF(A476="","",泳者登録!BE72)</f>
        <v/>
      </c>
      <c r="D476" t="str">
        <f>IF(A476="","",泳者登録!AH72)</f>
        <v/>
      </c>
      <c r="E476">
        <v>0</v>
      </c>
      <c r="F476">
        <v>5</v>
      </c>
      <c r="G476" t="str">
        <f>IF(A476="","",泳者登録!BJ72)</f>
        <v/>
      </c>
      <c r="H476">
        <v>5</v>
      </c>
    </row>
    <row r="477" spans="1:8" x14ac:dyDescent="0.15">
      <c r="A477" t="str">
        <f>IF(泳者登録!P73="","",泳者登録!AR73)</f>
        <v/>
      </c>
      <c r="B477" t="str">
        <f>IF(A477="","",泳者登録!AZ73)</f>
        <v/>
      </c>
      <c r="C477" t="str">
        <f>IF(A477="","",泳者登録!BE73)</f>
        <v/>
      </c>
      <c r="D477" t="str">
        <f>IF(A477="","",泳者登録!AH73)</f>
        <v/>
      </c>
      <c r="E477">
        <v>0</v>
      </c>
      <c r="F477">
        <v>5</v>
      </c>
      <c r="G477" t="str">
        <f>IF(A477="","",泳者登録!BJ73)</f>
        <v/>
      </c>
      <c r="H477">
        <v>5</v>
      </c>
    </row>
    <row r="478" spans="1:8" x14ac:dyDescent="0.15">
      <c r="A478" t="str">
        <f>IF(泳者登録!P74="","",泳者登録!AR74)</f>
        <v/>
      </c>
      <c r="B478" t="str">
        <f>IF(A478="","",泳者登録!AZ74)</f>
        <v/>
      </c>
      <c r="C478" t="str">
        <f>IF(A478="","",泳者登録!BE74)</f>
        <v/>
      </c>
      <c r="D478" t="str">
        <f>IF(A478="","",泳者登録!AH74)</f>
        <v/>
      </c>
      <c r="E478">
        <v>0</v>
      </c>
      <c r="F478">
        <v>5</v>
      </c>
      <c r="G478" t="str">
        <f>IF(A478="","",泳者登録!BJ74)</f>
        <v/>
      </c>
      <c r="H478">
        <v>5</v>
      </c>
    </row>
    <row r="479" spans="1:8" x14ac:dyDescent="0.15">
      <c r="A479" t="str">
        <f>IF(泳者登録!P75="","",泳者登録!AR75)</f>
        <v/>
      </c>
      <c r="B479" t="str">
        <f>IF(A479="","",泳者登録!AZ75)</f>
        <v/>
      </c>
      <c r="C479" t="str">
        <f>IF(A479="","",泳者登録!BE75)</f>
        <v/>
      </c>
      <c r="D479" t="str">
        <f>IF(A479="","",泳者登録!AH75)</f>
        <v/>
      </c>
      <c r="E479">
        <v>0</v>
      </c>
      <c r="F479">
        <v>5</v>
      </c>
      <c r="G479" t="str">
        <f>IF(A479="","",泳者登録!BJ75)</f>
        <v/>
      </c>
      <c r="H479">
        <v>5</v>
      </c>
    </row>
    <row r="480" spans="1:8" x14ac:dyDescent="0.15">
      <c r="A480" t="str">
        <f>IF(泳者登録!P76="","",泳者登録!AR76)</f>
        <v/>
      </c>
      <c r="B480" t="str">
        <f>IF(A480="","",泳者登録!AZ76)</f>
        <v/>
      </c>
      <c r="C480" t="str">
        <f>IF(A480="","",泳者登録!BE76)</f>
        <v/>
      </c>
      <c r="D480" t="str">
        <f>IF(A480="","",泳者登録!AH76)</f>
        <v/>
      </c>
      <c r="E480">
        <v>0</v>
      </c>
      <c r="F480">
        <v>5</v>
      </c>
      <c r="G480" t="str">
        <f>IF(A480="","",泳者登録!BJ76)</f>
        <v/>
      </c>
      <c r="H480">
        <v>5</v>
      </c>
    </row>
    <row r="481" spans="1:8" x14ac:dyDescent="0.15">
      <c r="A481" t="str">
        <f>IF(泳者登録!P77="","",泳者登録!AR77)</f>
        <v/>
      </c>
      <c r="B481" t="str">
        <f>IF(A481="","",泳者登録!AZ77)</f>
        <v/>
      </c>
      <c r="C481" t="str">
        <f>IF(A481="","",泳者登録!BE77)</f>
        <v/>
      </c>
      <c r="D481" t="str">
        <f>IF(A481="","",泳者登録!AH77)</f>
        <v/>
      </c>
      <c r="E481">
        <v>0</v>
      </c>
      <c r="F481">
        <v>5</v>
      </c>
      <c r="G481" t="str">
        <f>IF(A481="","",泳者登録!BJ77)</f>
        <v/>
      </c>
      <c r="H481">
        <v>5</v>
      </c>
    </row>
    <row r="482" spans="1:8" x14ac:dyDescent="0.15">
      <c r="A482" t="str">
        <f>IF(泳者登録!P78="","",泳者登録!AR78)</f>
        <v/>
      </c>
      <c r="B482" t="str">
        <f>IF(A482="","",泳者登録!AZ78)</f>
        <v/>
      </c>
      <c r="C482" t="str">
        <f>IF(A482="","",泳者登録!BE78)</f>
        <v/>
      </c>
      <c r="D482" t="str">
        <f>IF(A482="","",泳者登録!AH78)</f>
        <v/>
      </c>
      <c r="E482">
        <v>0</v>
      </c>
      <c r="F482">
        <v>5</v>
      </c>
      <c r="G482" t="str">
        <f>IF(A482="","",泳者登録!BJ78)</f>
        <v/>
      </c>
      <c r="H482">
        <v>5</v>
      </c>
    </row>
    <row r="483" spans="1:8" x14ac:dyDescent="0.15">
      <c r="A483" t="str">
        <f>IF(泳者登録!P79="","",泳者登録!AR79)</f>
        <v/>
      </c>
      <c r="B483" t="str">
        <f>IF(A483="","",泳者登録!AZ79)</f>
        <v/>
      </c>
      <c r="C483" t="str">
        <f>IF(A483="","",泳者登録!BE79)</f>
        <v/>
      </c>
      <c r="D483" t="str">
        <f>IF(A483="","",泳者登録!AH79)</f>
        <v/>
      </c>
      <c r="E483">
        <v>0</v>
      </c>
      <c r="F483">
        <v>5</v>
      </c>
      <c r="G483" t="str">
        <f>IF(A483="","",泳者登録!BJ79)</f>
        <v/>
      </c>
      <c r="H483">
        <v>5</v>
      </c>
    </row>
    <row r="484" spans="1:8" x14ac:dyDescent="0.15">
      <c r="A484" t="str">
        <f>IF(泳者登録!P80="","",泳者登録!AR80)</f>
        <v/>
      </c>
      <c r="B484" t="str">
        <f>IF(A484="","",泳者登録!AZ80)</f>
        <v/>
      </c>
      <c r="C484" t="str">
        <f>IF(A484="","",泳者登録!BE80)</f>
        <v/>
      </c>
      <c r="D484" t="str">
        <f>IF(A484="","",泳者登録!AH80)</f>
        <v/>
      </c>
      <c r="E484">
        <v>0</v>
      </c>
      <c r="F484">
        <v>5</v>
      </c>
      <c r="G484" t="str">
        <f>IF(A484="","",泳者登録!BJ80)</f>
        <v/>
      </c>
      <c r="H484">
        <v>5</v>
      </c>
    </row>
    <row r="485" spans="1:8" x14ac:dyDescent="0.15">
      <c r="A485" t="str">
        <f>IF(泳者登録!P81="","",泳者登録!AR81)</f>
        <v/>
      </c>
      <c r="B485" t="str">
        <f>IF(A485="","",泳者登録!AZ81)</f>
        <v/>
      </c>
      <c r="C485" t="str">
        <f>IF(A485="","",泳者登録!BE81)</f>
        <v/>
      </c>
      <c r="D485" t="str">
        <f>IF(A485="","",泳者登録!AH81)</f>
        <v/>
      </c>
      <c r="E485">
        <v>0</v>
      </c>
      <c r="F485">
        <v>5</v>
      </c>
      <c r="G485" t="str">
        <f>IF(A485="","",泳者登録!BJ81)</f>
        <v/>
      </c>
      <c r="H485">
        <v>5</v>
      </c>
    </row>
    <row r="486" spans="1:8" x14ac:dyDescent="0.15">
      <c r="A486" t="str">
        <f>IF(泳者登録!P82="","",泳者登録!AR82)</f>
        <v/>
      </c>
      <c r="B486" t="str">
        <f>IF(A486="","",泳者登録!AZ82)</f>
        <v/>
      </c>
      <c r="C486" t="str">
        <f>IF(A486="","",泳者登録!BE82)</f>
        <v/>
      </c>
      <c r="D486" t="str">
        <f>IF(A486="","",泳者登録!AH82)</f>
        <v/>
      </c>
      <c r="E486">
        <v>0</v>
      </c>
      <c r="F486">
        <v>5</v>
      </c>
      <c r="G486" t="str">
        <f>IF(A486="","",泳者登録!BJ82)</f>
        <v/>
      </c>
      <c r="H486">
        <v>5</v>
      </c>
    </row>
    <row r="487" spans="1:8" x14ac:dyDescent="0.15">
      <c r="A487" t="str">
        <f>IF(泳者登録!P83="","",泳者登録!AR83)</f>
        <v/>
      </c>
      <c r="B487" t="str">
        <f>IF(A487="","",泳者登録!AZ83)</f>
        <v/>
      </c>
      <c r="C487" t="str">
        <f>IF(A487="","",泳者登録!BE83)</f>
        <v/>
      </c>
      <c r="D487" t="str">
        <f>IF(A487="","",泳者登録!AH83)</f>
        <v/>
      </c>
      <c r="E487">
        <v>0</v>
      </c>
      <c r="F487">
        <v>5</v>
      </c>
      <c r="G487" t="str">
        <f>IF(A487="","",泳者登録!BJ83)</f>
        <v/>
      </c>
      <c r="H487">
        <v>5</v>
      </c>
    </row>
    <row r="488" spans="1:8" x14ac:dyDescent="0.15">
      <c r="A488" t="str">
        <f>IF(泳者登録!P84="","",泳者登録!AR84)</f>
        <v/>
      </c>
      <c r="B488" t="str">
        <f>IF(A488="","",泳者登録!AZ84)</f>
        <v/>
      </c>
      <c r="C488" t="str">
        <f>IF(A488="","",泳者登録!BE84)</f>
        <v/>
      </c>
      <c r="D488" t="str">
        <f>IF(A488="","",泳者登録!AH84)</f>
        <v/>
      </c>
      <c r="E488">
        <v>0</v>
      </c>
      <c r="F488">
        <v>5</v>
      </c>
      <c r="G488" t="str">
        <f>IF(A488="","",泳者登録!BJ84)</f>
        <v/>
      </c>
      <c r="H488">
        <v>5</v>
      </c>
    </row>
    <row r="489" spans="1:8" x14ac:dyDescent="0.15">
      <c r="A489" t="str">
        <f>IF(泳者登録!P85="","",泳者登録!AR85)</f>
        <v/>
      </c>
      <c r="B489" t="str">
        <f>IF(A489="","",泳者登録!AZ85)</f>
        <v/>
      </c>
      <c r="C489" t="str">
        <f>IF(A489="","",泳者登録!BE85)</f>
        <v/>
      </c>
      <c r="D489" t="str">
        <f>IF(A489="","",泳者登録!AH85)</f>
        <v/>
      </c>
      <c r="E489">
        <v>0</v>
      </c>
      <c r="F489">
        <v>5</v>
      </c>
      <c r="G489" t="str">
        <f>IF(A489="","",泳者登録!BJ85)</f>
        <v/>
      </c>
      <c r="H489">
        <v>5</v>
      </c>
    </row>
    <row r="490" spans="1:8" x14ac:dyDescent="0.15">
      <c r="A490" t="str">
        <f>IF(泳者登録!P86="","",泳者登録!AR86)</f>
        <v/>
      </c>
      <c r="B490" t="str">
        <f>IF(A490="","",泳者登録!AZ86)</f>
        <v/>
      </c>
      <c r="C490" t="str">
        <f>IF(A490="","",泳者登録!BE86)</f>
        <v/>
      </c>
      <c r="D490" t="str">
        <f>IF(A490="","",泳者登録!AH86)</f>
        <v/>
      </c>
      <c r="E490">
        <v>0</v>
      </c>
      <c r="F490">
        <v>5</v>
      </c>
      <c r="G490" t="str">
        <f>IF(A490="","",泳者登録!BJ86)</f>
        <v/>
      </c>
      <c r="H490">
        <v>5</v>
      </c>
    </row>
    <row r="491" spans="1:8" x14ac:dyDescent="0.15">
      <c r="A491" t="str">
        <f>IF(泳者登録!P87="","",泳者登録!AR87)</f>
        <v/>
      </c>
      <c r="B491" t="str">
        <f>IF(A491="","",泳者登録!AZ87)</f>
        <v/>
      </c>
      <c r="C491" t="str">
        <f>IF(A491="","",泳者登録!BE87)</f>
        <v/>
      </c>
      <c r="D491" t="str">
        <f>IF(A491="","",泳者登録!AH87)</f>
        <v/>
      </c>
      <c r="E491">
        <v>0</v>
      </c>
      <c r="F491">
        <v>5</v>
      </c>
      <c r="G491" t="str">
        <f>IF(A491="","",泳者登録!BJ87)</f>
        <v/>
      </c>
      <c r="H491">
        <v>5</v>
      </c>
    </row>
    <row r="492" spans="1:8" x14ac:dyDescent="0.15">
      <c r="A492" t="str">
        <f>IF(泳者登録!P88="","",泳者登録!AR88)</f>
        <v/>
      </c>
      <c r="B492" t="str">
        <f>IF(A492="","",泳者登録!AZ88)</f>
        <v/>
      </c>
      <c r="C492" t="str">
        <f>IF(A492="","",泳者登録!BE88)</f>
        <v/>
      </c>
      <c r="D492" t="str">
        <f>IF(A492="","",泳者登録!AH88)</f>
        <v/>
      </c>
      <c r="E492">
        <v>0</v>
      </c>
      <c r="F492">
        <v>5</v>
      </c>
      <c r="G492" t="str">
        <f>IF(A492="","",泳者登録!BJ88)</f>
        <v/>
      </c>
      <c r="H492">
        <v>5</v>
      </c>
    </row>
    <row r="493" spans="1:8" x14ac:dyDescent="0.15">
      <c r="A493" t="str">
        <f>IF(泳者登録!P89="","",泳者登録!AR89)</f>
        <v/>
      </c>
      <c r="B493" t="str">
        <f>IF(A493="","",泳者登録!AZ89)</f>
        <v/>
      </c>
      <c r="C493" t="str">
        <f>IF(A493="","",泳者登録!BE89)</f>
        <v/>
      </c>
      <c r="D493" t="str">
        <f>IF(A493="","",泳者登録!AH89)</f>
        <v/>
      </c>
      <c r="E493">
        <v>0</v>
      </c>
      <c r="F493">
        <v>5</v>
      </c>
      <c r="G493" t="str">
        <f>IF(A493="","",泳者登録!BJ89)</f>
        <v/>
      </c>
      <c r="H493">
        <v>5</v>
      </c>
    </row>
    <row r="494" spans="1:8" x14ac:dyDescent="0.15">
      <c r="A494" t="str">
        <f>IF(泳者登録!P90="","",泳者登録!AR90)</f>
        <v/>
      </c>
      <c r="B494" t="str">
        <f>IF(A494="","",泳者登録!AZ90)</f>
        <v/>
      </c>
      <c r="C494" t="str">
        <f>IF(A494="","",泳者登録!BE90)</f>
        <v/>
      </c>
      <c r="D494" t="str">
        <f>IF(A494="","",泳者登録!AH90)</f>
        <v/>
      </c>
      <c r="E494">
        <v>0</v>
      </c>
      <c r="F494">
        <v>5</v>
      </c>
      <c r="G494" t="str">
        <f>IF(A494="","",泳者登録!BJ90)</f>
        <v/>
      </c>
      <c r="H494">
        <v>5</v>
      </c>
    </row>
    <row r="495" spans="1:8" x14ac:dyDescent="0.15">
      <c r="A495" t="str">
        <f>IF(泳者登録!P91="","",泳者登録!AR91)</f>
        <v/>
      </c>
      <c r="B495" t="str">
        <f>IF(A495="","",泳者登録!AZ91)</f>
        <v/>
      </c>
      <c r="C495" t="str">
        <f>IF(A495="","",泳者登録!BE91)</f>
        <v/>
      </c>
      <c r="D495" t="str">
        <f>IF(A495="","",泳者登録!AH91)</f>
        <v/>
      </c>
      <c r="E495">
        <v>0</v>
      </c>
      <c r="F495">
        <v>5</v>
      </c>
      <c r="G495" t="str">
        <f>IF(A495="","",泳者登録!BJ91)</f>
        <v/>
      </c>
      <c r="H495">
        <v>5</v>
      </c>
    </row>
    <row r="496" spans="1:8" x14ac:dyDescent="0.15">
      <c r="A496" t="str">
        <f>IF(泳者登録!P92="","",泳者登録!AR92)</f>
        <v/>
      </c>
      <c r="B496" t="str">
        <f>IF(A496="","",泳者登録!AZ92)</f>
        <v/>
      </c>
      <c r="C496" t="str">
        <f>IF(A496="","",泳者登録!BE92)</f>
        <v/>
      </c>
      <c r="D496" t="str">
        <f>IF(A496="","",泳者登録!AH92)</f>
        <v/>
      </c>
      <c r="E496">
        <v>0</v>
      </c>
      <c r="F496">
        <v>5</v>
      </c>
      <c r="G496" t="str">
        <f>IF(A496="","",泳者登録!BJ92)</f>
        <v/>
      </c>
      <c r="H496">
        <v>5</v>
      </c>
    </row>
    <row r="497" spans="1:8" x14ac:dyDescent="0.15">
      <c r="A497" t="str">
        <f>IF(泳者登録!P93="","",泳者登録!AR93)</f>
        <v/>
      </c>
      <c r="B497" t="str">
        <f>IF(A497="","",泳者登録!AZ93)</f>
        <v/>
      </c>
      <c r="C497" t="str">
        <f>IF(A497="","",泳者登録!BE93)</f>
        <v/>
      </c>
      <c r="D497" t="str">
        <f>IF(A497="","",泳者登録!AH93)</f>
        <v/>
      </c>
      <c r="E497">
        <v>0</v>
      </c>
      <c r="F497">
        <v>5</v>
      </c>
      <c r="G497" t="str">
        <f>IF(A497="","",泳者登録!BJ93)</f>
        <v/>
      </c>
      <c r="H497">
        <v>5</v>
      </c>
    </row>
    <row r="498" spans="1:8" x14ac:dyDescent="0.15">
      <c r="A498" t="str">
        <f>IF(泳者登録!P94="","",泳者登録!AR94)</f>
        <v/>
      </c>
      <c r="B498" t="str">
        <f>IF(A498="","",泳者登録!AZ94)</f>
        <v/>
      </c>
      <c r="C498" t="str">
        <f>IF(A498="","",泳者登録!BE94)</f>
        <v/>
      </c>
      <c r="D498" t="str">
        <f>IF(A498="","",泳者登録!AH94)</f>
        <v/>
      </c>
      <c r="E498">
        <v>0</v>
      </c>
      <c r="F498">
        <v>5</v>
      </c>
      <c r="G498" t="str">
        <f>IF(A498="","",泳者登録!BJ94)</f>
        <v/>
      </c>
      <c r="H498">
        <v>5</v>
      </c>
    </row>
    <row r="499" spans="1:8" x14ac:dyDescent="0.15">
      <c r="A499" t="str">
        <f>IF(泳者登録!P95="","",泳者登録!AR95)</f>
        <v/>
      </c>
      <c r="B499" t="str">
        <f>IF(A499="","",泳者登録!AZ95)</f>
        <v/>
      </c>
      <c r="C499" t="str">
        <f>IF(A499="","",泳者登録!BE95)</f>
        <v/>
      </c>
      <c r="D499" t="str">
        <f>IF(A499="","",泳者登録!AH95)</f>
        <v/>
      </c>
      <c r="E499">
        <v>0</v>
      </c>
      <c r="F499">
        <v>5</v>
      </c>
      <c r="G499" t="str">
        <f>IF(A499="","",泳者登録!BJ95)</f>
        <v/>
      </c>
      <c r="H499">
        <v>5</v>
      </c>
    </row>
    <row r="500" spans="1:8" x14ac:dyDescent="0.15">
      <c r="A500" t="str">
        <f>IF(泳者登録!P96="","",泳者登録!AR96)</f>
        <v/>
      </c>
      <c r="B500" t="str">
        <f>IF(A500="","",泳者登録!AZ96)</f>
        <v/>
      </c>
      <c r="C500" t="str">
        <f>IF(A500="","",泳者登録!BE96)</f>
        <v/>
      </c>
      <c r="D500" t="str">
        <f>IF(A500="","",泳者登録!AH96)</f>
        <v/>
      </c>
      <c r="E500">
        <v>0</v>
      </c>
      <c r="F500">
        <v>5</v>
      </c>
      <c r="G500" t="str">
        <f>IF(A500="","",泳者登録!BJ96)</f>
        <v/>
      </c>
      <c r="H500">
        <v>5</v>
      </c>
    </row>
    <row r="501" spans="1:8" x14ac:dyDescent="0.15">
      <c r="A501" t="str">
        <f>IF(泳者登録!P97="","",泳者登録!AR97)</f>
        <v/>
      </c>
      <c r="B501" t="str">
        <f>IF(A501="","",泳者登録!AZ97)</f>
        <v/>
      </c>
      <c r="C501" t="str">
        <f>IF(A501="","",泳者登録!BE97)</f>
        <v/>
      </c>
      <c r="D501" t="str">
        <f>IF(A501="","",泳者登録!AH97)</f>
        <v/>
      </c>
      <c r="E501">
        <v>0</v>
      </c>
      <c r="F501">
        <v>5</v>
      </c>
      <c r="G501" t="str">
        <f>IF(A501="","",泳者登録!BJ97)</f>
        <v/>
      </c>
      <c r="H501">
        <v>5</v>
      </c>
    </row>
    <row r="502" spans="1:8" x14ac:dyDescent="0.15">
      <c r="A502" t="str">
        <f>IF(泳者登録!P98="","",泳者登録!AR98)</f>
        <v/>
      </c>
      <c r="B502" t="str">
        <f>IF(A502="","",泳者登録!AZ98)</f>
        <v/>
      </c>
      <c r="C502" t="str">
        <f>IF(A502="","",泳者登録!BE98)</f>
        <v/>
      </c>
      <c r="D502" t="str">
        <f>IF(A502="","",泳者登録!AH98)</f>
        <v/>
      </c>
      <c r="E502">
        <v>0</v>
      </c>
      <c r="F502">
        <v>5</v>
      </c>
      <c r="G502" t="str">
        <f>IF(A502="","",泳者登録!BJ98)</f>
        <v/>
      </c>
      <c r="H502">
        <v>5</v>
      </c>
    </row>
    <row r="503" spans="1:8" x14ac:dyDescent="0.15">
      <c r="A503" t="str">
        <f>IF(泳者登録!P99="","",泳者登録!AR99)</f>
        <v/>
      </c>
      <c r="B503" t="str">
        <f>IF(A503="","",泳者登録!AZ99)</f>
        <v/>
      </c>
      <c r="C503" t="str">
        <f>IF(A503="","",泳者登録!BE99)</f>
        <v/>
      </c>
      <c r="D503" t="str">
        <f>IF(A503="","",泳者登録!AH99)</f>
        <v/>
      </c>
      <c r="E503">
        <v>0</v>
      </c>
      <c r="F503">
        <v>5</v>
      </c>
      <c r="G503" t="str">
        <f>IF(A503="","",泳者登録!BJ99)</f>
        <v/>
      </c>
      <c r="H503">
        <v>5</v>
      </c>
    </row>
    <row r="504" spans="1:8" x14ac:dyDescent="0.15">
      <c r="A504" t="str">
        <f>IF(泳者登録!P100="","",泳者登録!AR100)</f>
        <v/>
      </c>
      <c r="B504" t="str">
        <f>IF(A504="","",泳者登録!AZ100)</f>
        <v/>
      </c>
      <c r="C504" t="str">
        <f>IF(A504="","",泳者登録!BE100)</f>
        <v/>
      </c>
      <c r="D504" t="str">
        <f>IF(A504="","",泳者登録!AH100)</f>
        <v/>
      </c>
      <c r="E504">
        <v>0</v>
      </c>
      <c r="F504">
        <v>5</v>
      </c>
      <c r="G504" t="str">
        <f>IF(A504="","",泳者登録!BJ100)</f>
        <v/>
      </c>
      <c r="H504">
        <v>5</v>
      </c>
    </row>
    <row r="505" spans="1:8" x14ac:dyDescent="0.15">
      <c r="A505" t="str">
        <f>IF(泳者登録!P101="","",泳者登録!AR101)</f>
        <v/>
      </c>
      <c r="B505" t="str">
        <f>IF(A505="","",泳者登録!AZ101)</f>
        <v/>
      </c>
      <c r="C505" t="str">
        <f>IF(A505="","",泳者登録!BE101)</f>
        <v/>
      </c>
      <c r="D505" t="str">
        <f>IF(A505="","",泳者登録!AH101)</f>
        <v/>
      </c>
      <c r="E505">
        <v>0</v>
      </c>
      <c r="F505">
        <v>5</v>
      </c>
      <c r="G505" t="str">
        <f>IF(A505="","",泳者登録!BJ101)</f>
        <v/>
      </c>
      <c r="H505">
        <v>5</v>
      </c>
    </row>
    <row r="506" spans="1:8" x14ac:dyDescent="0.15">
      <c r="A506" t="str">
        <f>IF(泳者登録!P102="","",泳者登録!AR102)</f>
        <v/>
      </c>
      <c r="B506" t="str">
        <f>IF(A506="","",泳者登録!AZ102)</f>
        <v/>
      </c>
      <c r="C506" t="str">
        <f>IF(A506="","",泳者登録!BE102)</f>
        <v/>
      </c>
      <c r="D506" t="str">
        <f>IF(A506="","",泳者登録!AH102)</f>
        <v/>
      </c>
      <c r="E506">
        <v>0</v>
      </c>
      <c r="F506">
        <v>5</v>
      </c>
      <c r="G506" t="str">
        <f>IF(A506="","",泳者登録!BJ102)</f>
        <v/>
      </c>
      <c r="H506">
        <v>5</v>
      </c>
    </row>
    <row r="507" spans="1:8" x14ac:dyDescent="0.15">
      <c r="A507" t="str">
        <f>IF(泳者登録!P103="","",泳者登録!AR103)</f>
        <v/>
      </c>
      <c r="B507" t="str">
        <f>IF(A507="","",泳者登録!AZ103)</f>
        <v/>
      </c>
      <c r="C507" t="str">
        <f>IF(A507="","",泳者登録!BE103)</f>
        <v/>
      </c>
      <c r="D507" t="str">
        <f>IF(A507="","",泳者登録!AH103)</f>
        <v/>
      </c>
      <c r="E507">
        <v>0</v>
      </c>
      <c r="F507">
        <v>5</v>
      </c>
      <c r="G507" t="str">
        <f>IF(A507="","",泳者登録!BJ103)</f>
        <v/>
      </c>
      <c r="H507">
        <v>5</v>
      </c>
    </row>
    <row r="508" spans="1:8" x14ac:dyDescent="0.15">
      <c r="A508" t="str">
        <f>IF(泳者登録!P104="","",泳者登録!AR104)</f>
        <v/>
      </c>
      <c r="B508" t="str">
        <f>IF(A508="","",泳者登録!AZ104)</f>
        <v/>
      </c>
      <c r="C508" t="str">
        <f>IF(A508="","",泳者登録!BE104)</f>
        <v/>
      </c>
      <c r="D508" t="str">
        <f>IF(A508="","",泳者登録!AH104)</f>
        <v/>
      </c>
      <c r="E508">
        <v>0</v>
      </c>
      <c r="F508">
        <v>5</v>
      </c>
      <c r="G508" t="str">
        <f>IF(A508="","",泳者登録!BJ104)</f>
        <v/>
      </c>
      <c r="H508">
        <v>5</v>
      </c>
    </row>
    <row r="509" spans="1:8" x14ac:dyDescent="0.15">
      <c r="A509" t="str">
        <f>IF(泳者登録!P105="","",泳者登録!AR105)</f>
        <v/>
      </c>
      <c r="B509" t="str">
        <f>IF(A509="","",泳者登録!AZ105)</f>
        <v/>
      </c>
      <c r="C509" t="str">
        <f>IF(A509="","",泳者登録!BE105)</f>
        <v/>
      </c>
      <c r="D509" t="str">
        <f>IF(A509="","",泳者登録!AH105)</f>
        <v/>
      </c>
      <c r="E509">
        <v>0</v>
      </c>
      <c r="F509">
        <v>5</v>
      </c>
      <c r="G509" t="str">
        <f>IF(A509="","",泳者登録!BJ105)</f>
        <v/>
      </c>
      <c r="H509">
        <v>5</v>
      </c>
    </row>
    <row r="510" spans="1:8" x14ac:dyDescent="0.15">
      <c r="A510" t="str">
        <f>IF(泳者登録!P106="","",泳者登録!AR106)</f>
        <v/>
      </c>
      <c r="B510" t="str">
        <f>IF(A510="","",泳者登録!AZ106)</f>
        <v/>
      </c>
      <c r="C510" t="str">
        <f>IF(A510="","",泳者登録!BE106)</f>
        <v/>
      </c>
      <c r="D510" t="str">
        <f>IF(A510="","",泳者登録!AH106)</f>
        <v/>
      </c>
      <c r="E510">
        <v>0</v>
      </c>
      <c r="F510">
        <v>5</v>
      </c>
      <c r="G510" t="str">
        <f>IF(A510="","",泳者登録!BJ106)</f>
        <v/>
      </c>
      <c r="H510">
        <v>5</v>
      </c>
    </row>
    <row r="511" spans="1:8" x14ac:dyDescent="0.15">
      <c r="A511" s="42" t="str">
        <f>IF(泳者登録!P107="","",泳者登録!AR107)</f>
        <v/>
      </c>
      <c r="B511" t="str">
        <f>IF(A511="","",泳者登録!AZ107)</f>
        <v/>
      </c>
      <c r="C511" t="str">
        <f>IF(A511="","",泳者登録!BE107)</f>
        <v/>
      </c>
      <c r="D511" t="str">
        <f>IF(A511="","",泳者登録!AH107)</f>
        <v/>
      </c>
      <c r="E511">
        <v>0</v>
      </c>
      <c r="F511">
        <v>5</v>
      </c>
      <c r="G511" t="str">
        <f>IF(A511="","",泳者登録!BJ107)</f>
        <v/>
      </c>
      <c r="H511" s="42">
        <v>5</v>
      </c>
    </row>
    <row r="512" spans="1:8" x14ac:dyDescent="0.15">
      <c r="A512" s="45" t="str">
        <f>IF('個人種目(上級Ｓ)'!G6="","",'個人種目(上級Ｓ)'!AP6)</f>
        <v/>
      </c>
      <c r="B512" s="45" t="str">
        <f>IF(A512="","",'個人種目(上級Ｓ)'!AT6)</f>
        <v/>
      </c>
      <c r="C512" s="45" t="str">
        <f>IF(A512="","",'個人種目(上級Ｓ)'!AY6)</f>
        <v/>
      </c>
      <c r="D512" s="45" t="str">
        <f>IF(B512="","",'個人種目(上級Ｓ)'!AF6)</f>
        <v/>
      </c>
      <c r="E512" s="45">
        <v>0</v>
      </c>
      <c r="F512" s="45">
        <v>0</v>
      </c>
      <c r="G512" s="45" t="str">
        <f>IF(A512="","",'個人種目(上級Ｓ)'!BD6)</f>
        <v/>
      </c>
      <c r="H512" s="45">
        <v>1</v>
      </c>
    </row>
    <row r="513" spans="1:8" x14ac:dyDescent="0.15">
      <c r="A513" t="str">
        <f>IF('個人種目(上級Ｓ)'!G7="","",'個人種目(上級Ｓ)'!AP7)</f>
        <v/>
      </c>
      <c r="B513" t="str">
        <f>IF(A513="","",'個人種目(上級Ｓ)'!AT7)</f>
        <v/>
      </c>
      <c r="C513" t="str">
        <f>IF(A513="","",'個人種目(上級Ｓ)'!AY7)</f>
        <v/>
      </c>
      <c r="D513" t="str">
        <f>IF(B513="","",'個人種目(上級Ｓ)'!AF7)</f>
        <v/>
      </c>
      <c r="E513">
        <v>0</v>
      </c>
      <c r="F513">
        <v>0</v>
      </c>
      <c r="G513" t="str">
        <f>IF(A513="","",'個人種目(上級Ｓ)'!BD7)</f>
        <v/>
      </c>
      <c r="H513">
        <v>1</v>
      </c>
    </row>
    <row r="514" spans="1:8" x14ac:dyDescent="0.15">
      <c r="A514" t="str">
        <f>IF('個人種目(上級Ｓ)'!G8="","",'個人種目(上級Ｓ)'!AP8)</f>
        <v/>
      </c>
      <c r="B514" t="str">
        <f>IF(A514="","",'個人種目(上級Ｓ)'!AT8)</f>
        <v/>
      </c>
      <c r="C514" t="str">
        <f>IF(A514="","",'個人種目(上級Ｓ)'!AY8)</f>
        <v/>
      </c>
      <c r="D514" t="str">
        <f>IF(B514="","",'個人種目(上級Ｓ)'!AF8)</f>
        <v/>
      </c>
      <c r="E514">
        <v>0</v>
      </c>
      <c r="F514">
        <v>0</v>
      </c>
      <c r="G514" t="str">
        <f>IF(A514="","",'個人種目(上級Ｓ)'!BD8)</f>
        <v/>
      </c>
      <c r="H514">
        <v>1</v>
      </c>
    </row>
    <row r="515" spans="1:8" x14ac:dyDescent="0.15">
      <c r="A515" t="str">
        <f>IF('個人種目(上級Ｓ)'!G9="","",'個人種目(上級Ｓ)'!AP9)</f>
        <v/>
      </c>
      <c r="B515" t="str">
        <f>IF(A515="","",'個人種目(上級Ｓ)'!AT9)</f>
        <v/>
      </c>
      <c r="C515" t="str">
        <f>IF(A515="","",'個人種目(上級Ｓ)'!AY9)</f>
        <v/>
      </c>
      <c r="D515" t="str">
        <f>IF(B515="","",'個人種目(上級Ｓ)'!AF9)</f>
        <v/>
      </c>
      <c r="E515">
        <v>0</v>
      </c>
      <c r="F515">
        <v>0</v>
      </c>
      <c r="G515" t="str">
        <f>IF(A515="","",'個人種目(上級Ｓ)'!BD9)</f>
        <v/>
      </c>
      <c r="H515">
        <v>1</v>
      </c>
    </row>
    <row r="516" spans="1:8" x14ac:dyDescent="0.15">
      <c r="A516" t="str">
        <f>IF('個人種目(上級Ｓ)'!G10="","",'個人種目(上級Ｓ)'!AP10)</f>
        <v/>
      </c>
      <c r="B516" t="str">
        <f>IF(A516="","",'個人種目(上級Ｓ)'!AT10)</f>
        <v/>
      </c>
      <c r="C516" t="str">
        <f>IF(A516="","",'個人種目(上級Ｓ)'!AY10)</f>
        <v/>
      </c>
      <c r="D516" t="str">
        <f>IF(B516="","",'個人種目(上級Ｓ)'!AF10)</f>
        <v/>
      </c>
      <c r="E516">
        <v>0</v>
      </c>
      <c r="F516">
        <v>0</v>
      </c>
      <c r="G516" t="str">
        <f>IF(A516="","",'個人種目(上級Ｓ)'!BD10)</f>
        <v/>
      </c>
      <c r="H516">
        <v>1</v>
      </c>
    </row>
    <row r="517" spans="1:8" x14ac:dyDescent="0.15">
      <c r="A517" t="str">
        <f>IF('個人種目(上級Ｓ)'!G11="","",'個人種目(上級Ｓ)'!AP11)</f>
        <v/>
      </c>
      <c r="B517" t="str">
        <f>IF(A517="","",'個人種目(上級Ｓ)'!AT11)</f>
        <v/>
      </c>
      <c r="C517" t="str">
        <f>IF(A517="","",'個人種目(上級Ｓ)'!AY11)</f>
        <v/>
      </c>
      <c r="D517" t="str">
        <f>IF(B517="","",'個人種目(上級Ｓ)'!AF11)</f>
        <v/>
      </c>
      <c r="E517">
        <v>0</v>
      </c>
      <c r="F517">
        <v>0</v>
      </c>
      <c r="G517" t="str">
        <f>IF(A517="","",'個人種目(上級Ｓ)'!BD11)</f>
        <v/>
      </c>
      <c r="H517">
        <v>1</v>
      </c>
    </row>
    <row r="518" spans="1:8" x14ac:dyDescent="0.15">
      <c r="A518" t="str">
        <f>IF('個人種目(上級Ｓ)'!G12="","",'個人種目(上級Ｓ)'!AP12)</f>
        <v/>
      </c>
      <c r="B518" t="str">
        <f>IF(A518="","",'個人種目(上級Ｓ)'!AT12)</f>
        <v/>
      </c>
      <c r="C518" t="str">
        <f>IF(A518="","",'個人種目(上級Ｓ)'!AY12)</f>
        <v/>
      </c>
      <c r="D518" t="str">
        <f>IF(B518="","",'個人種目(上級Ｓ)'!AF12)</f>
        <v/>
      </c>
      <c r="E518">
        <v>0</v>
      </c>
      <c r="F518">
        <v>0</v>
      </c>
      <c r="G518" t="str">
        <f>IF(A518="","",'個人種目(上級Ｓ)'!BD12)</f>
        <v/>
      </c>
      <c r="H518">
        <v>1</v>
      </c>
    </row>
    <row r="519" spans="1:8" x14ac:dyDescent="0.15">
      <c r="A519" t="str">
        <f>IF('個人種目(上級Ｓ)'!G13="","",'個人種目(上級Ｓ)'!AP13)</f>
        <v/>
      </c>
      <c r="B519" t="str">
        <f>IF(A519="","",'個人種目(上級Ｓ)'!AT13)</f>
        <v/>
      </c>
      <c r="C519" t="str">
        <f>IF(A519="","",'個人種目(上級Ｓ)'!AY13)</f>
        <v/>
      </c>
      <c r="D519" t="str">
        <f>IF(B519="","",'個人種目(上級Ｓ)'!AF13)</f>
        <v/>
      </c>
      <c r="E519">
        <v>0</v>
      </c>
      <c r="F519">
        <v>0</v>
      </c>
      <c r="G519" t="str">
        <f>IF(A519="","",'個人種目(上級Ｓ)'!BD13)</f>
        <v/>
      </c>
      <c r="H519">
        <v>1</v>
      </c>
    </row>
    <row r="520" spans="1:8" x14ac:dyDescent="0.15">
      <c r="A520" t="str">
        <f>IF('個人種目(上級Ｓ)'!G14="","",'個人種目(上級Ｓ)'!AP14)</f>
        <v/>
      </c>
      <c r="B520" t="str">
        <f>IF(A520="","",'個人種目(上級Ｓ)'!AT14)</f>
        <v/>
      </c>
      <c r="C520" t="str">
        <f>IF(A520="","",'個人種目(上級Ｓ)'!AY14)</f>
        <v/>
      </c>
      <c r="D520" t="str">
        <f>IF(B520="","",'個人種目(上級Ｓ)'!AF14)</f>
        <v/>
      </c>
      <c r="E520">
        <v>0</v>
      </c>
      <c r="F520">
        <v>0</v>
      </c>
      <c r="G520" t="str">
        <f>IF(A520="","",'個人種目(上級Ｓ)'!BD14)</f>
        <v/>
      </c>
      <c r="H520">
        <v>1</v>
      </c>
    </row>
    <row r="521" spans="1:8" x14ac:dyDescent="0.15">
      <c r="A521" t="str">
        <f>IF('個人種目(上級Ｓ)'!G15="","",'個人種目(上級Ｓ)'!AP15)</f>
        <v/>
      </c>
      <c r="B521" t="str">
        <f>IF(A521="","",'個人種目(上級Ｓ)'!AT15)</f>
        <v/>
      </c>
      <c r="C521" t="str">
        <f>IF(A521="","",'個人種目(上級Ｓ)'!AY15)</f>
        <v/>
      </c>
      <c r="D521" t="str">
        <f>IF(B521="","",'個人種目(上級Ｓ)'!AF15)</f>
        <v/>
      </c>
      <c r="E521">
        <v>0</v>
      </c>
      <c r="F521">
        <v>0</v>
      </c>
      <c r="G521" t="str">
        <f>IF(A521="","",'個人種目(上級Ｓ)'!BD15)</f>
        <v/>
      </c>
      <c r="H521">
        <v>1</v>
      </c>
    </row>
    <row r="522" spans="1:8" x14ac:dyDescent="0.15">
      <c r="A522" t="str">
        <f>IF('個人種目(上級Ｓ)'!G16="","",'個人種目(上級Ｓ)'!AP16)</f>
        <v/>
      </c>
      <c r="B522" t="str">
        <f>IF(A522="","",'個人種目(上級Ｓ)'!AT16)</f>
        <v/>
      </c>
      <c r="C522" t="str">
        <f>IF(A522="","",'個人種目(上級Ｓ)'!AY16)</f>
        <v/>
      </c>
      <c r="D522" t="str">
        <f>IF(B522="","",'個人種目(上級Ｓ)'!AF16)</f>
        <v/>
      </c>
      <c r="E522">
        <v>0</v>
      </c>
      <c r="F522">
        <v>0</v>
      </c>
      <c r="G522" t="str">
        <f>IF(A522="","",'個人種目(上級Ｓ)'!BD16)</f>
        <v/>
      </c>
      <c r="H522">
        <v>1</v>
      </c>
    </row>
    <row r="523" spans="1:8" x14ac:dyDescent="0.15">
      <c r="A523" t="str">
        <f>IF('個人種目(上級Ｓ)'!G17="","",'個人種目(上級Ｓ)'!AP17)</f>
        <v/>
      </c>
      <c r="B523" t="str">
        <f>IF(A523="","",'個人種目(上級Ｓ)'!AT17)</f>
        <v/>
      </c>
      <c r="C523" t="str">
        <f>IF(A523="","",'個人種目(上級Ｓ)'!AY17)</f>
        <v/>
      </c>
      <c r="D523" t="str">
        <f>IF(B523="","",'個人種目(上級Ｓ)'!AF17)</f>
        <v/>
      </c>
      <c r="E523">
        <v>0</v>
      </c>
      <c r="F523">
        <v>0</v>
      </c>
      <c r="G523" t="str">
        <f>IF(A523="","",'個人種目(上級Ｓ)'!BD17)</f>
        <v/>
      </c>
      <c r="H523">
        <v>1</v>
      </c>
    </row>
    <row r="524" spans="1:8" x14ac:dyDescent="0.15">
      <c r="A524" t="str">
        <f>IF('個人種目(上級Ｓ)'!G18="","",'個人種目(上級Ｓ)'!AP18)</f>
        <v/>
      </c>
      <c r="B524" t="str">
        <f>IF(A524="","",'個人種目(上級Ｓ)'!AT18)</f>
        <v/>
      </c>
      <c r="C524" t="str">
        <f>IF(A524="","",'個人種目(上級Ｓ)'!AY18)</f>
        <v/>
      </c>
      <c r="D524" t="str">
        <f>IF(B524="","",'個人種目(上級Ｓ)'!AF18)</f>
        <v/>
      </c>
      <c r="E524">
        <v>0</v>
      </c>
      <c r="F524">
        <v>0</v>
      </c>
      <c r="G524" t="str">
        <f>IF(A524="","",'個人種目(上級Ｓ)'!BD18)</f>
        <v/>
      </c>
      <c r="H524">
        <v>1</v>
      </c>
    </row>
    <row r="525" spans="1:8" x14ac:dyDescent="0.15">
      <c r="A525" t="str">
        <f>IF('個人種目(上級Ｓ)'!G19="","",'個人種目(上級Ｓ)'!AP19)</f>
        <v/>
      </c>
      <c r="B525" t="str">
        <f>IF(A525="","",'個人種目(上級Ｓ)'!AT19)</f>
        <v/>
      </c>
      <c r="C525" t="str">
        <f>IF(A525="","",'個人種目(上級Ｓ)'!AY19)</f>
        <v/>
      </c>
      <c r="D525" t="str">
        <f>IF(B525="","",'個人種目(上級Ｓ)'!AF19)</f>
        <v/>
      </c>
      <c r="E525">
        <v>0</v>
      </c>
      <c r="F525">
        <v>0</v>
      </c>
      <c r="G525" t="str">
        <f>IF(A525="","",'個人種目(上級Ｓ)'!BD19)</f>
        <v/>
      </c>
      <c r="H525">
        <v>1</v>
      </c>
    </row>
    <row r="526" spans="1:8" x14ac:dyDescent="0.15">
      <c r="A526" t="str">
        <f>IF('個人種目(上級Ｓ)'!G20="","",'個人種目(上級Ｓ)'!AP20)</f>
        <v/>
      </c>
      <c r="B526" t="str">
        <f>IF(A526="","",'個人種目(上級Ｓ)'!AT20)</f>
        <v/>
      </c>
      <c r="C526" t="str">
        <f>IF(A526="","",'個人種目(上級Ｓ)'!AY20)</f>
        <v/>
      </c>
      <c r="D526" t="str">
        <f>IF(B526="","",'個人種目(上級Ｓ)'!AF20)</f>
        <v/>
      </c>
      <c r="E526">
        <v>0</v>
      </c>
      <c r="F526">
        <v>0</v>
      </c>
      <c r="G526" t="str">
        <f>IF(A526="","",'個人種目(上級Ｓ)'!BD20)</f>
        <v/>
      </c>
      <c r="H526">
        <v>1</v>
      </c>
    </row>
    <row r="527" spans="1:8" x14ac:dyDescent="0.15">
      <c r="A527" t="str">
        <f>IF('個人種目(上級Ｓ)'!G21="","",'個人種目(上級Ｓ)'!AP21)</f>
        <v/>
      </c>
      <c r="B527" t="str">
        <f>IF(A527="","",'個人種目(上級Ｓ)'!AT21)</f>
        <v/>
      </c>
      <c r="C527" t="str">
        <f>IF(A527="","",'個人種目(上級Ｓ)'!AY21)</f>
        <v/>
      </c>
      <c r="D527" t="str">
        <f>IF(B527="","",'個人種目(上級Ｓ)'!AF21)</f>
        <v/>
      </c>
      <c r="E527">
        <v>0</v>
      </c>
      <c r="F527">
        <v>0</v>
      </c>
      <c r="G527" t="str">
        <f>IF(A527="","",'個人種目(上級Ｓ)'!BD21)</f>
        <v/>
      </c>
      <c r="H527">
        <v>1</v>
      </c>
    </row>
    <row r="528" spans="1:8" x14ac:dyDescent="0.15">
      <c r="A528" t="str">
        <f>IF('個人種目(上級Ｓ)'!G22="","",'個人種目(上級Ｓ)'!AP22)</f>
        <v/>
      </c>
      <c r="B528" t="str">
        <f>IF(A528="","",'個人種目(上級Ｓ)'!AT22)</f>
        <v/>
      </c>
      <c r="C528" t="str">
        <f>IF(A528="","",'個人種目(上級Ｓ)'!AY22)</f>
        <v/>
      </c>
      <c r="D528" t="str">
        <f>IF(B528="","",'個人種目(上級Ｓ)'!AF22)</f>
        <v/>
      </c>
      <c r="E528">
        <v>0</v>
      </c>
      <c r="F528">
        <v>0</v>
      </c>
      <c r="G528" t="str">
        <f>IF(A528="","",'個人種目(上級Ｓ)'!BD22)</f>
        <v/>
      </c>
      <c r="H528">
        <v>1</v>
      </c>
    </row>
    <row r="529" spans="1:8" x14ac:dyDescent="0.15">
      <c r="A529" t="str">
        <f>IF('個人種目(上級Ｓ)'!G23="","",'個人種目(上級Ｓ)'!AP23)</f>
        <v/>
      </c>
      <c r="B529" t="str">
        <f>IF(A529="","",'個人種目(上級Ｓ)'!AT23)</f>
        <v/>
      </c>
      <c r="C529" t="str">
        <f>IF(A529="","",'個人種目(上級Ｓ)'!AY23)</f>
        <v/>
      </c>
      <c r="D529" t="str">
        <f>IF(B529="","",'個人種目(上級Ｓ)'!AF23)</f>
        <v/>
      </c>
      <c r="E529">
        <v>0</v>
      </c>
      <c r="F529">
        <v>0</v>
      </c>
      <c r="G529" t="str">
        <f>IF(A529="","",'個人種目(上級Ｓ)'!BD23)</f>
        <v/>
      </c>
      <c r="H529">
        <v>1</v>
      </c>
    </row>
    <row r="530" spans="1:8" x14ac:dyDescent="0.15">
      <c r="A530" t="str">
        <f>IF('個人種目(上級Ｓ)'!G24="","",'個人種目(上級Ｓ)'!AP24)</f>
        <v/>
      </c>
      <c r="B530" t="str">
        <f>IF(A530="","",'個人種目(上級Ｓ)'!AT24)</f>
        <v/>
      </c>
      <c r="C530" t="str">
        <f>IF(A530="","",'個人種目(上級Ｓ)'!AY24)</f>
        <v/>
      </c>
      <c r="D530" t="str">
        <f>IF(B530="","",'個人種目(上級Ｓ)'!AF24)</f>
        <v/>
      </c>
      <c r="E530">
        <v>0</v>
      </c>
      <c r="F530">
        <v>0</v>
      </c>
      <c r="G530" t="str">
        <f>IF(A530="","",'個人種目(上級Ｓ)'!BD24)</f>
        <v/>
      </c>
      <c r="H530">
        <v>1</v>
      </c>
    </row>
    <row r="531" spans="1:8" x14ac:dyDescent="0.15">
      <c r="A531" t="str">
        <f>IF('個人種目(上級Ｓ)'!G25="","",'個人種目(上級Ｓ)'!AP25)</f>
        <v/>
      </c>
      <c r="B531" t="str">
        <f>IF(A531="","",'個人種目(上級Ｓ)'!AT25)</f>
        <v/>
      </c>
      <c r="C531" t="str">
        <f>IF(A531="","",'個人種目(上級Ｓ)'!AY25)</f>
        <v/>
      </c>
      <c r="D531" t="str">
        <f>IF(B531="","",'個人種目(上級Ｓ)'!AF25)</f>
        <v/>
      </c>
      <c r="E531">
        <v>0</v>
      </c>
      <c r="F531">
        <v>0</v>
      </c>
      <c r="G531" t="str">
        <f>IF(A531="","",'個人種目(上級Ｓ)'!BD25)</f>
        <v/>
      </c>
      <c r="H531">
        <v>1</v>
      </c>
    </row>
    <row r="532" spans="1:8" x14ac:dyDescent="0.15">
      <c r="A532" t="str">
        <f>IF('個人種目(上級Ｓ)'!G26="","",'個人種目(上級Ｓ)'!AP26)</f>
        <v/>
      </c>
      <c r="B532" t="str">
        <f>IF(A532="","",'個人種目(上級Ｓ)'!AT26)</f>
        <v/>
      </c>
      <c r="C532" t="str">
        <f>IF(A532="","",'個人種目(上級Ｓ)'!AY26)</f>
        <v/>
      </c>
      <c r="D532" t="str">
        <f>IF(B532="","",'個人種目(上級Ｓ)'!AF26)</f>
        <v/>
      </c>
      <c r="E532">
        <v>0</v>
      </c>
      <c r="F532">
        <v>0</v>
      </c>
      <c r="G532" t="str">
        <f>IF(A532="","",'個人種目(上級Ｓ)'!BD26)</f>
        <v/>
      </c>
      <c r="H532">
        <v>1</v>
      </c>
    </row>
    <row r="533" spans="1:8" x14ac:dyDescent="0.15">
      <c r="A533" t="str">
        <f>IF('個人種目(上級Ｓ)'!G27="","",'個人種目(上級Ｓ)'!AP27)</f>
        <v/>
      </c>
      <c r="B533" t="str">
        <f>IF(A533="","",'個人種目(上級Ｓ)'!AT27)</f>
        <v/>
      </c>
      <c r="C533" t="str">
        <f>IF(A533="","",'個人種目(上級Ｓ)'!AY27)</f>
        <v/>
      </c>
      <c r="D533" t="str">
        <f>IF(B533="","",'個人種目(上級Ｓ)'!AF27)</f>
        <v/>
      </c>
      <c r="E533">
        <v>0</v>
      </c>
      <c r="F533">
        <v>0</v>
      </c>
      <c r="G533" t="str">
        <f>IF(A533="","",'個人種目(上級Ｓ)'!BD27)</f>
        <v/>
      </c>
      <c r="H533">
        <v>1</v>
      </c>
    </row>
    <row r="534" spans="1:8" x14ac:dyDescent="0.15">
      <c r="A534" t="str">
        <f>IF('個人種目(上級Ｓ)'!G28="","",'個人種目(上級Ｓ)'!AP28)</f>
        <v/>
      </c>
      <c r="B534" t="str">
        <f>IF(A534="","",'個人種目(上級Ｓ)'!AT28)</f>
        <v/>
      </c>
      <c r="C534" t="str">
        <f>IF(A534="","",'個人種目(上級Ｓ)'!AY28)</f>
        <v/>
      </c>
      <c r="D534" t="str">
        <f>IF(B534="","",'個人種目(上級Ｓ)'!AF28)</f>
        <v/>
      </c>
      <c r="E534">
        <v>0</v>
      </c>
      <c r="F534">
        <v>0</v>
      </c>
      <c r="G534" t="str">
        <f>IF(A534="","",'個人種目(上級Ｓ)'!BD28)</f>
        <v/>
      </c>
      <c r="H534">
        <v>1</v>
      </c>
    </row>
    <row r="535" spans="1:8" x14ac:dyDescent="0.15">
      <c r="A535" t="str">
        <f>IF('個人種目(上級Ｓ)'!G29="","",'個人種目(上級Ｓ)'!AP29)</f>
        <v/>
      </c>
      <c r="B535" t="str">
        <f>IF(A535="","",'個人種目(上級Ｓ)'!AT29)</f>
        <v/>
      </c>
      <c r="C535" t="str">
        <f>IF(A535="","",'個人種目(上級Ｓ)'!AY29)</f>
        <v/>
      </c>
      <c r="D535" t="str">
        <f>IF(B535="","",'個人種目(上級Ｓ)'!AF29)</f>
        <v/>
      </c>
      <c r="E535">
        <v>0</v>
      </c>
      <c r="F535">
        <v>0</v>
      </c>
      <c r="G535" t="str">
        <f>IF(A535="","",'個人種目(上級Ｓ)'!BD29)</f>
        <v/>
      </c>
      <c r="H535">
        <v>1</v>
      </c>
    </row>
    <row r="536" spans="1:8" x14ac:dyDescent="0.15">
      <c r="A536" t="str">
        <f>IF('個人種目(上級Ｓ)'!G30="","",'個人種目(上級Ｓ)'!AP30)</f>
        <v/>
      </c>
      <c r="B536" t="str">
        <f>IF(A536="","",'個人種目(上級Ｓ)'!AT30)</f>
        <v/>
      </c>
      <c r="C536" t="str">
        <f>IF(A536="","",'個人種目(上級Ｓ)'!AY30)</f>
        <v/>
      </c>
      <c r="D536" t="str">
        <f>IF(B536="","",'個人種目(上級Ｓ)'!AF30)</f>
        <v/>
      </c>
      <c r="E536">
        <v>0</v>
      </c>
      <c r="F536">
        <v>0</v>
      </c>
      <c r="G536" t="str">
        <f>IF(A536="","",'個人種目(上級Ｓ)'!BD30)</f>
        <v/>
      </c>
      <c r="H536">
        <v>1</v>
      </c>
    </row>
    <row r="537" spans="1:8" x14ac:dyDescent="0.15">
      <c r="A537" t="str">
        <f>IF('個人種目(上級Ｓ)'!G31="","",'個人種目(上級Ｓ)'!AP31)</f>
        <v/>
      </c>
      <c r="B537" t="str">
        <f>IF(A537="","",'個人種目(上級Ｓ)'!AT31)</f>
        <v/>
      </c>
      <c r="C537" t="str">
        <f>IF(A537="","",'個人種目(上級Ｓ)'!AY31)</f>
        <v/>
      </c>
      <c r="D537" t="str">
        <f>IF(B537="","",'個人種目(上級Ｓ)'!AF31)</f>
        <v/>
      </c>
      <c r="E537">
        <v>0</v>
      </c>
      <c r="F537">
        <v>0</v>
      </c>
      <c r="G537" t="str">
        <f>IF(A537="","",'個人種目(上級Ｓ)'!BD31)</f>
        <v/>
      </c>
      <c r="H537">
        <v>1</v>
      </c>
    </row>
    <row r="538" spans="1:8" x14ac:dyDescent="0.15">
      <c r="A538" t="str">
        <f>IF('個人種目(上級Ｓ)'!G32="","",'個人種目(上級Ｓ)'!AP32)</f>
        <v/>
      </c>
      <c r="B538" t="str">
        <f>IF(A538="","",'個人種目(上級Ｓ)'!AT32)</f>
        <v/>
      </c>
      <c r="C538" t="str">
        <f>IF(A538="","",'個人種目(上級Ｓ)'!AY32)</f>
        <v/>
      </c>
      <c r="D538" t="str">
        <f>IF(B538="","",'個人種目(上級Ｓ)'!AF32)</f>
        <v/>
      </c>
      <c r="E538">
        <v>0</v>
      </c>
      <c r="F538">
        <v>0</v>
      </c>
      <c r="G538" t="str">
        <f>IF(A538="","",'個人種目(上級Ｓ)'!BD32)</f>
        <v/>
      </c>
      <c r="H538">
        <v>1</v>
      </c>
    </row>
    <row r="539" spans="1:8" x14ac:dyDescent="0.15">
      <c r="A539" t="str">
        <f>IF('個人種目(上級Ｓ)'!G33="","",'個人種目(上級Ｓ)'!AP33)</f>
        <v/>
      </c>
      <c r="B539" t="str">
        <f>IF(A539="","",'個人種目(上級Ｓ)'!AT33)</f>
        <v/>
      </c>
      <c r="C539" t="str">
        <f>IF(A539="","",'個人種目(上級Ｓ)'!AY33)</f>
        <v/>
      </c>
      <c r="D539" t="str">
        <f>IF(B539="","",'個人種目(上級Ｓ)'!AF33)</f>
        <v/>
      </c>
      <c r="E539">
        <v>0</v>
      </c>
      <c r="F539">
        <v>0</v>
      </c>
      <c r="G539" t="str">
        <f>IF(A539="","",'個人種目(上級Ｓ)'!BD33)</f>
        <v/>
      </c>
      <c r="H539">
        <v>1</v>
      </c>
    </row>
    <row r="540" spans="1:8" x14ac:dyDescent="0.15">
      <c r="A540" t="str">
        <f>IF('個人種目(上級Ｓ)'!G34="","",'個人種目(上級Ｓ)'!AP34)</f>
        <v/>
      </c>
      <c r="B540" t="str">
        <f>IF(A540="","",'個人種目(上級Ｓ)'!AT34)</f>
        <v/>
      </c>
      <c r="C540" t="str">
        <f>IF(A540="","",'個人種目(上級Ｓ)'!AY34)</f>
        <v/>
      </c>
      <c r="D540" t="str">
        <f>IF(B540="","",'個人種目(上級Ｓ)'!AF34)</f>
        <v/>
      </c>
      <c r="E540">
        <v>0</v>
      </c>
      <c r="F540">
        <v>0</v>
      </c>
      <c r="G540" t="str">
        <f>IF(A540="","",'個人種目(上級Ｓ)'!BD34)</f>
        <v/>
      </c>
      <c r="H540">
        <v>1</v>
      </c>
    </row>
    <row r="541" spans="1:8" x14ac:dyDescent="0.15">
      <c r="A541" t="str">
        <f>IF('個人種目(上級Ｓ)'!G35="","",'個人種目(上級Ｓ)'!AP35)</f>
        <v/>
      </c>
      <c r="B541" t="str">
        <f>IF(A541="","",'個人種目(上級Ｓ)'!AT35)</f>
        <v/>
      </c>
      <c r="C541" t="str">
        <f>IF(A541="","",'個人種目(上級Ｓ)'!AY35)</f>
        <v/>
      </c>
      <c r="D541" t="str">
        <f>IF(B541="","",'個人種目(上級Ｓ)'!AF35)</f>
        <v/>
      </c>
      <c r="E541">
        <v>0</v>
      </c>
      <c r="F541">
        <v>0</v>
      </c>
      <c r="G541" t="str">
        <f>IF(A541="","",'個人種目(上級Ｓ)'!BD35)</f>
        <v/>
      </c>
      <c r="H541">
        <v>1</v>
      </c>
    </row>
    <row r="542" spans="1:8" x14ac:dyDescent="0.15">
      <c r="A542" t="str">
        <f>IF('個人種目(上級Ｓ)'!G36="","",'個人種目(上級Ｓ)'!AP36)</f>
        <v/>
      </c>
      <c r="B542" t="str">
        <f>IF(A542="","",'個人種目(上級Ｓ)'!AT36)</f>
        <v/>
      </c>
      <c r="C542" t="str">
        <f>IF(A542="","",'個人種目(上級Ｓ)'!AY36)</f>
        <v/>
      </c>
      <c r="D542" t="str">
        <f>IF(B542="","",'個人種目(上級Ｓ)'!AF36)</f>
        <v/>
      </c>
      <c r="E542">
        <v>0</v>
      </c>
      <c r="F542">
        <v>0</v>
      </c>
      <c r="G542" t="str">
        <f>IF(A542="","",'個人種目(上級Ｓ)'!BD36)</f>
        <v/>
      </c>
      <c r="H542">
        <v>1</v>
      </c>
    </row>
    <row r="543" spans="1:8" x14ac:dyDescent="0.15">
      <c r="A543" t="str">
        <f>IF('個人種目(上級Ｓ)'!G37="","",'個人種目(上級Ｓ)'!AP37)</f>
        <v/>
      </c>
      <c r="B543" t="str">
        <f>IF(A543="","",'個人種目(上級Ｓ)'!AT37)</f>
        <v/>
      </c>
      <c r="C543" t="str">
        <f>IF(A543="","",'個人種目(上級Ｓ)'!AY37)</f>
        <v/>
      </c>
      <c r="D543" t="str">
        <f>IF(B543="","",'個人種目(上級Ｓ)'!AF37)</f>
        <v/>
      </c>
      <c r="E543">
        <v>0</v>
      </c>
      <c r="F543">
        <v>0</v>
      </c>
      <c r="G543" t="str">
        <f>IF(A543="","",'個人種目(上級Ｓ)'!BD37)</f>
        <v/>
      </c>
      <c r="H543">
        <v>1</v>
      </c>
    </row>
    <row r="544" spans="1:8" x14ac:dyDescent="0.15">
      <c r="A544" t="str">
        <f>IF('個人種目(上級Ｓ)'!G38="","",'個人種目(上級Ｓ)'!AP38)</f>
        <v/>
      </c>
      <c r="B544" t="str">
        <f>IF(A544="","",'個人種目(上級Ｓ)'!AT38)</f>
        <v/>
      </c>
      <c r="C544" t="str">
        <f>IF(A544="","",'個人種目(上級Ｓ)'!AY38)</f>
        <v/>
      </c>
      <c r="D544" t="str">
        <f>IF(B544="","",'個人種目(上級Ｓ)'!AF38)</f>
        <v/>
      </c>
      <c r="E544">
        <v>0</v>
      </c>
      <c r="F544">
        <v>0</v>
      </c>
      <c r="G544" t="str">
        <f>IF(A544="","",'個人種目(上級Ｓ)'!BD38)</f>
        <v/>
      </c>
      <c r="H544">
        <v>1</v>
      </c>
    </row>
    <row r="545" spans="1:8" x14ac:dyDescent="0.15">
      <c r="A545" t="str">
        <f>IF('個人種目(上級Ｓ)'!G39="","",'個人種目(上級Ｓ)'!AP39)</f>
        <v/>
      </c>
      <c r="B545" t="str">
        <f>IF(A545="","",'個人種目(上級Ｓ)'!AT39)</f>
        <v/>
      </c>
      <c r="C545" t="str">
        <f>IF(A545="","",'個人種目(上級Ｓ)'!AY39)</f>
        <v/>
      </c>
      <c r="D545" t="str">
        <f>IF(B545="","",'個人種目(上級Ｓ)'!AF39)</f>
        <v/>
      </c>
      <c r="E545">
        <v>0</v>
      </c>
      <c r="F545">
        <v>0</v>
      </c>
      <c r="G545" t="str">
        <f>IF(A545="","",'個人種目(上級Ｓ)'!BD39)</f>
        <v/>
      </c>
      <c r="H545">
        <v>1</v>
      </c>
    </row>
    <row r="546" spans="1:8" x14ac:dyDescent="0.15">
      <c r="A546" t="str">
        <f>IF('個人種目(上級Ｓ)'!G40="","",'個人種目(上級Ｓ)'!AP40)</f>
        <v/>
      </c>
      <c r="B546" t="str">
        <f>IF(A546="","",'個人種目(上級Ｓ)'!AT40)</f>
        <v/>
      </c>
      <c r="C546" t="str">
        <f>IF(A546="","",'個人種目(上級Ｓ)'!AY40)</f>
        <v/>
      </c>
      <c r="D546" t="str">
        <f>IF(B546="","",'個人種目(上級Ｓ)'!AF40)</f>
        <v/>
      </c>
      <c r="E546">
        <v>0</v>
      </c>
      <c r="F546">
        <v>0</v>
      </c>
      <c r="G546" t="str">
        <f>IF(A546="","",'個人種目(上級Ｓ)'!BD40)</f>
        <v/>
      </c>
      <c r="H546">
        <v>1</v>
      </c>
    </row>
    <row r="547" spans="1:8" x14ac:dyDescent="0.15">
      <c r="A547" t="str">
        <f>IF('個人種目(上級Ｓ)'!G41="","",'個人種目(上級Ｓ)'!AP41)</f>
        <v/>
      </c>
      <c r="B547" t="str">
        <f>IF(A547="","",'個人種目(上級Ｓ)'!AT41)</f>
        <v/>
      </c>
      <c r="C547" t="str">
        <f>IF(A547="","",'個人種目(上級Ｓ)'!AY41)</f>
        <v/>
      </c>
      <c r="D547" t="str">
        <f>IF(B547="","",'個人種目(上級Ｓ)'!AF41)</f>
        <v/>
      </c>
      <c r="E547">
        <v>0</v>
      </c>
      <c r="F547">
        <v>0</v>
      </c>
      <c r="G547" t="str">
        <f>IF(A547="","",'個人種目(上級Ｓ)'!BD41)</f>
        <v/>
      </c>
      <c r="H547">
        <v>1</v>
      </c>
    </row>
    <row r="548" spans="1:8" x14ac:dyDescent="0.15">
      <c r="A548" t="str">
        <f>IF('個人種目(上級Ｓ)'!G42="","",'個人種目(上級Ｓ)'!AP42)</f>
        <v/>
      </c>
      <c r="B548" t="str">
        <f>IF(A548="","",'個人種目(上級Ｓ)'!AT42)</f>
        <v/>
      </c>
      <c r="C548" t="str">
        <f>IF(A548="","",'個人種目(上級Ｓ)'!AY42)</f>
        <v/>
      </c>
      <c r="D548" t="str">
        <f>IF(B548="","",'個人種目(上級Ｓ)'!AF42)</f>
        <v/>
      </c>
      <c r="E548">
        <v>0</v>
      </c>
      <c r="F548">
        <v>0</v>
      </c>
      <c r="G548" t="str">
        <f>IF(A548="","",'個人種目(上級Ｓ)'!BD42)</f>
        <v/>
      </c>
      <c r="H548">
        <v>1</v>
      </c>
    </row>
    <row r="549" spans="1:8" x14ac:dyDescent="0.15">
      <c r="A549" t="str">
        <f>IF('個人種目(上級Ｓ)'!G43="","",'個人種目(上級Ｓ)'!AP43)</f>
        <v/>
      </c>
      <c r="B549" t="str">
        <f>IF(A549="","",'個人種目(上級Ｓ)'!AT43)</f>
        <v/>
      </c>
      <c r="C549" t="str">
        <f>IF(A549="","",'個人種目(上級Ｓ)'!AY43)</f>
        <v/>
      </c>
      <c r="D549" t="str">
        <f>IF(B549="","",'個人種目(上級Ｓ)'!AF43)</f>
        <v/>
      </c>
      <c r="E549">
        <v>0</v>
      </c>
      <c r="F549">
        <v>0</v>
      </c>
      <c r="G549" t="str">
        <f>IF(A549="","",'個人種目(上級Ｓ)'!BD43)</f>
        <v/>
      </c>
      <c r="H549">
        <v>1</v>
      </c>
    </row>
    <row r="550" spans="1:8" x14ac:dyDescent="0.15">
      <c r="A550" t="str">
        <f>IF('個人種目(上級Ｓ)'!G44="","",'個人種目(上級Ｓ)'!AP44)</f>
        <v/>
      </c>
      <c r="B550" t="str">
        <f>IF(A550="","",'個人種目(上級Ｓ)'!AT44)</f>
        <v/>
      </c>
      <c r="C550" t="str">
        <f>IF(A550="","",'個人種目(上級Ｓ)'!AY44)</f>
        <v/>
      </c>
      <c r="D550" t="str">
        <f>IF(B550="","",'個人種目(上級Ｓ)'!AF44)</f>
        <v/>
      </c>
      <c r="E550">
        <v>0</v>
      </c>
      <c r="F550">
        <v>0</v>
      </c>
      <c r="G550" t="str">
        <f>IF(A550="","",'個人種目(上級Ｓ)'!BD44)</f>
        <v/>
      </c>
      <c r="H550">
        <v>1</v>
      </c>
    </row>
    <row r="551" spans="1:8" x14ac:dyDescent="0.15">
      <c r="A551" t="str">
        <f>IF('個人種目(上級Ｓ)'!G45="","",'個人種目(上級Ｓ)'!AP45)</f>
        <v/>
      </c>
      <c r="B551" t="str">
        <f>IF(A551="","",'個人種目(上級Ｓ)'!AT45)</f>
        <v/>
      </c>
      <c r="C551" t="str">
        <f>IF(A551="","",'個人種目(上級Ｓ)'!AY45)</f>
        <v/>
      </c>
      <c r="D551" t="str">
        <f>IF(B551="","",'個人種目(上級Ｓ)'!AF45)</f>
        <v/>
      </c>
      <c r="E551">
        <v>0</v>
      </c>
      <c r="F551">
        <v>0</v>
      </c>
      <c r="G551" t="str">
        <f>IF(A551="","",'個人種目(上級Ｓ)'!BD45)</f>
        <v/>
      </c>
      <c r="H551">
        <v>1</v>
      </c>
    </row>
    <row r="552" spans="1:8" x14ac:dyDescent="0.15">
      <c r="A552" t="str">
        <f>IF('個人種目(上級Ｓ)'!G46="","",'個人種目(上級Ｓ)'!AP46)</f>
        <v/>
      </c>
      <c r="B552" t="str">
        <f>IF(A552="","",'個人種目(上級Ｓ)'!AT46)</f>
        <v/>
      </c>
      <c r="C552" t="str">
        <f>IF(A552="","",'個人種目(上級Ｓ)'!AY46)</f>
        <v/>
      </c>
      <c r="D552" t="str">
        <f>IF(B552="","",'個人種目(上級Ｓ)'!AF46)</f>
        <v/>
      </c>
      <c r="E552">
        <v>0</v>
      </c>
      <c r="F552">
        <v>0</v>
      </c>
      <c r="G552" t="str">
        <f>IF(A552="","",'個人種目(上級Ｓ)'!BD46)</f>
        <v/>
      </c>
      <c r="H552">
        <v>1</v>
      </c>
    </row>
    <row r="553" spans="1:8" x14ac:dyDescent="0.15">
      <c r="A553" t="str">
        <f>IF('個人種目(上級Ｓ)'!G47="","",'個人種目(上級Ｓ)'!AP47)</f>
        <v/>
      </c>
      <c r="B553" t="str">
        <f>IF(A553="","",'個人種目(上級Ｓ)'!AT47)</f>
        <v/>
      </c>
      <c r="C553" t="str">
        <f>IF(A553="","",'個人種目(上級Ｓ)'!AY47)</f>
        <v/>
      </c>
      <c r="D553" t="str">
        <f>IF(B553="","",'個人種目(上級Ｓ)'!AF47)</f>
        <v/>
      </c>
      <c r="E553">
        <v>0</v>
      </c>
      <c r="F553">
        <v>0</v>
      </c>
      <c r="G553" t="str">
        <f>IF(A553="","",'個人種目(上級Ｓ)'!BD47)</f>
        <v/>
      </c>
      <c r="H553">
        <v>1</v>
      </c>
    </row>
    <row r="554" spans="1:8" x14ac:dyDescent="0.15">
      <c r="A554" t="str">
        <f>IF('個人種目(上級Ｓ)'!G48="","",'個人種目(上級Ｓ)'!AP48)</f>
        <v/>
      </c>
      <c r="B554" t="str">
        <f>IF(A554="","",'個人種目(上級Ｓ)'!AT48)</f>
        <v/>
      </c>
      <c r="C554" t="str">
        <f>IF(A554="","",'個人種目(上級Ｓ)'!AY48)</f>
        <v/>
      </c>
      <c r="D554" t="str">
        <f>IF(B554="","",'個人種目(上級Ｓ)'!AF48)</f>
        <v/>
      </c>
      <c r="E554">
        <v>0</v>
      </c>
      <c r="F554">
        <v>0</v>
      </c>
      <c r="G554" t="str">
        <f>IF(A554="","",'個人種目(上級Ｓ)'!BD48)</f>
        <v/>
      </c>
      <c r="H554">
        <v>1</v>
      </c>
    </row>
    <row r="555" spans="1:8" x14ac:dyDescent="0.15">
      <c r="A555" t="str">
        <f>IF('個人種目(上級Ｓ)'!G49="","",'個人種目(上級Ｓ)'!AP49)</f>
        <v/>
      </c>
      <c r="B555" t="str">
        <f>IF(A555="","",'個人種目(上級Ｓ)'!AT49)</f>
        <v/>
      </c>
      <c r="C555" t="str">
        <f>IF(A555="","",'個人種目(上級Ｓ)'!AY49)</f>
        <v/>
      </c>
      <c r="D555" t="str">
        <f>IF(B555="","",'個人種目(上級Ｓ)'!AF49)</f>
        <v/>
      </c>
      <c r="E555">
        <v>0</v>
      </c>
      <c r="F555">
        <v>0</v>
      </c>
      <c r="G555" t="str">
        <f>IF(A555="","",'個人種目(上級Ｓ)'!BD49)</f>
        <v/>
      </c>
      <c r="H555">
        <v>1</v>
      </c>
    </row>
    <row r="556" spans="1:8" x14ac:dyDescent="0.15">
      <c r="A556" t="str">
        <f>IF('個人種目(上級Ｓ)'!G50="","",'個人種目(上級Ｓ)'!AP50)</f>
        <v/>
      </c>
      <c r="B556" t="str">
        <f>IF(A556="","",'個人種目(上級Ｓ)'!AT50)</f>
        <v/>
      </c>
      <c r="C556" t="str">
        <f>IF(A556="","",'個人種目(上級Ｓ)'!AY50)</f>
        <v/>
      </c>
      <c r="D556" t="str">
        <f>IF(B556="","",'個人種目(上級Ｓ)'!AF50)</f>
        <v/>
      </c>
      <c r="E556">
        <v>0</v>
      </c>
      <c r="F556">
        <v>0</v>
      </c>
      <c r="G556" t="str">
        <f>IF(A556="","",'個人種目(上級Ｓ)'!BD50)</f>
        <v/>
      </c>
      <c r="H556">
        <v>1</v>
      </c>
    </row>
    <row r="557" spans="1:8" x14ac:dyDescent="0.15">
      <c r="A557" t="str">
        <f>IF('個人種目(上級Ｓ)'!G51="","",'個人種目(上級Ｓ)'!AP51)</f>
        <v/>
      </c>
      <c r="B557" t="str">
        <f>IF(A557="","",'個人種目(上級Ｓ)'!AT51)</f>
        <v/>
      </c>
      <c r="C557" t="str">
        <f>IF(A557="","",'個人種目(上級Ｓ)'!AY51)</f>
        <v/>
      </c>
      <c r="D557" t="str">
        <f>IF(B557="","",'個人種目(上級Ｓ)'!AF51)</f>
        <v/>
      </c>
      <c r="E557">
        <v>0</v>
      </c>
      <c r="F557">
        <v>0</v>
      </c>
      <c r="G557" t="str">
        <f>IF(A557="","",'個人種目(上級Ｓ)'!BD51)</f>
        <v/>
      </c>
      <c r="H557">
        <v>1</v>
      </c>
    </row>
    <row r="558" spans="1:8" x14ac:dyDescent="0.15">
      <c r="A558" t="str">
        <f>IF('個人種目(上級Ｓ)'!G52="","",'個人種目(上級Ｓ)'!AP52)</f>
        <v/>
      </c>
      <c r="B558" t="str">
        <f>IF(A558="","",'個人種目(上級Ｓ)'!AT52)</f>
        <v/>
      </c>
      <c r="C558" t="str">
        <f>IF(A558="","",'個人種目(上級Ｓ)'!AY52)</f>
        <v/>
      </c>
      <c r="D558" t="str">
        <f>IF(B558="","",'個人種目(上級Ｓ)'!AF52)</f>
        <v/>
      </c>
      <c r="E558">
        <v>0</v>
      </c>
      <c r="F558">
        <v>0</v>
      </c>
      <c r="G558" t="str">
        <f>IF(A558="","",'個人種目(上級Ｓ)'!BD52)</f>
        <v/>
      </c>
      <c r="H558">
        <v>1</v>
      </c>
    </row>
    <row r="559" spans="1:8" x14ac:dyDescent="0.15">
      <c r="A559" t="str">
        <f>IF('個人種目(上級Ｓ)'!G53="","",'個人種目(上級Ｓ)'!AP53)</f>
        <v/>
      </c>
      <c r="B559" t="str">
        <f>IF(A559="","",'個人種目(上級Ｓ)'!AT53)</f>
        <v/>
      </c>
      <c r="C559" t="str">
        <f>IF(A559="","",'個人種目(上級Ｓ)'!AY53)</f>
        <v/>
      </c>
      <c r="D559" t="str">
        <f>IF(B559="","",'個人種目(上級Ｓ)'!AF53)</f>
        <v/>
      </c>
      <c r="E559">
        <v>0</v>
      </c>
      <c r="F559">
        <v>0</v>
      </c>
      <c r="G559" t="str">
        <f>IF(A559="","",'個人種目(上級Ｓ)'!BD53)</f>
        <v/>
      </c>
      <c r="H559">
        <v>1</v>
      </c>
    </row>
    <row r="560" spans="1:8" x14ac:dyDescent="0.15">
      <c r="A560" t="str">
        <f>IF('個人種目(上級Ｓ)'!G54="","",'個人種目(上級Ｓ)'!AP54)</f>
        <v/>
      </c>
      <c r="B560" t="str">
        <f>IF(A560="","",'個人種目(上級Ｓ)'!AT54)</f>
        <v/>
      </c>
      <c r="C560" t="str">
        <f>IF(A560="","",'個人種目(上級Ｓ)'!AY54)</f>
        <v/>
      </c>
      <c r="D560" t="str">
        <f>IF(B560="","",'個人種目(上級Ｓ)'!AF54)</f>
        <v/>
      </c>
      <c r="E560">
        <v>0</v>
      </c>
      <c r="F560">
        <v>0</v>
      </c>
      <c r="G560" t="str">
        <f>IF(A560="","",'個人種目(上級Ｓ)'!BD54)</f>
        <v/>
      </c>
      <c r="H560">
        <v>1</v>
      </c>
    </row>
    <row r="561" spans="1:8" x14ac:dyDescent="0.15">
      <c r="A561" s="42" t="str">
        <f>IF('個人種目(上級Ｓ)'!G55="","",'個人種目(上級Ｓ)'!AP55)</f>
        <v/>
      </c>
      <c r="B561" s="42" t="str">
        <f>IF(A561="","",'個人種目(上級Ｓ)'!AT55)</f>
        <v/>
      </c>
      <c r="C561" s="42" t="str">
        <f>IF(A561="","",'個人種目(上級Ｓ)'!AY55)</f>
        <v/>
      </c>
      <c r="D561" s="42" t="str">
        <f>IF(B561="","",'個人種目(上級Ｓ)'!AF55)</f>
        <v/>
      </c>
      <c r="E561" s="42">
        <v>0</v>
      </c>
      <c r="F561" s="42">
        <v>0</v>
      </c>
      <c r="G561" s="42" t="str">
        <f>IF(A561="","",'個人種目(上級Ｓ)'!BD55)</f>
        <v/>
      </c>
      <c r="H561" s="42">
        <v>1</v>
      </c>
    </row>
    <row r="563" spans="1:8" x14ac:dyDescent="0.15">
      <c r="A563" s="42"/>
      <c r="B563" s="42"/>
      <c r="C563" s="42"/>
      <c r="D563" s="42"/>
      <c r="E563" s="42"/>
      <c r="F563" s="42"/>
      <c r="G563" s="42"/>
      <c r="H563" s="42"/>
    </row>
    <row r="564" spans="1:8" x14ac:dyDescent="0.15">
      <c r="A564" t="str">
        <f>IF('個人種目(上級Ｓ)'!G58="","",'個人種目(上級Ｓ)'!AP58)</f>
        <v/>
      </c>
      <c r="B564" t="str">
        <f>IF(A564="","",'個人種目(上級Ｓ)'!AT58)</f>
        <v/>
      </c>
      <c r="C564" t="str">
        <f>IF(A564="","",'個人種目(上級Ｓ)'!AY58)</f>
        <v/>
      </c>
      <c r="D564" t="str">
        <f>IF(B564="","",'個人種目(上級Ｓ)'!AF58)</f>
        <v/>
      </c>
      <c r="E564">
        <v>0</v>
      </c>
      <c r="F564">
        <v>5</v>
      </c>
      <c r="G564" t="str">
        <f>IF(A564="","",'個人種目(上級Ｓ)'!BD58)</f>
        <v/>
      </c>
      <c r="H564">
        <v>1</v>
      </c>
    </row>
    <row r="565" spans="1:8" x14ac:dyDescent="0.15">
      <c r="A565" t="str">
        <f>IF('個人種目(上級Ｓ)'!G59="","",'個人種目(上級Ｓ)'!AP59)</f>
        <v/>
      </c>
      <c r="B565" t="str">
        <f>IF(A565="","",'個人種目(上級Ｓ)'!AT59)</f>
        <v/>
      </c>
      <c r="C565" t="str">
        <f>IF(A565="","",'個人種目(上級Ｓ)'!AY59)</f>
        <v/>
      </c>
      <c r="D565" t="str">
        <f>IF(B565="","",'個人種目(上級Ｓ)'!AF59)</f>
        <v/>
      </c>
      <c r="E565">
        <v>0</v>
      </c>
      <c r="F565">
        <v>5</v>
      </c>
      <c r="G565" t="str">
        <f>IF(A565="","",'個人種目(上級Ｓ)'!BD59)</f>
        <v/>
      </c>
      <c r="H565">
        <v>1</v>
      </c>
    </row>
    <row r="566" spans="1:8" x14ac:dyDescent="0.15">
      <c r="A566" t="str">
        <f>IF('個人種目(上級Ｓ)'!G60="","",'個人種目(上級Ｓ)'!AP60)</f>
        <v/>
      </c>
      <c r="B566" t="str">
        <f>IF(A566="","",'個人種目(上級Ｓ)'!AT60)</f>
        <v/>
      </c>
      <c r="C566" t="str">
        <f>IF(A566="","",'個人種目(上級Ｓ)'!AY60)</f>
        <v/>
      </c>
      <c r="D566" t="str">
        <f>IF(B566="","",'個人種目(上級Ｓ)'!AF60)</f>
        <v/>
      </c>
      <c r="E566">
        <v>0</v>
      </c>
      <c r="F566">
        <v>5</v>
      </c>
      <c r="G566" t="str">
        <f>IF(A566="","",'個人種目(上級Ｓ)'!BD60)</f>
        <v/>
      </c>
      <c r="H566">
        <v>1</v>
      </c>
    </row>
    <row r="567" spans="1:8" x14ac:dyDescent="0.15">
      <c r="A567" t="str">
        <f>IF('個人種目(上級Ｓ)'!G61="","",'個人種目(上級Ｓ)'!AP61)</f>
        <v/>
      </c>
      <c r="B567" t="str">
        <f>IF(A567="","",'個人種目(上級Ｓ)'!AT61)</f>
        <v/>
      </c>
      <c r="C567" t="str">
        <f>IF(A567="","",'個人種目(上級Ｓ)'!AY61)</f>
        <v/>
      </c>
      <c r="D567" t="str">
        <f>IF(B567="","",'個人種目(上級Ｓ)'!AF61)</f>
        <v/>
      </c>
      <c r="E567">
        <v>0</v>
      </c>
      <c r="F567">
        <v>5</v>
      </c>
      <c r="G567" t="str">
        <f>IF(A567="","",'個人種目(上級Ｓ)'!BD61)</f>
        <v/>
      </c>
      <c r="H567">
        <v>1</v>
      </c>
    </row>
    <row r="568" spans="1:8" x14ac:dyDescent="0.15">
      <c r="A568" t="str">
        <f>IF('個人種目(上級Ｓ)'!G62="","",'個人種目(上級Ｓ)'!AP62)</f>
        <v/>
      </c>
      <c r="B568" t="str">
        <f>IF(A568="","",'個人種目(上級Ｓ)'!AT62)</f>
        <v/>
      </c>
      <c r="C568" t="str">
        <f>IF(A568="","",'個人種目(上級Ｓ)'!AY62)</f>
        <v/>
      </c>
      <c r="D568" t="str">
        <f>IF(B568="","",'個人種目(上級Ｓ)'!AF62)</f>
        <v/>
      </c>
      <c r="E568">
        <v>0</v>
      </c>
      <c r="F568">
        <v>5</v>
      </c>
      <c r="G568" t="str">
        <f>IF(A568="","",'個人種目(上級Ｓ)'!BD62)</f>
        <v/>
      </c>
      <c r="H568">
        <v>1</v>
      </c>
    </row>
    <row r="569" spans="1:8" x14ac:dyDescent="0.15">
      <c r="A569" t="str">
        <f>IF('個人種目(上級Ｓ)'!G63="","",'個人種目(上級Ｓ)'!AP63)</f>
        <v/>
      </c>
      <c r="B569" t="str">
        <f>IF(A569="","",'個人種目(上級Ｓ)'!AT63)</f>
        <v/>
      </c>
      <c r="C569" t="str">
        <f>IF(A569="","",'個人種目(上級Ｓ)'!AY63)</f>
        <v/>
      </c>
      <c r="D569" t="str">
        <f>IF(B569="","",'個人種目(上級Ｓ)'!AF63)</f>
        <v/>
      </c>
      <c r="E569">
        <v>0</v>
      </c>
      <c r="F569">
        <v>5</v>
      </c>
      <c r="G569" t="str">
        <f>IF(A569="","",'個人種目(上級Ｓ)'!BD63)</f>
        <v/>
      </c>
      <c r="H569">
        <v>1</v>
      </c>
    </row>
    <row r="570" spans="1:8" x14ac:dyDescent="0.15">
      <c r="A570" t="str">
        <f>IF('個人種目(上級Ｓ)'!G64="","",'個人種目(上級Ｓ)'!AP64)</f>
        <v/>
      </c>
      <c r="B570" t="str">
        <f>IF(A570="","",'個人種目(上級Ｓ)'!AT64)</f>
        <v/>
      </c>
      <c r="C570" t="str">
        <f>IF(A570="","",'個人種目(上級Ｓ)'!AY64)</f>
        <v/>
      </c>
      <c r="D570" t="str">
        <f>IF(B570="","",'個人種目(上級Ｓ)'!AF64)</f>
        <v/>
      </c>
      <c r="E570">
        <v>0</v>
      </c>
      <c r="F570">
        <v>5</v>
      </c>
      <c r="G570" t="str">
        <f>IF(A570="","",'個人種目(上級Ｓ)'!BD64)</f>
        <v/>
      </c>
      <c r="H570">
        <v>1</v>
      </c>
    </row>
    <row r="571" spans="1:8" x14ac:dyDescent="0.15">
      <c r="A571" t="str">
        <f>IF('個人種目(上級Ｓ)'!G65="","",'個人種目(上級Ｓ)'!AP65)</f>
        <v/>
      </c>
      <c r="B571" t="str">
        <f>IF(A571="","",'個人種目(上級Ｓ)'!AT65)</f>
        <v/>
      </c>
      <c r="C571" t="str">
        <f>IF(A571="","",'個人種目(上級Ｓ)'!AY65)</f>
        <v/>
      </c>
      <c r="D571" t="str">
        <f>IF(B571="","",'個人種目(上級Ｓ)'!AF65)</f>
        <v/>
      </c>
      <c r="E571">
        <v>0</v>
      </c>
      <c r="F571">
        <v>5</v>
      </c>
      <c r="G571" t="str">
        <f>IF(A571="","",'個人種目(上級Ｓ)'!BD65)</f>
        <v/>
      </c>
      <c r="H571">
        <v>1</v>
      </c>
    </row>
    <row r="572" spans="1:8" x14ac:dyDescent="0.15">
      <c r="A572" t="str">
        <f>IF('個人種目(上級Ｓ)'!G66="","",'個人種目(上級Ｓ)'!AP66)</f>
        <v/>
      </c>
      <c r="B572" t="str">
        <f>IF(A572="","",'個人種目(上級Ｓ)'!AT66)</f>
        <v/>
      </c>
      <c r="C572" t="str">
        <f>IF(A572="","",'個人種目(上級Ｓ)'!AY66)</f>
        <v/>
      </c>
      <c r="D572" t="str">
        <f>IF(B572="","",'個人種目(上級Ｓ)'!AF66)</f>
        <v/>
      </c>
      <c r="E572">
        <v>0</v>
      </c>
      <c r="F572">
        <v>5</v>
      </c>
      <c r="G572" t="str">
        <f>IF(A572="","",'個人種目(上級Ｓ)'!BD66)</f>
        <v/>
      </c>
      <c r="H572">
        <v>1</v>
      </c>
    </row>
    <row r="573" spans="1:8" x14ac:dyDescent="0.15">
      <c r="A573" t="str">
        <f>IF('個人種目(上級Ｓ)'!G67="","",'個人種目(上級Ｓ)'!AP67)</f>
        <v/>
      </c>
      <c r="B573" t="str">
        <f>IF(A573="","",'個人種目(上級Ｓ)'!AT67)</f>
        <v/>
      </c>
      <c r="C573" t="str">
        <f>IF(A573="","",'個人種目(上級Ｓ)'!AY67)</f>
        <v/>
      </c>
      <c r="D573" t="str">
        <f>IF(B573="","",'個人種目(上級Ｓ)'!AF67)</f>
        <v/>
      </c>
      <c r="E573">
        <v>0</v>
      </c>
      <c r="F573">
        <v>5</v>
      </c>
      <c r="G573" t="str">
        <f>IF(A573="","",'個人種目(上級Ｓ)'!BD67)</f>
        <v/>
      </c>
      <c r="H573">
        <v>1</v>
      </c>
    </row>
    <row r="574" spans="1:8" x14ac:dyDescent="0.15">
      <c r="A574" t="str">
        <f>IF('個人種目(上級Ｓ)'!G68="","",'個人種目(上級Ｓ)'!AP68)</f>
        <v/>
      </c>
      <c r="B574" t="str">
        <f>IF(A574="","",'個人種目(上級Ｓ)'!AT68)</f>
        <v/>
      </c>
      <c r="C574" t="str">
        <f>IF(A574="","",'個人種目(上級Ｓ)'!AY68)</f>
        <v/>
      </c>
      <c r="D574" t="str">
        <f>IF(B574="","",'個人種目(上級Ｓ)'!AF68)</f>
        <v/>
      </c>
      <c r="E574">
        <v>0</v>
      </c>
      <c r="F574">
        <v>5</v>
      </c>
      <c r="G574" t="str">
        <f>IF(A574="","",'個人種目(上級Ｓ)'!BD68)</f>
        <v/>
      </c>
      <c r="H574">
        <v>1</v>
      </c>
    </row>
    <row r="575" spans="1:8" x14ac:dyDescent="0.15">
      <c r="A575" t="str">
        <f>IF('個人種目(上級Ｓ)'!G69="","",'個人種目(上級Ｓ)'!AP69)</f>
        <v/>
      </c>
      <c r="B575" t="str">
        <f>IF(A575="","",'個人種目(上級Ｓ)'!AT69)</f>
        <v/>
      </c>
      <c r="C575" t="str">
        <f>IF(A575="","",'個人種目(上級Ｓ)'!AY69)</f>
        <v/>
      </c>
      <c r="D575" t="str">
        <f>IF(B575="","",'個人種目(上級Ｓ)'!AF69)</f>
        <v/>
      </c>
      <c r="E575">
        <v>0</v>
      </c>
      <c r="F575">
        <v>5</v>
      </c>
      <c r="G575" t="str">
        <f>IF(A575="","",'個人種目(上級Ｓ)'!BD69)</f>
        <v/>
      </c>
      <c r="H575">
        <v>1</v>
      </c>
    </row>
    <row r="576" spans="1:8" x14ac:dyDescent="0.15">
      <c r="A576" t="str">
        <f>IF('個人種目(上級Ｓ)'!G70="","",'個人種目(上級Ｓ)'!AP70)</f>
        <v/>
      </c>
      <c r="B576" t="str">
        <f>IF(A576="","",'個人種目(上級Ｓ)'!AT70)</f>
        <v/>
      </c>
      <c r="C576" t="str">
        <f>IF(A576="","",'個人種目(上級Ｓ)'!AY70)</f>
        <v/>
      </c>
      <c r="D576" t="str">
        <f>IF(B576="","",'個人種目(上級Ｓ)'!AF70)</f>
        <v/>
      </c>
      <c r="E576">
        <v>0</v>
      </c>
      <c r="F576">
        <v>5</v>
      </c>
      <c r="G576" t="str">
        <f>IF(A576="","",'個人種目(上級Ｓ)'!BD70)</f>
        <v/>
      </c>
      <c r="H576">
        <v>1</v>
      </c>
    </row>
    <row r="577" spans="1:8" x14ac:dyDescent="0.15">
      <c r="A577" t="str">
        <f>IF('個人種目(上級Ｓ)'!G71="","",'個人種目(上級Ｓ)'!AP71)</f>
        <v/>
      </c>
      <c r="B577" t="str">
        <f>IF(A577="","",'個人種目(上級Ｓ)'!AT71)</f>
        <v/>
      </c>
      <c r="C577" t="str">
        <f>IF(A577="","",'個人種目(上級Ｓ)'!AY71)</f>
        <v/>
      </c>
      <c r="D577" t="str">
        <f>IF(B577="","",'個人種目(上級Ｓ)'!AF71)</f>
        <v/>
      </c>
      <c r="E577">
        <v>0</v>
      </c>
      <c r="F577">
        <v>5</v>
      </c>
      <c r="G577" t="str">
        <f>IF(A577="","",'個人種目(上級Ｓ)'!BD71)</f>
        <v/>
      </c>
      <c r="H577">
        <v>1</v>
      </c>
    </row>
    <row r="578" spans="1:8" x14ac:dyDescent="0.15">
      <c r="A578" t="str">
        <f>IF('個人種目(上級Ｓ)'!G72="","",'個人種目(上級Ｓ)'!AP72)</f>
        <v/>
      </c>
      <c r="B578" t="str">
        <f>IF(A578="","",'個人種目(上級Ｓ)'!AT72)</f>
        <v/>
      </c>
      <c r="C578" t="str">
        <f>IF(A578="","",'個人種目(上級Ｓ)'!AY72)</f>
        <v/>
      </c>
      <c r="D578" t="str">
        <f>IF(B578="","",'個人種目(上級Ｓ)'!AF72)</f>
        <v/>
      </c>
      <c r="E578">
        <v>0</v>
      </c>
      <c r="F578">
        <v>5</v>
      </c>
      <c r="G578" t="str">
        <f>IF(A578="","",'個人種目(上級Ｓ)'!BD72)</f>
        <v/>
      </c>
      <c r="H578">
        <v>1</v>
      </c>
    </row>
    <row r="579" spans="1:8" x14ac:dyDescent="0.15">
      <c r="A579" t="str">
        <f>IF('個人種目(上級Ｓ)'!G73="","",'個人種目(上級Ｓ)'!AP73)</f>
        <v/>
      </c>
      <c r="B579" t="str">
        <f>IF(A579="","",'個人種目(上級Ｓ)'!AT73)</f>
        <v/>
      </c>
      <c r="C579" t="str">
        <f>IF(A579="","",'個人種目(上級Ｓ)'!AY73)</f>
        <v/>
      </c>
      <c r="D579" t="str">
        <f>IF(B579="","",'個人種目(上級Ｓ)'!AF73)</f>
        <v/>
      </c>
      <c r="E579">
        <v>0</v>
      </c>
      <c r="F579">
        <v>5</v>
      </c>
      <c r="G579" t="str">
        <f>IF(A579="","",'個人種目(上級Ｓ)'!BD73)</f>
        <v/>
      </c>
      <c r="H579">
        <v>1</v>
      </c>
    </row>
    <row r="580" spans="1:8" x14ac:dyDescent="0.15">
      <c r="A580" t="str">
        <f>IF('個人種目(上級Ｓ)'!G74="","",'個人種目(上級Ｓ)'!AP74)</f>
        <v/>
      </c>
      <c r="B580" t="str">
        <f>IF(A580="","",'個人種目(上級Ｓ)'!AT74)</f>
        <v/>
      </c>
      <c r="C580" t="str">
        <f>IF(A580="","",'個人種目(上級Ｓ)'!AY74)</f>
        <v/>
      </c>
      <c r="D580" t="str">
        <f>IF(B580="","",'個人種目(上級Ｓ)'!AF74)</f>
        <v/>
      </c>
      <c r="E580">
        <v>0</v>
      </c>
      <c r="F580">
        <v>5</v>
      </c>
      <c r="G580" t="str">
        <f>IF(A580="","",'個人種目(上級Ｓ)'!BD74)</f>
        <v/>
      </c>
      <c r="H580">
        <v>1</v>
      </c>
    </row>
    <row r="581" spans="1:8" x14ac:dyDescent="0.15">
      <c r="A581" t="str">
        <f>IF('個人種目(上級Ｓ)'!G75="","",'個人種目(上級Ｓ)'!AP75)</f>
        <v/>
      </c>
      <c r="B581" t="str">
        <f>IF(A581="","",'個人種目(上級Ｓ)'!AT75)</f>
        <v/>
      </c>
      <c r="C581" t="str">
        <f>IF(A581="","",'個人種目(上級Ｓ)'!AY75)</f>
        <v/>
      </c>
      <c r="D581" t="str">
        <f>IF(B581="","",'個人種目(上級Ｓ)'!AF75)</f>
        <v/>
      </c>
      <c r="E581">
        <v>0</v>
      </c>
      <c r="F581">
        <v>5</v>
      </c>
      <c r="G581" t="str">
        <f>IF(A581="","",'個人種目(上級Ｓ)'!BD75)</f>
        <v/>
      </c>
      <c r="H581">
        <v>1</v>
      </c>
    </row>
    <row r="582" spans="1:8" x14ac:dyDescent="0.15">
      <c r="A582" t="str">
        <f>IF('個人種目(上級Ｓ)'!G76="","",'個人種目(上級Ｓ)'!AP76)</f>
        <v/>
      </c>
      <c r="B582" t="str">
        <f>IF(A582="","",'個人種目(上級Ｓ)'!AT76)</f>
        <v/>
      </c>
      <c r="C582" t="str">
        <f>IF(A582="","",'個人種目(上級Ｓ)'!AY76)</f>
        <v/>
      </c>
      <c r="D582" t="str">
        <f>IF(B582="","",'個人種目(上級Ｓ)'!AF76)</f>
        <v/>
      </c>
      <c r="E582">
        <v>0</v>
      </c>
      <c r="F582">
        <v>5</v>
      </c>
      <c r="G582" t="str">
        <f>IF(A582="","",'個人種目(上級Ｓ)'!BD76)</f>
        <v/>
      </c>
      <c r="H582">
        <v>1</v>
      </c>
    </row>
    <row r="583" spans="1:8" x14ac:dyDescent="0.15">
      <c r="A583" t="str">
        <f>IF('個人種目(上級Ｓ)'!G77="","",'個人種目(上級Ｓ)'!AP77)</f>
        <v/>
      </c>
      <c r="B583" t="str">
        <f>IF(A583="","",'個人種目(上級Ｓ)'!AT77)</f>
        <v/>
      </c>
      <c r="C583" t="str">
        <f>IF(A583="","",'個人種目(上級Ｓ)'!AY77)</f>
        <v/>
      </c>
      <c r="D583" t="str">
        <f>IF(B583="","",'個人種目(上級Ｓ)'!AF77)</f>
        <v/>
      </c>
      <c r="E583">
        <v>0</v>
      </c>
      <c r="F583">
        <v>5</v>
      </c>
      <c r="G583" t="str">
        <f>IF(A583="","",'個人種目(上級Ｓ)'!BD77)</f>
        <v/>
      </c>
      <c r="H583">
        <v>1</v>
      </c>
    </row>
    <row r="584" spans="1:8" x14ac:dyDescent="0.15">
      <c r="A584" t="str">
        <f>IF('個人種目(上級Ｓ)'!G78="","",'個人種目(上級Ｓ)'!AP78)</f>
        <v/>
      </c>
      <c r="B584" t="str">
        <f>IF(A584="","",'個人種目(上級Ｓ)'!AT78)</f>
        <v/>
      </c>
      <c r="C584" t="str">
        <f>IF(A584="","",'個人種目(上級Ｓ)'!AY78)</f>
        <v/>
      </c>
      <c r="D584" t="str">
        <f>IF(B584="","",'個人種目(上級Ｓ)'!AF78)</f>
        <v/>
      </c>
      <c r="E584">
        <v>0</v>
      </c>
      <c r="F584">
        <v>5</v>
      </c>
      <c r="G584" t="str">
        <f>IF(A584="","",'個人種目(上級Ｓ)'!BD78)</f>
        <v/>
      </c>
      <c r="H584">
        <v>1</v>
      </c>
    </row>
    <row r="585" spans="1:8" x14ac:dyDescent="0.15">
      <c r="A585" t="str">
        <f>IF('個人種目(上級Ｓ)'!G79="","",'個人種目(上級Ｓ)'!AP79)</f>
        <v/>
      </c>
      <c r="B585" t="str">
        <f>IF(A585="","",'個人種目(上級Ｓ)'!AT79)</f>
        <v/>
      </c>
      <c r="C585" t="str">
        <f>IF(A585="","",'個人種目(上級Ｓ)'!AY79)</f>
        <v/>
      </c>
      <c r="D585" t="str">
        <f>IF(B585="","",'個人種目(上級Ｓ)'!AF79)</f>
        <v/>
      </c>
      <c r="E585">
        <v>0</v>
      </c>
      <c r="F585">
        <v>5</v>
      </c>
      <c r="G585" t="str">
        <f>IF(A585="","",'個人種目(上級Ｓ)'!BD79)</f>
        <v/>
      </c>
      <c r="H585">
        <v>1</v>
      </c>
    </row>
    <row r="586" spans="1:8" x14ac:dyDescent="0.15">
      <c r="A586" t="str">
        <f>IF('個人種目(上級Ｓ)'!G80="","",'個人種目(上級Ｓ)'!AP80)</f>
        <v/>
      </c>
      <c r="B586" t="str">
        <f>IF(A586="","",'個人種目(上級Ｓ)'!AT80)</f>
        <v/>
      </c>
      <c r="C586" t="str">
        <f>IF(A586="","",'個人種目(上級Ｓ)'!AY80)</f>
        <v/>
      </c>
      <c r="D586" t="str">
        <f>IF(B586="","",'個人種目(上級Ｓ)'!AF80)</f>
        <v/>
      </c>
      <c r="E586">
        <v>0</v>
      </c>
      <c r="F586">
        <v>5</v>
      </c>
      <c r="G586" t="str">
        <f>IF(A586="","",'個人種目(上級Ｓ)'!BD80)</f>
        <v/>
      </c>
      <c r="H586">
        <v>1</v>
      </c>
    </row>
    <row r="587" spans="1:8" x14ac:dyDescent="0.15">
      <c r="A587" t="str">
        <f>IF('個人種目(上級Ｓ)'!G81="","",'個人種目(上級Ｓ)'!AP81)</f>
        <v/>
      </c>
      <c r="B587" t="str">
        <f>IF(A587="","",'個人種目(上級Ｓ)'!AT81)</f>
        <v/>
      </c>
      <c r="C587" t="str">
        <f>IF(A587="","",'個人種目(上級Ｓ)'!AY81)</f>
        <v/>
      </c>
      <c r="D587" t="str">
        <f>IF(B587="","",'個人種目(上級Ｓ)'!AF81)</f>
        <v/>
      </c>
      <c r="E587">
        <v>0</v>
      </c>
      <c r="F587">
        <v>5</v>
      </c>
      <c r="G587" t="str">
        <f>IF(A587="","",'個人種目(上級Ｓ)'!BD81)</f>
        <v/>
      </c>
      <c r="H587">
        <v>1</v>
      </c>
    </row>
    <row r="588" spans="1:8" x14ac:dyDescent="0.15">
      <c r="A588" t="str">
        <f>IF('個人種目(上級Ｓ)'!G82="","",'個人種目(上級Ｓ)'!AP82)</f>
        <v/>
      </c>
      <c r="B588" t="str">
        <f>IF(A588="","",'個人種目(上級Ｓ)'!AT82)</f>
        <v/>
      </c>
      <c r="C588" t="str">
        <f>IF(A588="","",'個人種目(上級Ｓ)'!AY82)</f>
        <v/>
      </c>
      <c r="D588" t="str">
        <f>IF(B588="","",'個人種目(上級Ｓ)'!AF82)</f>
        <v/>
      </c>
      <c r="E588">
        <v>0</v>
      </c>
      <c r="F588">
        <v>5</v>
      </c>
      <c r="G588" t="str">
        <f>IF(A588="","",'個人種目(上級Ｓ)'!BD82)</f>
        <v/>
      </c>
      <c r="H588">
        <v>1</v>
      </c>
    </row>
    <row r="589" spans="1:8" x14ac:dyDescent="0.15">
      <c r="A589" t="str">
        <f>IF('個人種目(上級Ｓ)'!G83="","",'個人種目(上級Ｓ)'!AP83)</f>
        <v/>
      </c>
      <c r="B589" t="str">
        <f>IF(A589="","",'個人種目(上級Ｓ)'!AT83)</f>
        <v/>
      </c>
      <c r="C589" t="str">
        <f>IF(A589="","",'個人種目(上級Ｓ)'!AY83)</f>
        <v/>
      </c>
      <c r="D589" t="str">
        <f>IF(B589="","",'個人種目(上級Ｓ)'!AF83)</f>
        <v/>
      </c>
      <c r="E589">
        <v>0</v>
      </c>
      <c r="F589">
        <v>5</v>
      </c>
      <c r="G589" t="str">
        <f>IF(A589="","",'個人種目(上級Ｓ)'!BD83)</f>
        <v/>
      </c>
      <c r="H589">
        <v>1</v>
      </c>
    </row>
    <row r="590" spans="1:8" x14ac:dyDescent="0.15">
      <c r="A590" t="str">
        <f>IF('個人種目(上級Ｓ)'!G84="","",'個人種目(上級Ｓ)'!AP84)</f>
        <v/>
      </c>
      <c r="B590" t="str">
        <f>IF(A590="","",'個人種目(上級Ｓ)'!AT84)</f>
        <v/>
      </c>
      <c r="C590" t="str">
        <f>IF(A590="","",'個人種目(上級Ｓ)'!AY84)</f>
        <v/>
      </c>
      <c r="D590" t="str">
        <f>IF(B590="","",'個人種目(上級Ｓ)'!AF84)</f>
        <v/>
      </c>
      <c r="E590">
        <v>0</v>
      </c>
      <c r="F590">
        <v>5</v>
      </c>
      <c r="G590" t="str">
        <f>IF(A590="","",'個人種目(上級Ｓ)'!BD84)</f>
        <v/>
      </c>
      <c r="H590">
        <v>1</v>
      </c>
    </row>
    <row r="591" spans="1:8" x14ac:dyDescent="0.15">
      <c r="A591" t="str">
        <f>IF('個人種目(上級Ｓ)'!G85="","",'個人種目(上級Ｓ)'!AP85)</f>
        <v/>
      </c>
      <c r="B591" t="str">
        <f>IF(A591="","",'個人種目(上級Ｓ)'!AT85)</f>
        <v/>
      </c>
      <c r="C591" t="str">
        <f>IF(A591="","",'個人種目(上級Ｓ)'!AY85)</f>
        <v/>
      </c>
      <c r="D591" t="str">
        <f>IF(B591="","",'個人種目(上級Ｓ)'!AF85)</f>
        <v/>
      </c>
      <c r="E591">
        <v>0</v>
      </c>
      <c r="F591">
        <v>5</v>
      </c>
      <c r="G591" t="str">
        <f>IF(A591="","",'個人種目(上級Ｓ)'!BD85)</f>
        <v/>
      </c>
      <c r="H591">
        <v>1</v>
      </c>
    </row>
    <row r="592" spans="1:8" x14ac:dyDescent="0.15">
      <c r="A592" t="str">
        <f>IF('個人種目(上級Ｓ)'!G86="","",'個人種目(上級Ｓ)'!AP86)</f>
        <v/>
      </c>
      <c r="B592" t="str">
        <f>IF(A592="","",'個人種目(上級Ｓ)'!AT86)</f>
        <v/>
      </c>
      <c r="C592" t="str">
        <f>IF(A592="","",'個人種目(上級Ｓ)'!AY86)</f>
        <v/>
      </c>
      <c r="D592" t="str">
        <f>IF(B592="","",'個人種目(上級Ｓ)'!AF86)</f>
        <v/>
      </c>
      <c r="E592">
        <v>0</v>
      </c>
      <c r="F592">
        <v>5</v>
      </c>
      <c r="G592" t="str">
        <f>IF(A592="","",'個人種目(上級Ｓ)'!BD86)</f>
        <v/>
      </c>
      <c r="H592">
        <v>1</v>
      </c>
    </row>
    <row r="593" spans="1:8" x14ac:dyDescent="0.15">
      <c r="A593" t="str">
        <f>IF('個人種目(上級Ｓ)'!G87="","",'個人種目(上級Ｓ)'!AP87)</f>
        <v/>
      </c>
      <c r="B593" t="str">
        <f>IF(A593="","",'個人種目(上級Ｓ)'!AT87)</f>
        <v/>
      </c>
      <c r="C593" t="str">
        <f>IF(A593="","",'個人種目(上級Ｓ)'!AY87)</f>
        <v/>
      </c>
      <c r="D593" t="str">
        <f>IF(B593="","",'個人種目(上級Ｓ)'!AF87)</f>
        <v/>
      </c>
      <c r="E593">
        <v>0</v>
      </c>
      <c r="F593">
        <v>5</v>
      </c>
      <c r="G593" t="str">
        <f>IF(A593="","",'個人種目(上級Ｓ)'!BD87)</f>
        <v/>
      </c>
      <c r="H593">
        <v>1</v>
      </c>
    </row>
    <row r="594" spans="1:8" x14ac:dyDescent="0.15">
      <c r="A594" t="str">
        <f>IF('個人種目(上級Ｓ)'!G88="","",'個人種目(上級Ｓ)'!AP88)</f>
        <v/>
      </c>
      <c r="B594" t="str">
        <f>IF(A594="","",'個人種目(上級Ｓ)'!AT88)</f>
        <v/>
      </c>
      <c r="C594" t="str">
        <f>IF(A594="","",'個人種目(上級Ｓ)'!AY88)</f>
        <v/>
      </c>
      <c r="D594" t="str">
        <f>IF(B594="","",'個人種目(上級Ｓ)'!AF88)</f>
        <v/>
      </c>
      <c r="E594">
        <v>0</v>
      </c>
      <c r="F594">
        <v>5</v>
      </c>
      <c r="G594" t="str">
        <f>IF(A594="","",'個人種目(上級Ｓ)'!BD88)</f>
        <v/>
      </c>
      <c r="H594">
        <v>1</v>
      </c>
    </row>
    <row r="595" spans="1:8" x14ac:dyDescent="0.15">
      <c r="A595" t="str">
        <f>IF('個人種目(上級Ｓ)'!G89="","",'個人種目(上級Ｓ)'!AP89)</f>
        <v/>
      </c>
      <c r="B595" t="str">
        <f>IF(A595="","",'個人種目(上級Ｓ)'!AT89)</f>
        <v/>
      </c>
      <c r="C595" t="str">
        <f>IF(A595="","",'個人種目(上級Ｓ)'!AY89)</f>
        <v/>
      </c>
      <c r="D595" t="str">
        <f>IF(B595="","",'個人種目(上級Ｓ)'!AF89)</f>
        <v/>
      </c>
      <c r="E595">
        <v>0</v>
      </c>
      <c r="F595">
        <v>5</v>
      </c>
      <c r="G595" t="str">
        <f>IF(A595="","",'個人種目(上級Ｓ)'!BD89)</f>
        <v/>
      </c>
      <c r="H595">
        <v>1</v>
      </c>
    </row>
    <row r="596" spans="1:8" x14ac:dyDescent="0.15">
      <c r="A596" t="str">
        <f>IF('個人種目(上級Ｓ)'!G90="","",'個人種目(上級Ｓ)'!AP90)</f>
        <v/>
      </c>
      <c r="B596" t="str">
        <f>IF(A596="","",'個人種目(上級Ｓ)'!AT90)</f>
        <v/>
      </c>
      <c r="C596" t="str">
        <f>IF(A596="","",'個人種目(上級Ｓ)'!AY90)</f>
        <v/>
      </c>
      <c r="D596" t="str">
        <f>IF(B596="","",'個人種目(上級Ｓ)'!AF90)</f>
        <v/>
      </c>
      <c r="E596">
        <v>0</v>
      </c>
      <c r="F596">
        <v>5</v>
      </c>
      <c r="G596" t="str">
        <f>IF(A596="","",'個人種目(上級Ｓ)'!BD90)</f>
        <v/>
      </c>
      <c r="H596">
        <v>1</v>
      </c>
    </row>
    <row r="597" spans="1:8" x14ac:dyDescent="0.15">
      <c r="A597" t="str">
        <f>IF('個人種目(上級Ｓ)'!G91="","",'個人種目(上級Ｓ)'!AP91)</f>
        <v/>
      </c>
      <c r="B597" t="str">
        <f>IF(A597="","",'個人種目(上級Ｓ)'!AT91)</f>
        <v/>
      </c>
      <c r="C597" t="str">
        <f>IF(A597="","",'個人種目(上級Ｓ)'!AY91)</f>
        <v/>
      </c>
      <c r="D597" t="str">
        <f>IF(B597="","",'個人種目(上級Ｓ)'!AF91)</f>
        <v/>
      </c>
      <c r="E597">
        <v>0</v>
      </c>
      <c r="F597">
        <v>5</v>
      </c>
      <c r="G597" t="str">
        <f>IF(A597="","",'個人種目(上級Ｓ)'!BD91)</f>
        <v/>
      </c>
      <c r="H597">
        <v>1</v>
      </c>
    </row>
    <row r="598" spans="1:8" x14ac:dyDescent="0.15">
      <c r="A598" t="str">
        <f>IF('個人種目(上級Ｓ)'!G92="","",'個人種目(上級Ｓ)'!AP92)</f>
        <v/>
      </c>
      <c r="B598" t="str">
        <f>IF(A598="","",'個人種目(上級Ｓ)'!AT92)</f>
        <v/>
      </c>
      <c r="C598" t="str">
        <f>IF(A598="","",'個人種目(上級Ｓ)'!AY92)</f>
        <v/>
      </c>
      <c r="D598" t="str">
        <f>IF(B598="","",'個人種目(上級Ｓ)'!AF92)</f>
        <v/>
      </c>
      <c r="E598">
        <v>0</v>
      </c>
      <c r="F598">
        <v>5</v>
      </c>
      <c r="G598" t="str">
        <f>IF(A598="","",'個人種目(上級Ｓ)'!BD92)</f>
        <v/>
      </c>
      <c r="H598">
        <v>1</v>
      </c>
    </row>
    <row r="599" spans="1:8" x14ac:dyDescent="0.15">
      <c r="A599" t="str">
        <f>IF('個人種目(上級Ｓ)'!G93="","",'個人種目(上級Ｓ)'!AP93)</f>
        <v/>
      </c>
      <c r="B599" t="str">
        <f>IF(A599="","",'個人種目(上級Ｓ)'!AT93)</f>
        <v/>
      </c>
      <c r="C599" t="str">
        <f>IF(A599="","",'個人種目(上級Ｓ)'!AY93)</f>
        <v/>
      </c>
      <c r="D599" t="str">
        <f>IF(B599="","",'個人種目(上級Ｓ)'!AF93)</f>
        <v/>
      </c>
      <c r="E599">
        <v>0</v>
      </c>
      <c r="F599">
        <v>5</v>
      </c>
      <c r="G599" t="str">
        <f>IF(A599="","",'個人種目(上級Ｓ)'!BD93)</f>
        <v/>
      </c>
      <c r="H599">
        <v>1</v>
      </c>
    </row>
    <row r="600" spans="1:8" x14ac:dyDescent="0.15">
      <c r="A600" t="str">
        <f>IF('個人種目(上級Ｓ)'!G94="","",'個人種目(上級Ｓ)'!AP94)</f>
        <v/>
      </c>
      <c r="B600" t="str">
        <f>IF(A600="","",'個人種目(上級Ｓ)'!AT94)</f>
        <v/>
      </c>
      <c r="C600" t="str">
        <f>IF(A600="","",'個人種目(上級Ｓ)'!AY94)</f>
        <v/>
      </c>
      <c r="D600" t="str">
        <f>IF(B600="","",'個人種目(上級Ｓ)'!AF94)</f>
        <v/>
      </c>
      <c r="E600">
        <v>0</v>
      </c>
      <c r="F600">
        <v>5</v>
      </c>
      <c r="G600" t="str">
        <f>IF(A600="","",'個人種目(上級Ｓ)'!BD94)</f>
        <v/>
      </c>
      <c r="H600">
        <v>1</v>
      </c>
    </row>
    <row r="601" spans="1:8" x14ac:dyDescent="0.15">
      <c r="A601" t="str">
        <f>IF('個人種目(上級Ｓ)'!G95="","",'個人種目(上級Ｓ)'!AP95)</f>
        <v/>
      </c>
      <c r="B601" t="str">
        <f>IF(A601="","",'個人種目(上級Ｓ)'!AT95)</f>
        <v/>
      </c>
      <c r="C601" t="str">
        <f>IF(A601="","",'個人種目(上級Ｓ)'!AY95)</f>
        <v/>
      </c>
      <c r="D601" t="str">
        <f>IF(B601="","",'個人種目(上級Ｓ)'!AF95)</f>
        <v/>
      </c>
      <c r="E601">
        <v>0</v>
      </c>
      <c r="F601">
        <v>5</v>
      </c>
      <c r="G601" t="str">
        <f>IF(A601="","",'個人種目(上級Ｓ)'!BD95)</f>
        <v/>
      </c>
      <c r="H601">
        <v>1</v>
      </c>
    </row>
    <row r="602" spans="1:8" x14ac:dyDescent="0.15">
      <c r="A602" t="str">
        <f>IF('個人種目(上級Ｓ)'!G96="","",'個人種目(上級Ｓ)'!AP96)</f>
        <v/>
      </c>
      <c r="B602" t="str">
        <f>IF(A602="","",'個人種目(上級Ｓ)'!AT96)</f>
        <v/>
      </c>
      <c r="C602" t="str">
        <f>IF(A602="","",'個人種目(上級Ｓ)'!AY96)</f>
        <v/>
      </c>
      <c r="D602" t="str">
        <f>IF(B602="","",'個人種目(上級Ｓ)'!AF96)</f>
        <v/>
      </c>
      <c r="E602">
        <v>0</v>
      </c>
      <c r="F602">
        <v>5</v>
      </c>
      <c r="G602" t="str">
        <f>IF(A602="","",'個人種目(上級Ｓ)'!BD96)</f>
        <v/>
      </c>
      <c r="H602">
        <v>1</v>
      </c>
    </row>
    <row r="603" spans="1:8" x14ac:dyDescent="0.15">
      <c r="A603" t="str">
        <f>IF('個人種目(上級Ｓ)'!G97="","",'個人種目(上級Ｓ)'!AP97)</f>
        <v/>
      </c>
      <c r="B603" t="str">
        <f>IF(A603="","",'個人種目(上級Ｓ)'!AT97)</f>
        <v/>
      </c>
      <c r="C603" t="str">
        <f>IF(A603="","",'個人種目(上級Ｓ)'!AY97)</f>
        <v/>
      </c>
      <c r="D603" t="str">
        <f>IF(B603="","",'個人種目(上級Ｓ)'!AF97)</f>
        <v/>
      </c>
      <c r="E603">
        <v>0</v>
      </c>
      <c r="F603">
        <v>5</v>
      </c>
      <c r="G603" t="str">
        <f>IF(A603="","",'個人種目(上級Ｓ)'!BD97)</f>
        <v/>
      </c>
      <c r="H603">
        <v>1</v>
      </c>
    </row>
    <row r="604" spans="1:8" x14ac:dyDescent="0.15">
      <c r="A604" t="str">
        <f>IF('個人種目(上級Ｓ)'!G98="","",'個人種目(上級Ｓ)'!AP98)</f>
        <v/>
      </c>
      <c r="B604" t="str">
        <f>IF(A604="","",'個人種目(上級Ｓ)'!AT98)</f>
        <v/>
      </c>
      <c r="C604" t="str">
        <f>IF(A604="","",'個人種目(上級Ｓ)'!AY98)</f>
        <v/>
      </c>
      <c r="D604" t="str">
        <f>IF(B604="","",'個人種目(上級Ｓ)'!AF98)</f>
        <v/>
      </c>
      <c r="E604">
        <v>0</v>
      </c>
      <c r="F604">
        <v>5</v>
      </c>
      <c r="G604" t="str">
        <f>IF(A604="","",'個人種目(上級Ｓ)'!BD98)</f>
        <v/>
      </c>
      <c r="H604">
        <v>1</v>
      </c>
    </row>
    <row r="605" spans="1:8" x14ac:dyDescent="0.15">
      <c r="A605" t="str">
        <f>IF('個人種目(上級Ｓ)'!G99="","",'個人種目(上級Ｓ)'!AP99)</f>
        <v/>
      </c>
      <c r="B605" t="str">
        <f>IF(A605="","",'個人種目(上級Ｓ)'!AT99)</f>
        <v/>
      </c>
      <c r="C605" t="str">
        <f>IF(A605="","",'個人種目(上級Ｓ)'!AY99)</f>
        <v/>
      </c>
      <c r="D605" t="str">
        <f>IF(B605="","",'個人種目(上級Ｓ)'!AF99)</f>
        <v/>
      </c>
      <c r="E605">
        <v>0</v>
      </c>
      <c r="F605">
        <v>5</v>
      </c>
      <c r="G605" t="str">
        <f>IF(A605="","",'個人種目(上級Ｓ)'!BD99)</f>
        <v/>
      </c>
      <c r="H605">
        <v>1</v>
      </c>
    </row>
    <row r="606" spans="1:8" x14ac:dyDescent="0.15">
      <c r="A606" t="str">
        <f>IF('個人種目(上級Ｓ)'!G100="","",'個人種目(上級Ｓ)'!AP100)</f>
        <v/>
      </c>
      <c r="B606" t="str">
        <f>IF(A606="","",'個人種目(上級Ｓ)'!AT100)</f>
        <v/>
      </c>
      <c r="C606" t="str">
        <f>IF(A606="","",'個人種目(上級Ｓ)'!AY100)</f>
        <v/>
      </c>
      <c r="D606" t="str">
        <f>IF(B606="","",'個人種目(上級Ｓ)'!AF100)</f>
        <v/>
      </c>
      <c r="E606">
        <v>0</v>
      </c>
      <c r="F606">
        <v>5</v>
      </c>
      <c r="G606" t="str">
        <f>IF(A606="","",'個人種目(上級Ｓ)'!BD100)</f>
        <v/>
      </c>
      <c r="H606">
        <v>1</v>
      </c>
    </row>
    <row r="607" spans="1:8" x14ac:dyDescent="0.15">
      <c r="A607" t="str">
        <f>IF('個人種目(上級Ｓ)'!G101="","",'個人種目(上級Ｓ)'!AP101)</f>
        <v/>
      </c>
      <c r="B607" t="str">
        <f>IF(A607="","",'個人種目(上級Ｓ)'!AT101)</f>
        <v/>
      </c>
      <c r="C607" t="str">
        <f>IF(A607="","",'個人種目(上級Ｓ)'!AY101)</f>
        <v/>
      </c>
      <c r="D607" t="str">
        <f>IF(B607="","",'個人種目(上級Ｓ)'!AF101)</f>
        <v/>
      </c>
      <c r="E607">
        <v>0</v>
      </c>
      <c r="F607">
        <v>5</v>
      </c>
      <c r="G607" t="str">
        <f>IF(A607="","",'個人種目(上級Ｓ)'!BD101)</f>
        <v/>
      </c>
      <c r="H607">
        <v>1</v>
      </c>
    </row>
    <row r="608" spans="1:8" x14ac:dyDescent="0.15">
      <c r="A608" t="str">
        <f>IF('個人種目(上級Ｓ)'!G102="","",'個人種目(上級Ｓ)'!AP102)</f>
        <v/>
      </c>
      <c r="B608" t="str">
        <f>IF(A608="","",'個人種目(上級Ｓ)'!AT102)</f>
        <v/>
      </c>
      <c r="C608" t="str">
        <f>IF(A608="","",'個人種目(上級Ｓ)'!AY102)</f>
        <v/>
      </c>
      <c r="D608" t="str">
        <f>IF(B608="","",'個人種目(上級Ｓ)'!AF102)</f>
        <v/>
      </c>
      <c r="E608">
        <v>0</v>
      </c>
      <c r="F608">
        <v>5</v>
      </c>
      <c r="G608" t="str">
        <f>IF(A608="","",'個人種目(上級Ｓ)'!BD102)</f>
        <v/>
      </c>
      <c r="H608">
        <v>1</v>
      </c>
    </row>
    <row r="609" spans="1:10" x14ac:dyDescent="0.15">
      <c r="A609" t="str">
        <f>IF('個人種目(上級Ｓ)'!G103="","",'個人種目(上級Ｓ)'!AP103)</f>
        <v/>
      </c>
      <c r="B609" t="str">
        <f>IF(A609="","",'個人種目(上級Ｓ)'!AT103)</f>
        <v/>
      </c>
      <c r="C609" t="str">
        <f>IF(A609="","",'個人種目(上級Ｓ)'!AY103)</f>
        <v/>
      </c>
      <c r="D609" t="str">
        <f>IF(B609="","",'個人種目(上級Ｓ)'!AF103)</f>
        <v/>
      </c>
      <c r="E609">
        <v>0</v>
      </c>
      <c r="F609">
        <v>5</v>
      </c>
      <c r="G609" t="str">
        <f>IF(A609="","",'個人種目(上級Ｓ)'!BD103)</f>
        <v/>
      </c>
      <c r="H609">
        <v>1</v>
      </c>
    </row>
    <row r="610" spans="1:10" x14ac:dyDescent="0.15">
      <c r="A610" t="str">
        <f>IF('個人種目(上級Ｓ)'!G104="","",'個人種目(上級Ｓ)'!AP104)</f>
        <v/>
      </c>
      <c r="B610" t="str">
        <f>IF(A610="","",'個人種目(上級Ｓ)'!AT104)</f>
        <v/>
      </c>
      <c r="C610" t="str">
        <f>IF(A610="","",'個人種目(上級Ｓ)'!AY104)</f>
        <v/>
      </c>
      <c r="D610" t="str">
        <f>IF(B610="","",'個人種目(上級Ｓ)'!AF104)</f>
        <v/>
      </c>
      <c r="E610">
        <v>0</v>
      </c>
      <c r="F610">
        <v>5</v>
      </c>
      <c r="G610" t="str">
        <f>IF(A610="","",'個人種目(上級Ｓ)'!BD104)</f>
        <v/>
      </c>
      <c r="H610">
        <v>1</v>
      </c>
    </row>
    <row r="611" spans="1:10" x14ac:dyDescent="0.15">
      <c r="A611" t="str">
        <f>IF('個人種目(上級Ｓ)'!G105="","",'個人種目(上級Ｓ)'!AP105)</f>
        <v/>
      </c>
      <c r="B611" t="str">
        <f>IF(A611="","",'個人種目(上級Ｓ)'!AT105)</f>
        <v/>
      </c>
      <c r="C611" t="str">
        <f>IF(A611="","",'個人種目(上級Ｓ)'!AY105)</f>
        <v/>
      </c>
      <c r="D611" t="str">
        <f>IF(B611="","",'個人種目(上級Ｓ)'!AF105)</f>
        <v/>
      </c>
      <c r="E611">
        <v>0</v>
      </c>
      <c r="F611">
        <v>5</v>
      </c>
      <c r="G611" t="str">
        <f>IF(A611="","",'個人種目(上級Ｓ)'!BD105)</f>
        <v/>
      </c>
      <c r="H611">
        <v>1</v>
      </c>
    </row>
    <row r="612" spans="1:10" x14ac:dyDescent="0.15">
      <c r="A612" t="str">
        <f>IF('個人種目(上級Ｓ)'!G106="","",'個人種目(上級Ｓ)'!AP106)</f>
        <v/>
      </c>
      <c r="B612" t="str">
        <f>IF(A612="","",'個人種目(上級Ｓ)'!AT106)</f>
        <v/>
      </c>
      <c r="C612" t="str">
        <f>IF(A612="","",'個人種目(上級Ｓ)'!AY106)</f>
        <v/>
      </c>
      <c r="D612" t="str">
        <f>IF(B612="","",'個人種目(上級Ｓ)'!AF106)</f>
        <v/>
      </c>
      <c r="E612">
        <v>0</v>
      </c>
      <c r="F612">
        <v>5</v>
      </c>
      <c r="G612" t="str">
        <f>IF(A612="","",'個人種目(上級Ｓ)'!BD106)</f>
        <v/>
      </c>
      <c r="H612">
        <v>1</v>
      </c>
    </row>
    <row r="613" spans="1:10" x14ac:dyDescent="0.15">
      <c r="A613" s="42" t="str">
        <f>IF('個人種目(上級Ｓ)'!G107="","",'個人種目(上級Ｓ)'!AP107)</f>
        <v/>
      </c>
      <c r="B613" s="42" t="str">
        <f>IF(A613="","",'個人種目(上級Ｓ)'!AT107)</f>
        <v/>
      </c>
      <c r="C613" s="42" t="str">
        <f>IF(A613="","",'個人種目(上級Ｓ)'!AY107)</f>
        <v/>
      </c>
      <c r="D613" s="42" t="str">
        <f>IF(B613="","",'個人種目(上級Ｓ)'!AF107)</f>
        <v/>
      </c>
      <c r="E613" s="42">
        <v>0</v>
      </c>
      <c r="F613" s="42">
        <v>5</v>
      </c>
      <c r="G613" s="42" t="str">
        <f>IF(A613="","",'個人種目(上級Ｓ)'!BD107)</f>
        <v/>
      </c>
      <c r="H613" s="42">
        <v>1</v>
      </c>
      <c r="I613" s="42"/>
      <c r="J613" s="42"/>
    </row>
    <row r="614" spans="1:10" x14ac:dyDescent="0.15">
      <c r="A614" t="str">
        <f>IF('個人種目(上級Ｓ)'!I6="","",'個人種目(上級Ｓ)'!AP6)</f>
        <v/>
      </c>
      <c r="B614" t="str">
        <f>IF(A614="","",'個人種目(上級Ｓ)'!AU6)</f>
        <v/>
      </c>
      <c r="C614" t="str">
        <f>IF(A614="","",'個人種目(上級Ｓ)'!AZ6)</f>
        <v/>
      </c>
      <c r="D614" t="str">
        <f>IF(A614="","",'個人種目(上級Ｓ)'!AF6)</f>
        <v/>
      </c>
      <c r="E614">
        <v>0</v>
      </c>
      <c r="F614">
        <v>0</v>
      </c>
      <c r="G614" t="str">
        <f>IF(A614="","",'個人種目(上級Ｓ)'!BE6)</f>
        <v/>
      </c>
      <c r="H614">
        <v>2</v>
      </c>
    </row>
    <row r="615" spans="1:10" x14ac:dyDescent="0.15">
      <c r="A615" t="str">
        <f>IF('個人種目(上級Ｓ)'!I7="","",'個人種目(上級Ｓ)'!AP7)</f>
        <v/>
      </c>
      <c r="B615" t="str">
        <f>IF(A615="","",'個人種目(上級Ｓ)'!AU7)</f>
        <v/>
      </c>
      <c r="C615" t="str">
        <f>IF(A615="","",'個人種目(上級Ｓ)'!AZ7)</f>
        <v/>
      </c>
      <c r="D615" t="str">
        <f>IF(A615="","",'個人種目(上級Ｓ)'!AF7)</f>
        <v/>
      </c>
      <c r="E615">
        <v>0</v>
      </c>
      <c r="F615">
        <v>0</v>
      </c>
      <c r="G615" t="str">
        <f>IF(A615="","",'個人種目(上級Ｓ)'!BE7)</f>
        <v/>
      </c>
      <c r="H615">
        <v>2</v>
      </c>
    </row>
    <row r="616" spans="1:10" x14ac:dyDescent="0.15">
      <c r="A616" t="str">
        <f>IF('個人種目(上級Ｓ)'!I8="","",'個人種目(上級Ｓ)'!AP8)</f>
        <v/>
      </c>
      <c r="B616" t="str">
        <f>IF(A616="","",'個人種目(上級Ｓ)'!AU8)</f>
        <v/>
      </c>
      <c r="C616" t="str">
        <f>IF(A616="","",'個人種目(上級Ｓ)'!AZ8)</f>
        <v/>
      </c>
      <c r="D616" t="str">
        <f>IF(A616="","",'個人種目(上級Ｓ)'!AF8)</f>
        <v/>
      </c>
      <c r="E616">
        <v>0</v>
      </c>
      <c r="F616">
        <v>0</v>
      </c>
      <c r="G616" t="str">
        <f>IF(A616="","",'個人種目(上級Ｓ)'!BE8)</f>
        <v/>
      </c>
      <c r="H616">
        <v>2</v>
      </c>
    </row>
    <row r="617" spans="1:10" x14ac:dyDescent="0.15">
      <c r="A617" t="str">
        <f>IF('個人種目(上級Ｓ)'!I9="","",'個人種目(上級Ｓ)'!AP9)</f>
        <v/>
      </c>
      <c r="B617" t="str">
        <f>IF(A617="","",'個人種目(上級Ｓ)'!AU9)</f>
        <v/>
      </c>
      <c r="C617" t="str">
        <f>IF(A617="","",'個人種目(上級Ｓ)'!AZ9)</f>
        <v/>
      </c>
      <c r="D617" t="str">
        <f>IF(A617="","",'個人種目(上級Ｓ)'!AF9)</f>
        <v/>
      </c>
      <c r="E617">
        <v>0</v>
      </c>
      <c r="F617">
        <v>0</v>
      </c>
      <c r="G617" t="str">
        <f>IF(A617="","",'個人種目(上級Ｓ)'!BE9)</f>
        <v/>
      </c>
      <c r="H617">
        <v>2</v>
      </c>
    </row>
    <row r="618" spans="1:10" x14ac:dyDescent="0.15">
      <c r="A618" t="str">
        <f>IF('個人種目(上級Ｓ)'!I10="","",'個人種目(上級Ｓ)'!AP10)</f>
        <v/>
      </c>
      <c r="B618" t="str">
        <f>IF(A618="","",'個人種目(上級Ｓ)'!AU10)</f>
        <v/>
      </c>
      <c r="C618" t="str">
        <f>IF(A618="","",'個人種目(上級Ｓ)'!AZ10)</f>
        <v/>
      </c>
      <c r="D618" t="str">
        <f>IF(A618="","",'個人種目(上級Ｓ)'!AF10)</f>
        <v/>
      </c>
      <c r="E618">
        <v>0</v>
      </c>
      <c r="F618">
        <v>0</v>
      </c>
      <c r="G618" t="str">
        <f>IF(A618="","",'個人種目(上級Ｓ)'!BE10)</f>
        <v/>
      </c>
      <c r="H618">
        <v>2</v>
      </c>
    </row>
    <row r="619" spans="1:10" x14ac:dyDescent="0.15">
      <c r="A619" t="str">
        <f>IF('個人種目(上級Ｓ)'!I11="","",'個人種目(上級Ｓ)'!AP11)</f>
        <v/>
      </c>
      <c r="B619" t="str">
        <f>IF(A619="","",'個人種目(上級Ｓ)'!AU11)</f>
        <v/>
      </c>
      <c r="C619" t="str">
        <f>IF(A619="","",'個人種目(上級Ｓ)'!AZ11)</f>
        <v/>
      </c>
      <c r="D619" t="str">
        <f>IF(A619="","",'個人種目(上級Ｓ)'!AF11)</f>
        <v/>
      </c>
      <c r="E619">
        <v>0</v>
      </c>
      <c r="F619">
        <v>0</v>
      </c>
      <c r="G619" t="str">
        <f>IF(A619="","",'個人種目(上級Ｓ)'!BE11)</f>
        <v/>
      </c>
      <c r="H619">
        <v>2</v>
      </c>
    </row>
    <row r="620" spans="1:10" x14ac:dyDescent="0.15">
      <c r="A620" t="str">
        <f>IF('個人種目(上級Ｓ)'!I12="","",'個人種目(上級Ｓ)'!AP12)</f>
        <v/>
      </c>
      <c r="B620" t="str">
        <f>IF(A620="","",'個人種目(上級Ｓ)'!AU12)</f>
        <v/>
      </c>
      <c r="C620" t="str">
        <f>IF(A620="","",'個人種目(上級Ｓ)'!AZ12)</f>
        <v/>
      </c>
      <c r="D620" t="str">
        <f>IF(A620="","",'個人種目(上級Ｓ)'!AF12)</f>
        <v/>
      </c>
      <c r="E620">
        <v>0</v>
      </c>
      <c r="F620">
        <v>0</v>
      </c>
      <c r="G620" t="str">
        <f>IF(A620="","",'個人種目(上級Ｓ)'!BE12)</f>
        <v/>
      </c>
      <c r="H620">
        <v>2</v>
      </c>
    </row>
    <row r="621" spans="1:10" x14ac:dyDescent="0.15">
      <c r="A621" t="str">
        <f>IF('個人種目(上級Ｓ)'!I13="","",'個人種目(上級Ｓ)'!AP13)</f>
        <v/>
      </c>
      <c r="B621" t="str">
        <f>IF(A621="","",'個人種目(上級Ｓ)'!AU13)</f>
        <v/>
      </c>
      <c r="C621" t="str">
        <f>IF(A621="","",'個人種目(上級Ｓ)'!AZ13)</f>
        <v/>
      </c>
      <c r="D621" t="str">
        <f>IF(A621="","",'個人種目(上級Ｓ)'!AF13)</f>
        <v/>
      </c>
      <c r="E621">
        <v>0</v>
      </c>
      <c r="F621">
        <v>0</v>
      </c>
      <c r="G621" t="str">
        <f>IF(A621="","",'個人種目(上級Ｓ)'!BE13)</f>
        <v/>
      </c>
      <c r="H621">
        <v>2</v>
      </c>
    </row>
    <row r="622" spans="1:10" x14ac:dyDescent="0.15">
      <c r="A622" t="str">
        <f>IF('個人種目(上級Ｓ)'!I14="","",'個人種目(上級Ｓ)'!AP14)</f>
        <v/>
      </c>
      <c r="B622" t="str">
        <f>IF(A622="","",'個人種目(上級Ｓ)'!AU14)</f>
        <v/>
      </c>
      <c r="C622" t="str">
        <f>IF(A622="","",'個人種目(上級Ｓ)'!AZ14)</f>
        <v/>
      </c>
      <c r="D622" t="str">
        <f>IF(A622="","",'個人種目(上級Ｓ)'!AF14)</f>
        <v/>
      </c>
      <c r="E622">
        <v>0</v>
      </c>
      <c r="F622">
        <v>0</v>
      </c>
      <c r="G622" t="str">
        <f>IF(A622="","",'個人種目(上級Ｓ)'!BE14)</f>
        <v/>
      </c>
      <c r="H622">
        <v>2</v>
      </c>
    </row>
    <row r="623" spans="1:10" x14ac:dyDescent="0.15">
      <c r="A623" t="str">
        <f>IF('個人種目(上級Ｓ)'!I15="","",'個人種目(上級Ｓ)'!AP15)</f>
        <v/>
      </c>
      <c r="B623" t="str">
        <f>IF(A623="","",'個人種目(上級Ｓ)'!AU15)</f>
        <v/>
      </c>
      <c r="C623" t="str">
        <f>IF(A623="","",'個人種目(上級Ｓ)'!AZ15)</f>
        <v/>
      </c>
      <c r="D623" t="str">
        <f>IF(A623="","",'個人種目(上級Ｓ)'!AF15)</f>
        <v/>
      </c>
      <c r="E623">
        <v>0</v>
      </c>
      <c r="F623">
        <v>0</v>
      </c>
      <c r="G623" t="str">
        <f>IF(A623="","",'個人種目(上級Ｓ)'!BE15)</f>
        <v/>
      </c>
      <c r="H623">
        <v>2</v>
      </c>
    </row>
    <row r="624" spans="1:10" x14ac:dyDescent="0.15">
      <c r="A624" t="str">
        <f>IF('個人種目(上級Ｓ)'!I16="","",'個人種目(上級Ｓ)'!AP16)</f>
        <v/>
      </c>
      <c r="B624" t="str">
        <f>IF(A624="","",'個人種目(上級Ｓ)'!AU16)</f>
        <v/>
      </c>
      <c r="C624" t="str">
        <f>IF(A624="","",'個人種目(上級Ｓ)'!AZ16)</f>
        <v/>
      </c>
      <c r="D624" t="str">
        <f>IF(A624="","",'個人種目(上級Ｓ)'!AF16)</f>
        <v/>
      </c>
      <c r="E624">
        <v>0</v>
      </c>
      <c r="F624">
        <v>0</v>
      </c>
      <c r="G624" t="str">
        <f>IF(A624="","",'個人種目(上級Ｓ)'!BE16)</f>
        <v/>
      </c>
      <c r="H624">
        <v>2</v>
      </c>
    </row>
    <row r="625" spans="1:8" x14ac:dyDescent="0.15">
      <c r="A625" t="str">
        <f>IF('個人種目(上級Ｓ)'!I17="","",'個人種目(上級Ｓ)'!AP17)</f>
        <v/>
      </c>
      <c r="B625" t="str">
        <f>IF(A625="","",'個人種目(上級Ｓ)'!AU17)</f>
        <v/>
      </c>
      <c r="C625" t="str">
        <f>IF(A625="","",'個人種目(上級Ｓ)'!AZ17)</f>
        <v/>
      </c>
      <c r="D625" t="str">
        <f>IF(A625="","",'個人種目(上級Ｓ)'!AF17)</f>
        <v/>
      </c>
      <c r="E625">
        <v>0</v>
      </c>
      <c r="F625">
        <v>0</v>
      </c>
      <c r="G625" t="str">
        <f>IF(A625="","",'個人種目(上級Ｓ)'!BE17)</f>
        <v/>
      </c>
      <c r="H625">
        <v>2</v>
      </c>
    </row>
    <row r="626" spans="1:8" x14ac:dyDescent="0.15">
      <c r="A626" t="str">
        <f>IF('個人種目(上級Ｓ)'!I18="","",'個人種目(上級Ｓ)'!AP18)</f>
        <v/>
      </c>
      <c r="B626" t="str">
        <f>IF(A626="","",'個人種目(上級Ｓ)'!AU18)</f>
        <v/>
      </c>
      <c r="C626" t="str">
        <f>IF(A626="","",'個人種目(上級Ｓ)'!AZ18)</f>
        <v/>
      </c>
      <c r="D626" t="str">
        <f>IF(A626="","",'個人種目(上級Ｓ)'!AF18)</f>
        <v/>
      </c>
      <c r="E626">
        <v>0</v>
      </c>
      <c r="F626">
        <v>0</v>
      </c>
      <c r="G626" t="str">
        <f>IF(A626="","",'個人種目(上級Ｓ)'!BE18)</f>
        <v/>
      </c>
      <c r="H626">
        <v>2</v>
      </c>
    </row>
    <row r="627" spans="1:8" x14ac:dyDescent="0.15">
      <c r="A627" t="str">
        <f>IF('個人種目(上級Ｓ)'!I19="","",'個人種目(上級Ｓ)'!AP19)</f>
        <v/>
      </c>
      <c r="B627" t="str">
        <f>IF(A627="","",'個人種目(上級Ｓ)'!AU19)</f>
        <v/>
      </c>
      <c r="C627" t="str">
        <f>IF(A627="","",'個人種目(上級Ｓ)'!AZ19)</f>
        <v/>
      </c>
      <c r="D627" t="str">
        <f>IF(A627="","",'個人種目(上級Ｓ)'!AF19)</f>
        <v/>
      </c>
      <c r="E627">
        <v>0</v>
      </c>
      <c r="F627">
        <v>0</v>
      </c>
      <c r="G627" t="str">
        <f>IF(A627="","",'個人種目(上級Ｓ)'!BE19)</f>
        <v/>
      </c>
      <c r="H627">
        <v>2</v>
      </c>
    </row>
    <row r="628" spans="1:8" x14ac:dyDescent="0.15">
      <c r="A628" t="str">
        <f>IF('個人種目(上級Ｓ)'!I20="","",'個人種目(上級Ｓ)'!AP20)</f>
        <v/>
      </c>
      <c r="B628" t="str">
        <f>IF(A628="","",'個人種目(上級Ｓ)'!AU20)</f>
        <v/>
      </c>
      <c r="C628" t="str">
        <f>IF(A628="","",'個人種目(上級Ｓ)'!AZ20)</f>
        <v/>
      </c>
      <c r="D628" t="str">
        <f>IF(A628="","",'個人種目(上級Ｓ)'!AF20)</f>
        <v/>
      </c>
      <c r="E628">
        <v>0</v>
      </c>
      <c r="F628">
        <v>0</v>
      </c>
      <c r="G628" t="str">
        <f>IF(A628="","",'個人種目(上級Ｓ)'!BE20)</f>
        <v/>
      </c>
      <c r="H628">
        <v>2</v>
      </c>
    </row>
    <row r="629" spans="1:8" x14ac:dyDescent="0.15">
      <c r="A629" t="str">
        <f>IF('個人種目(上級Ｓ)'!I21="","",'個人種目(上級Ｓ)'!AP21)</f>
        <v/>
      </c>
      <c r="B629" t="str">
        <f>IF(A629="","",'個人種目(上級Ｓ)'!AU21)</f>
        <v/>
      </c>
      <c r="C629" t="str">
        <f>IF(A629="","",'個人種目(上級Ｓ)'!AZ21)</f>
        <v/>
      </c>
      <c r="D629" t="str">
        <f>IF(A629="","",'個人種目(上級Ｓ)'!AF21)</f>
        <v/>
      </c>
      <c r="E629">
        <v>0</v>
      </c>
      <c r="F629">
        <v>0</v>
      </c>
      <c r="G629" t="str">
        <f>IF(A629="","",'個人種目(上級Ｓ)'!BE21)</f>
        <v/>
      </c>
      <c r="H629">
        <v>2</v>
      </c>
    </row>
    <row r="630" spans="1:8" x14ac:dyDescent="0.15">
      <c r="A630" t="str">
        <f>IF('個人種目(上級Ｓ)'!I22="","",'個人種目(上級Ｓ)'!AP22)</f>
        <v/>
      </c>
      <c r="B630" t="str">
        <f>IF(A630="","",'個人種目(上級Ｓ)'!AU22)</f>
        <v/>
      </c>
      <c r="C630" t="str">
        <f>IF(A630="","",'個人種目(上級Ｓ)'!AZ22)</f>
        <v/>
      </c>
      <c r="D630" t="str">
        <f>IF(A630="","",'個人種目(上級Ｓ)'!AF22)</f>
        <v/>
      </c>
      <c r="E630">
        <v>0</v>
      </c>
      <c r="F630">
        <v>0</v>
      </c>
      <c r="G630" t="str">
        <f>IF(A630="","",'個人種目(上級Ｓ)'!BE22)</f>
        <v/>
      </c>
      <c r="H630">
        <v>2</v>
      </c>
    </row>
    <row r="631" spans="1:8" x14ac:dyDescent="0.15">
      <c r="A631" t="str">
        <f>IF('個人種目(上級Ｓ)'!I23="","",'個人種目(上級Ｓ)'!AP23)</f>
        <v/>
      </c>
      <c r="B631" t="str">
        <f>IF(A631="","",'個人種目(上級Ｓ)'!AU23)</f>
        <v/>
      </c>
      <c r="C631" t="str">
        <f>IF(A631="","",'個人種目(上級Ｓ)'!AZ23)</f>
        <v/>
      </c>
      <c r="D631" t="str">
        <f>IF(A631="","",'個人種目(上級Ｓ)'!AF23)</f>
        <v/>
      </c>
      <c r="E631">
        <v>0</v>
      </c>
      <c r="F631">
        <v>0</v>
      </c>
      <c r="G631" t="str">
        <f>IF(A631="","",'個人種目(上級Ｓ)'!BE23)</f>
        <v/>
      </c>
      <c r="H631">
        <v>2</v>
      </c>
    </row>
    <row r="632" spans="1:8" x14ac:dyDescent="0.15">
      <c r="A632" t="str">
        <f>IF('個人種目(上級Ｓ)'!I24="","",'個人種目(上級Ｓ)'!AP24)</f>
        <v/>
      </c>
      <c r="B632" t="str">
        <f>IF(A632="","",'個人種目(上級Ｓ)'!AU24)</f>
        <v/>
      </c>
      <c r="C632" t="str">
        <f>IF(A632="","",'個人種目(上級Ｓ)'!AZ24)</f>
        <v/>
      </c>
      <c r="D632" t="str">
        <f>IF(A632="","",'個人種目(上級Ｓ)'!AF24)</f>
        <v/>
      </c>
      <c r="E632">
        <v>0</v>
      </c>
      <c r="F632">
        <v>0</v>
      </c>
      <c r="G632" t="str">
        <f>IF(A632="","",'個人種目(上級Ｓ)'!BE24)</f>
        <v/>
      </c>
      <c r="H632">
        <v>2</v>
      </c>
    </row>
    <row r="633" spans="1:8" x14ac:dyDescent="0.15">
      <c r="A633" t="str">
        <f>IF('個人種目(上級Ｓ)'!I25="","",'個人種目(上級Ｓ)'!AP25)</f>
        <v/>
      </c>
      <c r="B633" t="str">
        <f>IF(A633="","",'個人種目(上級Ｓ)'!AU25)</f>
        <v/>
      </c>
      <c r="C633" t="str">
        <f>IF(A633="","",'個人種目(上級Ｓ)'!AZ25)</f>
        <v/>
      </c>
      <c r="D633" t="str">
        <f>IF(A633="","",'個人種目(上級Ｓ)'!AF25)</f>
        <v/>
      </c>
      <c r="E633">
        <v>0</v>
      </c>
      <c r="F633">
        <v>0</v>
      </c>
      <c r="G633" t="str">
        <f>IF(A633="","",'個人種目(上級Ｓ)'!BE25)</f>
        <v/>
      </c>
      <c r="H633">
        <v>2</v>
      </c>
    </row>
    <row r="634" spans="1:8" x14ac:dyDescent="0.15">
      <c r="A634" t="str">
        <f>IF('個人種目(上級Ｓ)'!I26="","",'個人種目(上級Ｓ)'!AP26)</f>
        <v/>
      </c>
      <c r="B634" t="str">
        <f>IF(A634="","",'個人種目(上級Ｓ)'!AU26)</f>
        <v/>
      </c>
      <c r="C634" t="str">
        <f>IF(A634="","",'個人種目(上級Ｓ)'!AZ26)</f>
        <v/>
      </c>
      <c r="D634" t="str">
        <f>IF(A634="","",'個人種目(上級Ｓ)'!AF26)</f>
        <v/>
      </c>
      <c r="E634">
        <v>0</v>
      </c>
      <c r="F634">
        <v>0</v>
      </c>
      <c r="G634" t="str">
        <f>IF(A634="","",'個人種目(上級Ｓ)'!BE26)</f>
        <v/>
      </c>
      <c r="H634">
        <v>2</v>
      </c>
    </row>
    <row r="635" spans="1:8" x14ac:dyDescent="0.15">
      <c r="A635" t="str">
        <f>IF('個人種目(上級Ｓ)'!I27="","",'個人種目(上級Ｓ)'!AP27)</f>
        <v/>
      </c>
      <c r="B635" t="str">
        <f>IF(A635="","",'個人種目(上級Ｓ)'!AU27)</f>
        <v/>
      </c>
      <c r="C635" t="str">
        <f>IF(A635="","",'個人種目(上級Ｓ)'!AZ27)</f>
        <v/>
      </c>
      <c r="D635" t="str">
        <f>IF(A635="","",'個人種目(上級Ｓ)'!AF27)</f>
        <v/>
      </c>
      <c r="E635">
        <v>0</v>
      </c>
      <c r="F635">
        <v>0</v>
      </c>
      <c r="G635" t="str">
        <f>IF(A635="","",'個人種目(上級Ｓ)'!BE27)</f>
        <v/>
      </c>
      <c r="H635">
        <v>2</v>
      </c>
    </row>
    <row r="636" spans="1:8" x14ac:dyDescent="0.15">
      <c r="A636" t="str">
        <f>IF('個人種目(上級Ｓ)'!I28="","",'個人種目(上級Ｓ)'!AP28)</f>
        <v/>
      </c>
      <c r="B636" t="str">
        <f>IF(A636="","",'個人種目(上級Ｓ)'!AU28)</f>
        <v/>
      </c>
      <c r="C636" t="str">
        <f>IF(A636="","",'個人種目(上級Ｓ)'!AZ28)</f>
        <v/>
      </c>
      <c r="D636" t="str">
        <f>IF(A636="","",'個人種目(上級Ｓ)'!AF28)</f>
        <v/>
      </c>
      <c r="E636">
        <v>0</v>
      </c>
      <c r="F636">
        <v>0</v>
      </c>
      <c r="G636" t="str">
        <f>IF(A636="","",'個人種目(上級Ｓ)'!BE28)</f>
        <v/>
      </c>
      <c r="H636">
        <v>2</v>
      </c>
    </row>
    <row r="637" spans="1:8" x14ac:dyDescent="0.15">
      <c r="A637" t="str">
        <f>IF('個人種目(上級Ｓ)'!I29="","",'個人種目(上級Ｓ)'!AP29)</f>
        <v/>
      </c>
      <c r="B637" t="str">
        <f>IF(A637="","",'個人種目(上級Ｓ)'!AU29)</f>
        <v/>
      </c>
      <c r="C637" t="str">
        <f>IF(A637="","",'個人種目(上級Ｓ)'!AZ29)</f>
        <v/>
      </c>
      <c r="D637" t="str">
        <f>IF(A637="","",'個人種目(上級Ｓ)'!AF29)</f>
        <v/>
      </c>
      <c r="E637">
        <v>0</v>
      </c>
      <c r="F637">
        <v>0</v>
      </c>
      <c r="G637" t="str">
        <f>IF(A637="","",'個人種目(上級Ｓ)'!BE29)</f>
        <v/>
      </c>
      <c r="H637">
        <v>2</v>
      </c>
    </row>
    <row r="638" spans="1:8" x14ac:dyDescent="0.15">
      <c r="A638" t="str">
        <f>IF('個人種目(上級Ｓ)'!I30="","",'個人種目(上級Ｓ)'!AP30)</f>
        <v/>
      </c>
      <c r="B638" t="str">
        <f>IF(A638="","",'個人種目(上級Ｓ)'!AU30)</f>
        <v/>
      </c>
      <c r="C638" t="str">
        <f>IF(A638="","",'個人種目(上級Ｓ)'!AZ30)</f>
        <v/>
      </c>
      <c r="D638" t="str">
        <f>IF(A638="","",'個人種目(上級Ｓ)'!AF30)</f>
        <v/>
      </c>
      <c r="E638">
        <v>0</v>
      </c>
      <c r="F638">
        <v>0</v>
      </c>
      <c r="G638" t="str">
        <f>IF(A638="","",'個人種目(上級Ｓ)'!BE30)</f>
        <v/>
      </c>
      <c r="H638">
        <v>2</v>
      </c>
    </row>
    <row r="639" spans="1:8" x14ac:dyDescent="0.15">
      <c r="A639" t="str">
        <f>IF('個人種目(上級Ｓ)'!I31="","",'個人種目(上級Ｓ)'!AP31)</f>
        <v/>
      </c>
      <c r="B639" t="str">
        <f>IF(A639="","",'個人種目(上級Ｓ)'!AU31)</f>
        <v/>
      </c>
      <c r="C639" t="str">
        <f>IF(A639="","",'個人種目(上級Ｓ)'!AZ31)</f>
        <v/>
      </c>
      <c r="D639" t="str">
        <f>IF(A639="","",'個人種目(上級Ｓ)'!AF31)</f>
        <v/>
      </c>
      <c r="E639">
        <v>0</v>
      </c>
      <c r="F639">
        <v>0</v>
      </c>
      <c r="G639" t="str">
        <f>IF(A639="","",'個人種目(上級Ｓ)'!BE31)</f>
        <v/>
      </c>
      <c r="H639">
        <v>2</v>
      </c>
    </row>
    <row r="640" spans="1:8" x14ac:dyDescent="0.15">
      <c r="A640" t="str">
        <f>IF('個人種目(上級Ｓ)'!I32="","",'個人種目(上級Ｓ)'!AP32)</f>
        <v/>
      </c>
      <c r="B640" t="str">
        <f>IF(A640="","",'個人種目(上級Ｓ)'!AU32)</f>
        <v/>
      </c>
      <c r="C640" t="str">
        <f>IF(A640="","",'個人種目(上級Ｓ)'!AZ32)</f>
        <v/>
      </c>
      <c r="D640" t="str">
        <f>IF(A640="","",'個人種目(上級Ｓ)'!AF32)</f>
        <v/>
      </c>
      <c r="E640">
        <v>0</v>
      </c>
      <c r="F640">
        <v>0</v>
      </c>
      <c r="G640" t="str">
        <f>IF(A640="","",'個人種目(上級Ｓ)'!BE32)</f>
        <v/>
      </c>
      <c r="H640">
        <v>2</v>
      </c>
    </row>
    <row r="641" spans="1:8" x14ac:dyDescent="0.15">
      <c r="A641" t="str">
        <f>IF('個人種目(上級Ｓ)'!I33="","",'個人種目(上級Ｓ)'!AP33)</f>
        <v/>
      </c>
      <c r="B641" t="str">
        <f>IF(A641="","",'個人種目(上級Ｓ)'!AU33)</f>
        <v/>
      </c>
      <c r="C641" t="str">
        <f>IF(A641="","",'個人種目(上級Ｓ)'!AZ33)</f>
        <v/>
      </c>
      <c r="D641" t="str">
        <f>IF(A641="","",'個人種目(上級Ｓ)'!AF33)</f>
        <v/>
      </c>
      <c r="E641">
        <v>0</v>
      </c>
      <c r="F641">
        <v>0</v>
      </c>
      <c r="G641" t="str">
        <f>IF(A641="","",'個人種目(上級Ｓ)'!BE33)</f>
        <v/>
      </c>
      <c r="H641">
        <v>2</v>
      </c>
    </row>
    <row r="642" spans="1:8" x14ac:dyDescent="0.15">
      <c r="A642" t="str">
        <f>IF('個人種目(上級Ｓ)'!I34="","",'個人種目(上級Ｓ)'!AP34)</f>
        <v/>
      </c>
      <c r="B642" t="str">
        <f>IF(A642="","",'個人種目(上級Ｓ)'!AU34)</f>
        <v/>
      </c>
      <c r="C642" t="str">
        <f>IF(A642="","",'個人種目(上級Ｓ)'!AZ34)</f>
        <v/>
      </c>
      <c r="D642" t="str">
        <f>IF(A642="","",'個人種目(上級Ｓ)'!AF34)</f>
        <v/>
      </c>
      <c r="E642">
        <v>0</v>
      </c>
      <c r="F642">
        <v>0</v>
      </c>
      <c r="G642" t="str">
        <f>IF(A642="","",'個人種目(上級Ｓ)'!BE34)</f>
        <v/>
      </c>
      <c r="H642">
        <v>2</v>
      </c>
    </row>
    <row r="643" spans="1:8" x14ac:dyDescent="0.15">
      <c r="A643" t="str">
        <f>IF('個人種目(上級Ｓ)'!I35="","",'個人種目(上級Ｓ)'!AP35)</f>
        <v/>
      </c>
      <c r="B643" t="str">
        <f>IF(A643="","",'個人種目(上級Ｓ)'!AU35)</f>
        <v/>
      </c>
      <c r="C643" t="str">
        <f>IF(A643="","",'個人種目(上級Ｓ)'!AZ35)</f>
        <v/>
      </c>
      <c r="D643" t="str">
        <f>IF(A643="","",'個人種目(上級Ｓ)'!AF35)</f>
        <v/>
      </c>
      <c r="E643">
        <v>0</v>
      </c>
      <c r="F643">
        <v>0</v>
      </c>
      <c r="G643" t="str">
        <f>IF(A643="","",'個人種目(上級Ｓ)'!BE35)</f>
        <v/>
      </c>
      <c r="H643">
        <v>2</v>
      </c>
    </row>
    <row r="644" spans="1:8" x14ac:dyDescent="0.15">
      <c r="A644" t="str">
        <f>IF('個人種目(上級Ｓ)'!I36="","",'個人種目(上級Ｓ)'!AP36)</f>
        <v/>
      </c>
      <c r="B644" t="str">
        <f>IF(A644="","",'個人種目(上級Ｓ)'!AU36)</f>
        <v/>
      </c>
      <c r="C644" t="str">
        <f>IF(A644="","",'個人種目(上級Ｓ)'!AZ36)</f>
        <v/>
      </c>
      <c r="D644" t="str">
        <f>IF(A644="","",'個人種目(上級Ｓ)'!AF36)</f>
        <v/>
      </c>
      <c r="E644">
        <v>0</v>
      </c>
      <c r="F644">
        <v>0</v>
      </c>
      <c r="G644" t="str">
        <f>IF(A644="","",'個人種目(上級Ｓ)'!BE36)</f>
        <v/>
      </c>
      <c r="H644">
        <v>2</v>
      </c>
    </row>
    <row r="645" spans="1:8" x14ac:dyDescent="0.15">
      <c r="A645" t="str">
        <f>IF('個人種目(上級Ｓ)'!I37="","",'個人種目(上級Ｓ)'!AP37)</f>
        <v/>
      </c>
      <c r="B645" t="str">
        <f>IF(A645="","",'個人種目(上級Ｓ)'!AU37)</f>
        <v/>
      </c>
      <c r="C645" t="str">
        <f>IF(A645="","",'個人種目(上級Ｓ)'!AZ37)</f>
        <v/>
      </c>
      <c r="D645" t="str">
        <f>IF(A645="","",'個人種目(上級Ｓ)'!AF37)</f>
        <v/>
      </c>
      <c r="E645">
        <v>0</v>
      </c>
      <c r="F645">
        <v>0</v>
      </c>
      <c r="G645" t="str">
        <f>IF(A645="","",'個人種目(上級Ｓ)'!BE37)</f>
        <v/>
      </c>
      <c r="H645">
        <v>2</v>
      </c>
    </row>
    <row r="646" spans="1:8" x14ac:dyDescent="0.15">
      <c r="A646" t="str">
        <f>IF('個人種目(上級Ｓ)'!I38="","",'個人種目(上級Ｓ)'!AP38)</f>
        <v/>
      </c>
      <c r="B646" t="str">
        <f>IF(A646="","",'個人種目(上級Ｓ)'!AU38)</f>
        <v/>
      </c>
      <c r="C646" t="str">
        <f>IF(A646="","",'個人種目(上級Ｓ)'!AZ38)</f>
        <v/>
      </c>
      <c r="D646" t="str">
        <f>IF(A646="","",'個人種目(上級Ｓ)'!AF38)</f>
        <v/>
      </c>
      <c r="E646">
        <v>0</v>
      </c>
      <c r="F646">
        <v>0</v>
      </c>
      <c r="G646" t="str">
        <f>IF(A646="","",'個人種目(上級Ｓ)'!BE38)</f>
        <v/>
      </c>
      <c r="H646">
        <v>2</v>
      </c>
    </row>
    <row r="647" spans="1:8" x14ac:dyDescent="0.15">
      <c r="A647" t="str">
        <f>IF('個人種目(上級Ｓ)'!I39="","",'個人種目(上級Ｓ)'!AP39)</f>
        <v/>
      </c>
      <c r="B647" t="str">
        <f>IF(A647="","",'個人種目(上級Ｓ)'!AU39)</f>
        <v/>
      </c>
      <c r="C647" t="str">
        <f>IF(A647="","",'個人種目(上級Ｓ)'!AZ39)</f>
        <v/>
      </c>
      <c r="D647" t="str">
        <f>IF(A647="","",'個人種目(上級Ｓ)'!AF39)</f>
        <v/>
      </c>
      <c r="E647">
        <v>0</v>
      </c>
      <c r="F647">
        <v>0</v>
      </c>
      <c r="G647" t="str">
        <f>IF(A647="","",'個人種目(上級Ｓ)'!BE39)</f>
        <v/>
      </c>
      <c r="H647">
        <v>2</v>
      </c>
    </row>
    <row r="648" spans="1:8" x14ac:dyDescent="0.15">
      <c r="A648" t="str">
        <f>IF('個人種目(上級Ｓ)'!I40="","",'個人種目(上級Ｓ)'!AP40)</f>
        <v/>
      </c>
      <c r="B648" t="str">
        <f>IF(A648="","",'個人種目(上級Ｓ)'!AU40)</f>
        <v/>
      </c>
      <c r="C648" t="str">
        <f>IF(A648="","",'個人種目(上級Ｓ)'!AZ40)</f>
        <v/>
      </c>
      <c r="D648" t="str">
        <f>IF(A648="","",'個人種目(上級Ｓ)'!AF40)</f>
        <v/>
      </c>
      <c r="E648">
        <v>0</v>
      </c>
      <c r="F648">
        <v>0</v>
      </c>
      <c r="G648" t="str">
        <f>IF(A648="","",'個人種目(上級Ｓ)'!BE40)</f>
        <v/>
      </c>
      <c r="H648">
        <v>2</v>
      </c>
    </row>
    <row r="649" spans="1:8" x14ac:dyDescent="0.15">
      <c r="A649" t="str">
        <f>IF('個人種目(上級Ｓ)'!I41="","",'個人種目(上級Ｓ)'!AP41)</f>
        <v/>
      </c>
      <c r="B649" t="str">
        <f>IF(A649="","",'個人種目(上級Ｓ)'!AU41)</f>
        <v/>
      </c>
      <c r="C649" t="str">
        <f>IF(A649="","",'個人種目(上級Ｓ)'!AZ41)</f>
        <v/>
      </c>
      <c r="D649" t="str">
        <f>IF(A649="","",'個人種目(上級Ｓ)'!AF41)</f>
        <v/>
      </c>
      <c r="E649">
        <v>0</v>
      </c>
      <c r="F649">
        <v>0</v>
      </c>
      <c r="G649" t="str">
        <f>IF(A649="","",'個人種目(上級Ｓ)'!BE41)</f>
        <v/>
      </c>
      <c r="H649">
        <v>2</v>
      </c>
    </row>
    <row r="650" spans="1:8" x14ac:dyDescent="0.15">
      <c r="A650" t="str">
        <f>IF('個人種目(上級Ｓ)'!I42="","",'個人種目(上級Ｓ)'!AP42)</f>
        <v/>
      </c>
      <c r="B650" t="str">
        <f>IF(A650="","",'個人種目(上級Ｓ)'!AU42)</f>
        <v/>
      </c>
      <c r="C650" t="str">
        <f>IF(A650="","",'個人種目(上級Ｓ)'!AZ42)</f>
        <v/>
      </c>
      <c r="D650" t="str">
        <f>IF(A650="","",'個人種目(上級Ｓ)'!AF42)</f>
        <v/>
      </c>
      <c r="E650">
        <v>0</v>
      </c>
      <c r="F650">
        <v>0</v>
      </c>
      <c r="G650" t="str">
        <f>IF(A650="","",'個人種目(上級Ｓ)'!BE42)</f>
        <v/>
      </c>
      <c r="H650">
        <v>2</v>
      </c>
    </row>
    <row r="651" spans="1:8" x14ac:dyDescent="0.15">
      <c r="A651" t="str">
        <f>IF('個人種目(上級Ｓ)'!I43="","",'個人種目(上級Ｓ)'!AP43)</f>
        <v/>
      </c>
      <c r="B651" t="str">
        <f>IF(A651="","",'個人種目(上級Ｓ)'!AU43)</f>
        <v/>
      </c>
      <c r="C651" t="str">
        <f>IF(A651="","",'個人種目(上級Ｓ)'!AZ43)</f>
        <v/>
      </c>
      <c r="D651" t="str">
        <f>IF(A651="","",'個人種目(上級Ｓ)'!AF43)</f>
        <v/>
      </c>
      <c r="E651">
        <v>0</v>
      </c>
      <c r="F651">
        <v>0</v>
      </c>
      <c r="G651" t="str">
        <f>IF(A651="","",'個人種目(上級Ｓ)'!BE43)</f>
        <v/>
      </c>
      <c r="H651">
        <v>2</v>
      </c>
    </row>
    <row r="652" spans="1:8" x14ac:dyDescent="0.15">
      <c r="A652" t="str">
        <f>IF('個人種目(上級Ｓ)'!I44="","",'個人種目(上級Ｓ)'!AP44)</f>
        <v/>
      </c>
      <c r="B652" t="str">
        <f>IF(A652="","",'個人種目(上級Ｓ)'!AU44)</f>
        <v/>
      </c>
      <c r="C652" t="str">
        <f>IF(A652="","",'個人種目(上級Ｓ)'!AZ44)</f>
        <v/>
      </c>
      <c r="D652" t="str">
        <f>IF(A652="","",'個人種目(上級Ｓ)'!AF44)</f>
        <v/>
      </c>
      <c r="E652">
        <v>0</v>
      </c>
      <c r="F652">
        <v>0</v>
      </c>
      <c r="G652" t="str">
        <f>IF(A652="","",'個人種目(上級Ｓ)'!BE44)</f>
        <v/>
      </c>
      <c r="H652">
        <v>2</v>
      </c>
    </row>
    <row r="653" spans="1:8" x14ac:dyDescent="0.15">
      <c r="A653" t="str">
        <f>IF('個人種目(上級Ｓ)'!I45="","",'個人種目(上級Ｓ)'!AP45)</f>
        <v/>
      </c>
      <c r="B653" t="str">
        <f>IF(A653="","",'個人種目(上級Ｓ)'!AU45)</f>
        <v/>
      </c>
      <c r="C653" t="str">
        <f>IF(A653="","",'個人種目(上級Ｓ)'!AZ45)</f>
        <v/>
      </c>
      <c r="D653" t="str">
        <f>IF(A653="","",'個人種目(上級Ｓ)'!AF45)</f>
        <v/>
      </c>
      <c r="E653">
        <v>0</v>
      </c>
      <c r="F653">
        <v>0</v>
      </c>
      <c r="G653" t="str">
        <f>IF(A653="","",'個人種目(上級Ｓ)'!BE45)</f>
        <v/>
      </c>
      <c r="H653">
        <v>2</v>
      </c>
    </row>
    <row r="654" spans="1:8" x14ac:dyDescent="0.15">
      <c r="A654" t="str">
        <f>IF('個人種目(上級Ｓ)'!I46="","",'個人種目(上級Ｓ)'!AP46)</f>
        <v/>
      </c>
      <c r="B654" t="str">
        <f>IF(A654="","",'個人種目(上級Ｓ)'!AU46)</f>
        <v/>
      </c>
      <c r="C654" t="str">
        <f>IF(A654="","",'個人種目(上級Ｓ)'!AZ46)</f>
        <v/>
      </c>
      <c r="D654" t="str">
        <f>IF(A654="","",'個人種目(上級Ｓ)'!AF46)</f>
        <v/>
      </c>
      <c r="E654">
        <v>0</v>
      </c>
      <c r="F654">
        <v>0</v>
      </c>
      <c r="G654" t="str">
        <f>IF(A654="","",'個人種目(上級Ｓ)'!BE46)</f>
        <v/>
      </c>
      <c r="H654">
        <v>2</v>
      </c>
    </row>
    <row r="655" spans="1:8" x14ac:dyDescent="0.15">
      <c r="A655" t="str">
        <f>IF('個人種目(上級Ｓ)'!I47="","",'個人種目(上級Ｓ)'!AP47)</f>
        <v/>
      </c>
      <c r="B655" t="str">
        <f>IF(A655="","",'個人種目(上級Ｓ)'!AU47)</f>
        <v/>
      </c>
      <c r="C655" t="str">
        <f>IF(A655="","",'個人種目(上級Ｓ)'!AZ47)</f>
        <v/>
      </c>
      <c r="D655" t="str">
        <f>IF(A655="","",'個人種目(上級Ｓ)'!AF47)</f>
        <v/>
      </c>
      <c r="E655">
        <v>0</v>
      </c>
      <c r="F655">
        <v>0</v>
      </c>
      <c r="G655" t="str">
        <f>IF(A655="","",'個人種目(上級Ｓ)'!BE47)</f>
        <v/>
      </c>
      <c r="H655">
        <v>2</v>
      </c>
    </row>
    <row r="656" spans="1:8" x14ac:dyDescent="0.15">
      <c r="A656" t="str">
        <f>IF('個人種目(上級Ｓ)'!I48="","",'個人種目(上級Ｓ)'!AP48)</f>
        <v/>
      </c>
      <c r="B656" t="str">
        <f>IF(A656="","",'個人種目(上級Ｓ)'!AU48)</f>
        <v/>
      </c>
      <c r="C656" t="str">
        <f>IF(A656="","",'個人種目(上級Ｓ)'!AZ48)</f>
        <v/>
      </c>
      <c r="D656" t="str">
        <f>IF(A656="","",'個人種目(上級Ｓ)'!AF48)</f>
        <v/>
      </c>
      <c r="E656">
        <v>0</v>
      </c>
      <c r="F656">
        <v>0</v>
      </c>
      <c r="G656" t="str">
        <f>IF(A656="","",'個人種目(上級Ｓ)'!BE48)</f>
        <v/>
      </c>
      <c r="H656">
        <v>2</v>
      </c>
    </row>
    <row r="657" spans="1:8" x14ac:dyDescent="0.15">
      <c r="A657" t="str">
        <f>IF('個人種目(上級Ｓ)'!I49="","",'個人種目(上級Ｓ)'!AP49)</f>
        <v/>
      </c>
      <c r="B657" t="str">
        <f>IF(A657="","",'個人種目(上級Ｓ)'!AU49)</f>
        <v/>
      </c>
      <c r="C657" t="str">
        <f>IF(A657="","",'個人種目(上級Ｓ)'!AZ49)</f>
        <v/>
      </c>
      <c r="D657" t="str">
        <f>IF(A657="","",'個人種目(上級Ｓ)'!AF49)</f>
        <v/>
      </c>
      <c r="E657">
        <v>0</v>
      </c>
      <c r="F657">
        <v>0</v>
      </c>
      <c r="G657" t="str">
        <f>IF(A657="","",'個人種目(上級Ｓ)'!BE49)</f>
        <v/>
      </c>
      <c r="H657">
        <v>2</v>
      </c>
    </row>
    <row r="658" spans="1:8" x14ac:dyDescent="0.15">
      <c r="A658" t="str">
        <f>IF('個人種目(上級Ｓ)'!I50="","",'個人種目(上級Ｓ)'!AP50)</f>
        <v/>
      </c>
      <c r="B658" t="str">
        <f>IF(A658="","",'個人種目(上級Ｓ)'!AU50)</f>
        <v/>
      </c>
      <c r="C658" t="str">
        <f>IF(A658="","",'個人種目(上級Ｓ)'!AZ50)</f>
        <v/>
      </c>
      <c r="D658" t="str">
        <f>IF(A658="","",'個人種目(上級Ｓ)'!AF50)</f>
        <v/>
      </c>
      <c r="E658">
        <v>0</v>
      </c>
      <c r="F658">
        <v>0</v>
      </c>
      <c r="G658" t="str">
        <f>IF(A658="","",'個人種目(上級Ｓ)'!BE50)</f>
        <v/>
      </c>
      <c r="H658">
        <v>2</v>
      </c>
    </row>
    <row r="659" spans="1:8" x14ac:dyDescent="0.15">
      <c r="A659" t="str">
        <f>IF('個人種目(上級Ｓ)'!I51="","",'個人種目(上級Ｓ)'!AP51)</f>
        <v/>
      </c>
      <c r="B659" t="str">
        <f>IF(A659="","",'個人種目(上級Ｓ)'!AU51)</f>
        <v/>
      </c>
      <c r="C659" t="str">
        <f>IF(A659="","",'個人種目(上級Ｓ)'!AZ51)</f>
        <v/>
      </c>
      <c r="D659" t="str">
        <f>IF(A659="","",'個人種目(上級Ｓ)'!AF51)</f>
        <v/>
      </c>
      <c r="E659">
        <v>0</v>
      </c>
      <c r="F659">
        <v>0</v>
      </c>
      <c r="G659" t="str">
        <f>IF(A659="","",'個人種目(上級Ｓ)'!BE51)</f>
        <v/>
      </c>
      <c r="H659">
        <v>2</v>
      </c>
    </row>
    <row r="660" spans="1:8" x14ac:dyDescent="0.15">
      <c r="A660" t="str">
        <f>IF('個人種目(上級Ｓ)'!I52="","",'個人種目(上級Ｓ)'!AP52)</f>
        <v/>
      </c>
      <c r="B660" t="str">
        <f>IF(A660="","",'個人種目(上級Ｓ)'!AU52)</f>
        <v/>
      </c>
      <c r="C660" t="str">
        <f>IF(A660="","",'個人種目(上級Ｓ)'!AZ52)</f>
        <v/>
      </c>
      <c r="D660" t="str">
        <f>IF(A660="","",'個人種目(上級Ｓ)'!AF52)</f>
        <v/>
      </c>
      <c r="E660">
        <v>0</v>
      </c>
      <c r="F660">
        <v>0</v>
      </c>
      <c r="G660" t="str">
        <f>IF(A660="","",'個人種目(上級Ｓ)'!BE52)</f>
        <v/>
      </c>
      <c r="H660">
        <v>2</v>
      </c>
    </row>
    <row r="661" spans="1:8" x14ac:dyDescent="0.15">
      <c r="A661" t="str">
        <f>IF('個人種目(上級Ｓ)'!I53="","",'個人種目(上級Ｓ)'!AP53)</f>
        <v/>
      </c>
      <c r="B661" t="str">
        <f>IF(A661="","",'個人種目(上級Ｓ)'!AU53)</f>
        <v/>
      </c>
      <c r="C661" t="str">
        <f>IF(A661="","",'個人種目(上級Ｓ)'!AZ53)</f>
        <v/>
      </c>
      <c r="D661" t="str">
        <f>IF(A661="","",'個人種目(上級Ｓ)'!AF53)</f>
        <v/>
      </c>
      <c r="E661">
        <v>0</v>
      </c>
      <c r="F661">
        <v>0</v>
      </c>
      <c r="G661" t="str">
        <f>IF(A661="","",'個人種目(上級Ｓ)'!BE53)</f>
        <v/>
      </c>
      <c r="H661">
        <v>2</v>
      </c>
    </row>
    <row r="662" spans="1:8" x14ac:dyDescent="0.15">
      <c r="A662" t="str">
        <f>IF('個人種目(上級Ｓ)'!I54="","",'個人種目(上級Ｓ)'!AP54)</f>
        <v/>
      </c>
      <c r="B662" t="str">
        <f>IF(A662="","",'個人種目(上級Ｓ)'!AU54)</f>
        <v/>
      </c>
      <c r="C662" t="str">
        <f>IF(A662="","",'個人種目(上級Ｓ)'!AZ54)</f>
        <v/>
      </c>
      <c r="D662" t="str">
        <f>IF(A662="","",'個人種目(上級Ｓ)'!AF54)</f>
        <v/>
      </c>
      <c r="E662">
        <v>0</v>
      </c>
      <c r="F662">
        <v>0</v>
      </c>
      <c r="G662" t="str">
        <f>IF(A662="","",'個人種目(上級Ｓ)'!BE54)</f>
        <v/>
      </c>
      <c r="H662">
        <v>2</v>
      </c>
    </row>
    <row r="663" spans="1:8" x14ac:dyDescent="0.15">
      <c r="A663" s="42" t="str">
        <f>IF('個人種目(上級Ｓ)'!I55="","",'個人種目(上級Ｓ)'!AP55)</f>
        <v/>
      </c>
      <c r="B663" s="42" t="str">
        <f>IF(A663="","",'個人種目(上級Ｓ)'!AU55)</f>
        <v/>
      </c>
      <c r="C663" s="42" t="str">
        <f>IF(A663="","",'個人種目(上級Ｓ)'!AZ55)</f>
        <v/>
      </c>
      <c r="D663" s="42" t="str">
        <f>IF(A663="","",'個人種目(上級Ｓ)'!AF55)</f>
        <v/>
      </c>
      <c r="E663" s="42">
        <v>0</v>
      </c>
      <c r="F663" s="42">
        <v>0</v>
      </c>
      <c r="G663" s="42" t="str">
        <f>IF(A663="","",'個人種目(上級Ｓ)'!BE55)</f>
        <v/>
      </c>
      <c r="H663" s="42">
        <v>2</v>
      </c>
    </row>
    <row r="665" spans="1:8" x14ac:dyDescent="0.15">
      <c r="A665" s="42"/>
      <c r="B665" s="42"/>
      <c r="C665" s="42"/>
      <c r="D665" s="42"/>
      <c r="E665" s="42"/>
      <c r="F665" s="42"/>
      <c r="G665" s="42"/>
      <c r="H665" s="42"/>
    </row>
    <row r="666" spans="1:8" x14ac:dyDescent="0.15">
      <c r="A666" s="45" t="str">
        <f>IF('個人種目(上級Ｓ)'!I58="","",'個人種目(上級Ｓ)'!AP58)</f>
        <v/>
      </c>
      <c r="B666" s="45" t="str">
        <f>IF(A666="","",'個人種目(上級Ｓ)'!AU58)</f>
        <v/>
      </c>
      <c r="C666" s="45" t="str">
        <f>IF(A666="","",'個人種目(上級Ｓ)'!AZ58)</f>
        <v/>
      </c>
      <c r="D666" s="45" t="str">
        <f>IF(A666="","",'個人種目(上級Ｓ)'!AF58)</f>
        <v/>
      </c>
      <c r="E666" s="45">
        <v>0</v>
      </c>
      <c r="F666" s="45">
        <v>5</v>
      </c>
      <c r="G666" s="45" t="str">
        <f>IF(A666="","",'個人種目(上級Ｓ)'!BE58)</f>
        <v/>
      </c>
      <c r="H666">
        <v>2</v>
      </c>
    </row>
    <row r="667" spans="1:8" x14ac:dyDescent="0.15">
      <c r="A667" t="str">
        <f>IF('個人種目(上級Ｓ)'!I59="","",'個人種目(上級Ｓ)'!AP59)</f>
        <v/>
      </c>
      <c r="B667" t="str">
        <f>IF(A667="","",'個人種目(上級Ｓ)'!AU59)</f>
        <v/>
      </c>
      <c r="C667" t="str">
        <f>IF(A667="","",'個人種目(上級Ｓ)'!AZ59)</f>
        <v/>
      </c>
      <c r="D667" t="str">
        <f>IF(A667="","",'個人種目(上級Ｓ)'!AF59)</f>
        <v/>
      </c>
      <c r="E667">
        <v>0</v>
      </c>
      <c r="F667">
        <v>5</v>
      </c>
      <c r="G667" t="str">
        <f>IF(A667="","",'個人種目(上級Ｓ)'!BE59)</f>
        <v/>
      </c>
      <c r="H667">
        <v>2</v>
      </c>
    </row>
    <row r="668" spans="1:8" x14ac:dyDescent="0.15">
      <c r="A668" t="str">
        <f>IF('個人種目(上級Ｓ)'!I60="","",'個人種目(上級Ｓ)'!AP60)</f>
        <v/>
      </c>
      <c r="B668" t="str">
        <f>IF(A668="","",'個人種目(上級Ｓ)'!AU60)</f>
        <v/>
      </c>
      <c r="C668" t="str">
        <f>IF(A668="","",'個人種目(上級Ｓ)'!AZ60)</f>
        <v/>
      </c>
      <c r="D668" t="str">
        <f>IF(A668="","",'個人種目(上級Ｓ)'!AF60)</f>
        <v/>
      </c>
      <c r="E668">
        <v>0</v>
      </c>
      <c r="F668">
        <v>5</v>
      </c>
      <c r="G668" t="str">
        <f>IF(A668="","",'個人種目(上級Ｓ)'!BE60)</f>
        <v/>
      </c>
      <c r="H668">
        <v>2</v>
      </c>
    </row>
    <row r="669" spans="1:8" x14ac:dyDescent="0.15">
      <c r="A669" t="str">
        <f>IF('個人種目(上級Ｓ)'!I61="","",'個人種目(上級Ｓ)'!AP61)</f>
        <v/>
      </c>
      <c r="B669" t="str">
        <f>IF(A669="","",'個人種目(上級Ｓ)'!AU61)</f>
        <v/>
      </c>
      <c r="C669" t="str">
        <f>IF(A669="","",'個人種目(上級Ｓ)'!AZ61)</f>
        <v/>
      </c>
      <c r="D669" t="str">
        <f>IF(A669="","",'個人種目(上級Ｓ)'!AF61)</f>
        <v/>
      </c>
      <c r="E669">
        <v>0</v>
      </c>
      <c r="F669">
        <v>5</v>
      </c>
      <c r="G669" t="str">
        <f>IF(A669="","",'個人種目(上級Ｓ)'!BE61)</f>
        <v/>
      </c>
      <c r="H669">
        <v>2</v>
      </c>
    </row>
    <row r="670" spans="1:8" x14ac:dyDescent="0.15">
      <c r="A670" t="str">
        <f>IF('個人種目(上級Ｓ)'!I62="","",'個人種目(上級Ｓ)'!AP62)</f>
        <v/>
      </c>
      <c r="B670" t="str">
        <f>IF(A670="","",'個人種目(上級Ｓ)'!AU62)</f>
        <v/>
      </c>
      <c r="C670" t="str">
        <f>IF(A670="","",'個人種目(上級Ｓ)'!AZ62)</f>
        <v/>
      </c>
      <c r="D670" t="str">
        <f>IF(A670="","",'個人種目(上級Ｓ)'!AF62)</f>
        <v/>
      </c>
      <c r="E670">
        <v>0</v>
      </c>
      <c r="F670">
        <v>5</v>
      </c>
      <c r="G670" t="str">
        <f>IF(A670="","",'個人種目(上級Ｓ)'!BE62)</f>
        <v/>
      </c>
      <c r="H670">
        <v>2</v>
      </c>
    </row>
    <row r="671" spans="1:8" x14ac:dyDescent="0.15">
      <c r="A671" t="str">
        <f>IF('個人種目(上級Ｓ)'!I63="","",'個人種目(上級Ｓ)'!AP63)</f>
        <v/>
      </c>
      <c r="B671" t="str">
        <f>IF(A671="","",'個人種目(上級Ｓ)'!AU63)</f>
        <v/>
      </c>
      <c r="C671" t="str">
        <f>IF(A671="","",'個人種目(上級Ｓ)'!AZ63)</f>
        <v/>
      </c>
      <c r="D671" t="str">
        <f>IF(A671="","",'個人種目(上級Ｓ)'!AF63)</f>
        <v/>
      </c>
      <c r="E671">
        <v>0</v>
      </c>
      <c r="F671">
        <v>5</v>
      </c>
      <c r="G671" t="str">
        <f>IF(A671="","",'個人種目(上級Ｓ)'!BE63)</f>
        <v/>
      </c>
      <c r="H671">
        <v>2</v>
      </c>
    </row>
    <row r="672" spans="1:8" x14ac:dyDescent="0.15">
      <c r="A672" t="str">
        <f>IF('個人種目(上級Ｓ)'!I64="","",'個人種目(上級Ｓ)'!AP64)</f>
        <v/>
      </c>
      <c r="B672" t="str">
        <f>IF(A672="","",'個人種目(上級Ｓ)'!AU64)</f>
        <v/>
      </c>
      <c r="C672" t="str">
        <f>IF(A672="","",'個人種目(上級Ｓ)'!AZ64)</f>
        <v/>
      </c>
      <c r="D672" t="str">
        <f>IF(A672="","",'個人種目(上級Ｓ)'!AF64)</f>
        <v/>
      </c>
      <c r="E672">
        <v>0</v>
      </c>
      <c r="F672">
        <v>5</v>
      </c>
      <c r="G672" t="str">
        <f>IF(A672="","",'個人種目(上級Ｓ)'!BE64)</f>
        <v/>
      </c>
      <c r="H672">
        <v>2</v>
      </c>
    </row>
    <row r="673" spans="1:8" x14ac:dyDescent="0.15">
      <c r="A673" t="str">
        <f>IF('個人種目(上級Ｓ)'!I65="","",'個人種目(上級Ｓ)'!AP65)</f>
        <v/>
      </c>
      <c r="B673" t="str">
        <f>IF(A673="","",'個人種目(上級Ｓ)'!AU65)</f>
        <v/>
      </c>
      <c r="C673" t="str">
        <f>IF(A673="","",'個人種目(上級Ｓ)'!AZ65)</f>
        <v/>
      </c>
      <c r="D673" t="str">
        <f>IF(A673="","",'個人種目(上級Ｓ)'!AF65)</f>
        <v/>
      </c>
      <c r="E673">
        <v>0</v>
      </c>
      <c r="F673">
        <v>5</v>
      </c>
      <c r="G673" t="str">
        <f>IF(A673="","",'個人種目(上級Ｓ)'!BE65)</f>
        <v/>
      </c>
      <c r="H673">
        <v>2</v>
      </c>
    </row>
    <row r="674" spans="1:8" x14ac:dyDescent="0.15">
      <c r="A674" t="str">
        <f>IF('個人種目(上級Ｓ)'!I66="","",'個人種目(上級Ｓ)'!AP66)</f>
        <v/>
      </c>
      <c r="B674" t="str">
        <f>IF(A674="","",'個人種目(上級Ｓ)'!AU66)</f>
        <v/>
      </c>
      <c r="C674" t="str">
        <f>IF(A674="","",'個人種目(上級Ｓ)'!AZ66)</f>
        <v/>
      </c>
      <c r="D674" t="str">
        <f>IF(A674="","",'個人種目(上級Ｓ)'!AF66)</f>
        <v/>
      </c>
      <c r="E674">
        <v>0</v>
      </c>
      <c r="F674">
        <v>5</v>
      </c>
      <c r="G674" t="str">
        <f>IF(A674="","",'個人種目(上級Ｓ)'!BE66)</f>
        <v/>
      </c>
      <c r="H674">
        <v>2</v>
      </c>
    </row>
    <row r="675" spans="1:8" x14ac:dyDescent="0.15">
      <c r="A675" t="str">
        <f>IF('個人種目(上級Ｓ)'!I67="","",'個人種目(上級Ｓ)'!AP67)</f>
        <v/>
      </c>
      <c r="B675" t="str">
        <f>IF(A675="","",'個人種目(上級Ｓ)'!AU67)</f>
        <v/>
      </c>
      <c r="C675" t="str">
        <f>IF(A675="","",'個人種目(上級Ｓ)'!AZ67)</f>
        <v/>
      </c>
      <c r="D675" t="str">
        <f>IF(A675="","",'個人種目(上級Ｓ)'!AF67)</f>
        <v/>
      </c>
      <c r="E675">
        <v>0</v>
      </c>
      <c r="F675">
        <v>5</v>
      </c>
      <c r="G675" t="str">
        <f>IF(A675="","",'個人種目(上級Ｓ)'!BE67)</f>
        <v/>
      </c>
      <c r="H675">
        <v>2</v>
      </c>
    </row>
    <row r="676" spans="1:8" x14ac:dyDescent="0.15">
      <c r="A676" t="str">
        <f>IF('個人種目(上級Ｓ)'!I68="","",'個人種目(上級Ｓ)'!AP68)</f>
        <v/>
      </c>
      <c r="B676" t="str">
        <f>IF(A676="","",'個人種目(上級Ｓ)'!AU68)</f>
        <v/>
      </c>
      <c r="C676" t="str">
        <f>IF(A676="","",'個人種目(上級Ｓ)'!AZ68)</f>
        <v/>
      </c>
      <c r="D676" t="str">
        <f>IF(A676="","",'個人種目(上級Ｓ)'!AF68)</f>
        <v/>
      </c>
      <c r="E676">
        <v>0</v>
      </c>
      <c r="F676">
        <v>5</v>
      </c>
      <c r="G676" t="str">
        <f>IF(A676="","",'個人種目(上級Ｓ)'!BE68)</f>
        <v/>
      </c>
      <c r="H676">
        <v>2</v>
      </c>
    </row>
    <row r="677" spans="1:8" x14ac:dyDescent="0.15">
      <c r="A677" t="str">
        <f>IF('個人種目(上級Ｓ)'!I69="","",'個人種目(上級Ｓ)'!AP69)</f>
        <v/>
      </c>
      <c r="B677" t="str">
        <f>IF(A677="","",'個人種目(上級Ｓ)'!AU69)</f>
        <v/>
      </c>
      <c r="C677" t="str">
        <f>IF(A677="","",'個人種目(上級Ｓ)'!AZ69)</f>
        <v/>
      </c>
      <c r="D677" t="str">
        <f>IF(A677="","",'個人種目(上級Ｓ)'!AF69)</f>
        <v/>
      </c>
      <c r="E677">
        <v>0</v>
      </c>
      <c r="F677">
        <v>5</v>
      </c>
      <c r="G677" t="str">
        <f>IF(A677="","",'個人種目(上級Ｓ)'!BE69)</f>
        <v/>
      </c>
      <c r="H677">
        <v>2</v>
      </c>
    </row>
    <row r="678" spans="1:8" x14ac:dyDescent="0.15">
      <c r="A678" t="str">
        <f>IF('個人種目(上級Ｓ)'!I70="","",'個人種目(上級Ｓ)'!AP70)</f>
        <v/>
      </c>
      <c r="B678" t="str">
        <f>IF(A678="","",'個人種目(上級Ｓ)'!AU70)</f>
        <v/>
      </c>
      <c r="C678" t="str">
        <f>IF(A678="","",'個人種目(上級Ｓ)'!AZ70)</f>
        <v/>
      </c>
      <c r="D678" t="str">
        <f>IF(A678="","",'個人種目(上級Ｓ)'!AF70)</f>
        <v/>
      </c>
      <c r="E678">
        <v>0</v>
      </c>
      <c r="F678">
        <v>5</v>
      </c>
      <c r="G678" t="str">
        <f>IF(A678="","",'個人種目(上級Ｓ)'!BE70)</f>
        <v/>
      </c>
      <c r="H678">
        <v>2</v>
      </c>
    </row>
    <row r="679" spans="1:8" x14ac:dyDescent="0.15">
      <c r="A679" t="str">
        <f>IF('個人種目(上級Ｓ)'!I71="","",'個人種目(上級Ｓ)'!AP71)</f>
        <v/>
      </c>
      <c r="B679" t="str">
        <f>IF(A679="","",'個人種目(上級Ｓ)'!AU71)</f>
        <v/>
      </c>
      <c r="C679" t="str">
        <f>IF(A679="","",'個人種目(上級Ｓ)'!AZ71)</f>
        <v/>
      </c>
      <c r="D679" t="str">
        <f>IF(A679="","",'個人種目(上級Ｓ)'!AF71)</f>
        <v/>
      </c>
      <c r="E679">
        <v>0</v>
      </c>
      <c r="F679">
        <v>5</v>
      </c>
      <c r="G679" t="str">
        <f>IF(A679="","",'個人種目(上級Ｓ)'!BE71)</f>
        <v/>
      </c>
      <c r="H679">
        <v>2</v>
      </c>
    </row>
    <row r="680" spans="1:8" x14ac:dyDescent="0.15">
      <c r="A680" t="str">
        <f>IF('個人種目(上級Ｓ)'!I72="","",'個人種目(上級Ｓ)'!AP72)</f>
        <v/>
      </c>
      <c r="B680" t="str">
        <f>IF(A680="","",'個人種目(上級Ｓ)'!AU72)</f>
        <v/>
      </c>
      <c r="C680" t="str">
        <f>IF(A680="","",'個人種目(上級Ｓ)'!AZ72)</f>
        <v/>
      </c>
      <c r="D680" t="str">
        <f>IF(A680="","",'個人種目(上級Ｓ)'!AF72)</f>
        <v/>
      </c>
      <c r="E680">
        <v>0</v>
      </c>
      <c r="F680">
        <v>5</v>
      </c>
      <c r="G680" t="str">
        <f>IF(A680="","",'個人種目(上級Ｓ)'!BE72)</f>
        <v/>
      </c>
      <c r="H680">
        <v>2</v>
      </c>
    </row>
    <row r="681" spans="1:8" x14ac:dyDescent="0.15">
      <c r="A681" t="str">
        <f>IF('個人種目(上級Ｓ)'!I73="","",'個人種目(上級Ｓ)'!AP73)</f>
        <v/>
      </c>
      <c r="B681" t="str">
        <f>IF(A681="","",'個人種目(上級Ｓ)'!AU73)</f>
        <v/>
      </c>
      <c r="C681" t="str">
        <f>IF(A681="","",'個人種目(上級Ｓ)'!AZ73)</f>
        <v/>
      </c>
      <c r="D681" t="str">
        <f>IF(A681="","",'個人種目(上級Ｓ)'!AF73)</f>
        <v/>
      </c>
      <c r="E681">
        <v>0</v>
      </c>
      <c r="F681">
        <v>5</v>
      </c>
      <c r="G681" t="str">
        <f>IF(A681="","",'個人種目(上級Ｓ)'!BE73)</f>
        <v/>
      </c>
      <c r="H681">
        <v>2</v>
      </c>
    </row>
    <row r="682" spans="1:8" x14ac:dyDescent="0.15">
      <c r="A682" t="str">
        <f>IF('個人種目(上級Ｓ)'!I74="","",'個人種目(上級Ｓ)'!AP74)</f>
        <v/>
      </c>
      <c r="B682" t="str">
        <f>IF(A682="","",'個人種目(上級Ｓ)'!AU74)</f>
        <v/>
      </c>
      <c r="C682" t="str">
        <f>IF(A682="","",'個人種目(上級Ｓ)'!AZ74)</f>
        <v/>
      </c>
      <c r="D682" t="str">
        <f>IF(A682="","",'個人種目(上級Ｓ)'!AF74)</f>
        <v/>
      </c>
      <c r="E682">
        <v>0</v>
      </c>
      <c r="F682">
        <v>5</v>
      </c>
      <c r="G682" t="str">
        <f>IF(A682="","",'個人種目(上級Ｓ)'!BE74)</f>
        <v/>
      </c>
      <c r="H682">
        <v>2</v>
      </c>
    </row>
    <row r="683" spans="1:8" x14ac:dyDescent="0.15">
      <c r="A683" t="str">
        <f>IF('個人種目(上級Ｓ)'!I75="","",'個人種目(上級Ｓ)'!AP75)</f>
        <v/>
      </c>
      <c r="B683" t="str">
        <f>IF(A683="","",'個人種目(上級Ｓ)'!AU75)</f>
        <v/>
      </c>
      <c r="C683" t="str">
        <f>IF(A683="","",'個人種目(上級Ｓ)'!AZ75)</f>
        <v/>
      </c>
      <c r="D683" t="str">
        <f>IF(A683="","",'個人種目(上級Ｓ)'!AF75)</f>
        <v/>
      </c>
      <c r="E683">
        <v>0</v>
      </c>
      <c r="F683">
        <v>5</v>
      </c>
      <c r="G683" t="str">
        <f>IF(A683="","",'個人種目(上級Ｓ)'!BE75)</f>
        <v/>
      </c>
      <c r="H683">
        <v>2</v>
      </c>
    </row>
    <row r="684" spans="1:8" x14ac:dyDescent="0.15">
      <c r="A684" t="str">
        <f>IF('個人種目(上級Ｓ)'!I76="","",'個人種目(上級Ｓ)'!AP76)</f>
        <v/>
      </c>
      <c r="B684" t="str">
        <f>IF(A684="","",'個人種目(上級Ｓ)'!AU76)</f>
        <v/>
      </c>
      <c r="C684" t="str">
        <f>IF(A684="","",'個人種目(上級Ｓ)'!AZ76)</f>
        <v/>
      </c>
      <c r="D684" t="str">
        <f>IF(A684="","",'個人種目(上級Ｓ)'!AF76)</f>
        <v/>
      </c>
      <c r="E684">
        <v>0</v>
      </c>
      <c r="F684">
        <v>5</v>
      </c>
      <c r="G684" t="str">
        <f>IF(A684="","",'個人種目(上級Ｓ)'!BE76)</f>
        <v/>
      </c>
      <c r="H684">
        <v>2</v>
      </c>
    </row>
    <row r="685" spans="1:8" x14ac:dyDescent="0.15">
      <c r="A685" t="str">
        <f>IF('個人種目(上級Ｓ)'!I77="","",'個人種目(上級Ｓ)'!AP77)</f>
        <v/>
      </c>
      <c r="B685" t="str">
        <f>IF(A685="","",'個人種目(上級Ｓ)'!AU77)</f>
        <v/>
      </c>
      <c r="C685" t="str">
        <f>IF(A685="","",'個人種目(上級Ｓ)'!AZ77)</f>
        <v/>
      </c>
      <c r="D685" t="str">
        <f>IF(A685="","",'個人種目(上級Ｓ)'!AF77)</f>
        <v/>
      </c>
      <c r="E685">
        <v>0</v>
      </c>
      <c r="F685">
        <v>5</v>
      </c>
      <c r="G685" t="str">
        <f>IF(A685="","",'個人種目(上級Ｓ)'!BE77)</f>
        <v/>
      </c>
      <c r="H685">
        <v>2</v>
      </c>
    </row>
    <row r="686" spans="1:8" x14ac:dyDescent="0.15">
      <c r="A686" t="str">
        <f>IF('個人種目(上級Ｓ)'!I78="","",'個人種目(上級Ｓ)'!AP78)</f>
        <v/>
      </c>
      <c r="B686" t="str">
        <f>IF(A686="","",'個人種目(上級Ｓ)'!AU78)</f>
        <v/>
      </c>
      <c r="C686" t="str">
        <f>IF(A686="","",'個人種目(上級Ｓ)'!AZ78)</f>
        <v/>
      </c>
      <c r="D686" t="str">
        <f>IF(A686="","",'個人種目(上級Ｓ)'!AF78)</f>
        <v/>
      </c>
      <c r="E686">
        <v>0</v>
      </c>
      <c r="F686">
        <v>5</v>
      </c>
      <c r="G686" t="str">
        <f>IF(A686="","",'個人種目(上級Ｓ)'!BE78)</f>
        <v/>
      </c>
      <c r="H686">
        <v>2</v>
      </c>
    </row>
    <row r="687" spans="1:8" x14ac:dyDescent="0.15">
      <c r="A687" t="str">
        <f>IF('個人種目(上級Ｓ)'!I79="","",'個人種目(上級Ｓ)'!AP79)</f>
        <v/>
      </c>
      <c r="B687" t="str">
        <f>IF(A687="","",'個人種目(上級Ｓ)'!AU79)</f>
        <v/>
      </c>
      <c r="C687" t="str">
        <f>IF(A687="","",'個人種目(上級Ｓ)'!AZ79)</f>
        <v/>
      </c>
      <c r="D687" t="str">
        <f>IF(A687="","",'個人種目(上級Ｓ)'!AF79)</f>
        <v/>
      </c>
      <c r="E687">
        <v>0</v>
      </c>
      <c r="F687">
        <v>5</v>
      </c>
      <c r="G687" t="str">
        <f>IF(A687="","",'個人種目(上級Ｓ)'!BE79)</f>
        <v/>
      </c>
      <c r="H687">
        <v>2</v>
      </c>
    </row>
    <row r="688" spans="1:8" x14ac:dyDescent="0.15">
      <c r="A688" t="str">
        <f>IF('個人種目(上級Ｓ)'!I80="","",'個人種目(上級Ｓ)'!AP80)</f>
        <v/>
      </c>
      <c r="B688" t="str">
        <f>IF(A688="","",'個人種目(上級Ｓ)'!AU80)</f>
        <v/>
      </c>
      <c r="C688" t="str">
        <f>IF(A688="","",'個人種目(上級Ｓ)'!AZ80)</f>
        <v/>
      </c>
      <c r="D688" t="str">
        <f>IF(A688="","",'個人種目(上級Ｓ)'!AF80)</f>
        <v/>
      </c>
      <c r="E688">
        <v>0</v>
      </c>
      <c r="F688">
        <v>5</v>
      </c>
      <c r="G688" t="str">
        <f>IF(A688="","",'個人種目(上級Ｓ)'!BE80)</f>
        <v/>
      </c>
      <c r="H688">
        <v>2</v>
      </c>
    </row>
    <row r="689" spans="1:8" x14ac:dyDescent="0.15">
      <c r="A689" t="str">
        <f>IF('個人種目(上級Ｓ)'!I81="","",'個人種目(上級Ｓ)'!AP81)</f>
        <v/>
      </c>
      <c r="B689" t="str">
        <f>IF(A689="","",'個人種目(上級Ｓ)'!AU81)</f>
        <v/>
      </c>
      <c r="C689" t="str">
        <f>IF(A689="","",'個人種目(上級Ｓ)'!AZ81)</f>
        <v/>
      </c>
      <c r="D689" t="str">
        <f>IF(A689="","",'個人種目(上級Ｓ)'!AF81)</f>
        <v/>
      </c>
      <c r="E689">
        <v>0</v>
      </c>
      <c r="F689">
        <v>5</v>
      </c>
      <c r="G689" t="str">
        <f>IF(A689="","",'個人種目(上級Ｓ)'!BE81)</f>
        <v/>
      </c>
      <c r="H689">
        <v>2</v>
      </c>
    </row>
    <row r="690" spans="1:8" x14ac:dyDescent="0.15">
      <c r="A690" t="str">
        <f>IF('個人種目(上級Ｓ)'!I82="","",'個人種目(上級Ｓ)'!AP82)</f>
        <v/>
      </c>
      <c r="B690" t="str">
        <f>IF(A690="","",'個人種目(上級Ｓ)'!AU82)</f>
        <v/>
      </c>
      <c r="C690" t="str">
        <f>IF(A690="","",'個人種目(上級Ｓ)'!AZ82)</f>
        <v/>
      </c>
      <c r="D690" t="str">
        <f>IF(A690="","",'個人種目(上級Ｓ)'!AF82)</f>
        <v/>
      </c>
      <c r="E690">
        <v>0</v>
      </c>
      <c r="F690">
        <v>5</v>
      </c>
      <c r="G690" t="str">
        <f>IF(A690="","",'個人種目(上級Ｓ)'!BE82)</f>
        <v/>
      </c>
      <c r="H690">
        <v>2</v>
      </c>
    </row>
    <row r="691" spans="1:8" x14ac:dyDescent="0.15">
      <c r="A691" t="str">
        <f>IF('個人種目(上級Ｓ)'!I83="","",'個人種目(上級Ｓ)'!AP83)</f>
        <v/>
      </c>
      <c r="B691" t="str">
        <f>IF(A691="","",'個人種目(上級Ｓ)'!AU83)</f>
        <v/>
      </c>
      <c r="C691" t="str">
        <f>IF(A691="","",'個人種目(上級Ｓ)'!AZ83)</f>
        <v/>
      </c>
      <c r="D691" t="str">
        <f>IF(A691="","",'個人種目(上級Ｓ)'!AF83)</f>
        <v/>
      </c>
      <c r="E691">
        <v>0</v>
      </c>
      <c r="F691">
        <v>5</v>
      </c>
      <c r="G691" t="str">
        <f>IF(A691="","",'個人種目(上級Ｓ)'!BE83)</f>
        <v/>
      </c>
      <c r="H691">
        <v>2</v>
      </c>
    </row>
    <row r="692" spans="1:8" x14ac:dyDescent="0.15">
      <c r="A692" t="str">
        <f>IF('個人種目(上級Ｓ)'!I84="","",'個人種目(上級Ｓ)'!AP84)</f>
        <v/>
      </c>
      <c r="B692" t="str">
        <f>IF(A692="","",'個人種目(上級Ｓ)'!AU84)</f>
        <v/>
      </c>
      <c r="C692" t="str">
        <f>IF(A692="","",'個人種目(上級Ｓ)'!AZ84)</f>
        <v/>
      </c>
      <c r="D692" t="str">
        <f>IF(A692="","",'個人種目(上級Ｓ)'!AF84)</f>
        <v/>
      </c>
      <c r="E692">
        <v>0</v>
      </c>
      <c r="F692">
        <v>5</v>
      </c>
      <c r="G692" t="str">
        <f>IF(A692="","",'個人種目(上級Ｓ)'!BE84)</f>
        <v/>
      </c>
      <c r="H692">
        <v>2</v>
      </c>
    </row>
    <row r="693" spans="1:8" x14ac:dyDescent="0.15">
      <c r="A693" t="str">
        <f>IF('個人種目(上級Ｓ)'!I85="","",'個人種目(上級Ｓ)'!AP85)</f>
        <v/>
      </c>
      <c r="B693" t="str">
        <f>IF(A693="","",'個人種目(上級Ｓ)'!AU85)</f>
        <v/>
      </c>
      <c r="C693" t="str">
        <f>IF(A693="","",'個人種目(上級Ｓ)'!AZ85)</f>
        <v/>
      </c>
      <c r="D693" t="str">
        <f>IF(A693="","",'個人種目(上級Ｓ)'!AF85)</f>
        <v/>
      </c>
      <c r="E693">
        <v>0</v>
      </c>
      <c r="F693">
        <v>5</v>
      </c>
      <c r="G693" t="str">
        <f>IF(A693="","",'個人種目(上級Ｓ)'!BE85)</f>
        <v/>
      </c>
      <c r="H693">
        <v>2</v>
      </c>
    </row>
    <row r="694" spans="1:8" x14ac:dyDescent="0.15">
      <c r="A694" t="str">
        <f>IF('個人種目(上級Ｓ)'!I86="","",'個人種目(上級Ｓ)'!AP86)</f>
        <v/>
      </c>
      <c r="B694" t="str">
        <f>IF(A694="","",'個人種目(上級Ｓ)'!AU86)</f>
        <v/>
      </c>
      <c r="C694" t="str">
        <f>IF(A694="","",'個人種目(上級Ｓ)'!AZ86)</f>
        <v/>
      </c>
      <c r="D694" t="str">
        <f>IF(A694="","",'個人種目(上級Ｓ)'!AF86)</f>
        <v/>
      </c>
      <c r="E694">
        <v>0</v>
      </c>
      <c r="F694">
        <v>5</v>
      </c>
      <c r="G694" t="str">
        <f>IF(A694="","",'個人種目(上級Ｓ)'!BE86)</f>
        <v/>
      </c>
      <c r="H694">
        <v>2</v>
      </c>
    </row>
    <row r="695" spans="1:8" x14ac:dyDescent="0.15">
      <c r="A695" t="str">
        <f>IF('個人種目(上級Ｓ)'!I87="","",'個人種目(上級Ｓ)'!AP87)</f>
        <v/>
      </c>
      <c r="B695" t="str">
        <f>IF(A695="","",'個人種目(上級Ｓ)'!AU87)</f>
        <v/>
      </c>
      <c r="C695" t="str">
        <f>IF(A695="","",'個人種目(上級Ｓ)'!AZ87)</f>
        <v/>
      </c>
      <c r="D695" t="str">
        <f>IF(A695="","",'個人種目(上級Ｓ)'!AF87)</f>
        <v/>
      </c>
      <c r="E695">
        <v>0</v>
      </c>
      <c r="F695">
        <v>5</v>
      </c>
      <c r="G695" t="str">
        <f>IF(A695="","",'個人種目(上級Ｓ)'!BE87)</f>
        <v/>
      </c>
      <c r="H695">
        <v>2</v>
      </c>
    </row>
    <row r="696" spans="1:8" x14ac:dyDescent="0.15">
      <c r="A696" t="str">
        <f>IF('個人種目(上級Ｓ)'!I88="","",'個人種目(上級Ｓ)'!AP88)</f>
        <v/>
      </c>
      <c r="B696" t="str">
        <f>IF(A696="","",'個人種目(上級Ｓ)'!AU88)</f>
        <v/>
      </c>
      <c r="C696" t="str">
        <f>IF(A696="","",'個人種目(上級Ｓ)'!AZ88)</f>
        <v/>
      </c>
      <c r="D696" t="str">
        <f>IF(A696="","",'個人種目(上級Ｓ)'!AF88)</f>
        <v/>
      </c>
      <c r="E696">
        <v>0</v>
      </c>
      <c r="F696">
        <v>5</v>
      </c>
      <c r="G696" t="str">
        <f>IF(A696="","",'個人種目(上級Ｓ)'!BE88)</f>
        <v/>
      </c>
      <c r="H696">
        <v>2</v>
      </c>
    </row>
    <row r="697" spans="1:8" x14ac:dyDescent="0.15">
      <c r="A697" t="str">
        <f>IF('個人種目(上級Ｓ)'!I89="","",'個人種目(上級Ｓ)'!AP89)</f>
        <v/>
      </c>
      <c r="B697" t="str">
        <f>IF(A697="","",'個人種目(上級Ｓ)'!AU89)</f>
        <v/>
      </c>
      <c r="C697" t="str">
        <f>IF(A697="","",'個人種目(上級Ｓ)'!AZ89)</f>
        <v/>
      </c>
      <c r="D697" t="str">
        <f>IF(A697="","",'個人種目(上級Ｓ)'!AF89)</f>
        <v/>
      </c>
      <c r="E697">
        <v>0</v>
      </c>
      <c r="F697">
        <v>5</v>
      </c>
      <c r="G697" t="str">
        <f>IF(A697="","",'個人種目(上級Ｓ)'!BE89)</f>
        <v/>
      </c>
      <c r="H697">
        <v>2</v>
      </c>
    </row>
    <row r="698" spans="1:8" x14ac:dyDescent="0.15">
      <c r="A698" t="str">
        <f>IF('個人種目(上級Ｓ)'!I90="","",'個人種目(上級Ｓ)'!AP90)</f>
        <v/>
      </c>
      <c r="B698" t="str">
        <f>IF(A698="","",'個人種目(上級Ｓ)'!AU90)</f>
        <v/>
      </c>
      <c r="C698" t="str">
        <f>IF(A698="","",'個人種目(上級Ｓ)'!AZ90)</f>
        <v/>
      </c>
      <c r="D698" t="str">
        <f>IF(A698="","",'個人種目(上級Ｓ)'!AF90)</f>
        <v/>
      </c>
      <c r="E698">
        <v>0</v>
      </c>
      <c r="F698">
        <v>5</v>
      </c>
      <c r="G698" t="str">
        <f>IF(A698="","",'個人種目(上級Ｓ)'!BE90)</f>
        <v/>
      </c>
      <c r="H698">
        <v>2</v>
      </c>
    </row>
    <row r="699" spans="1:8" x14ac:dyDescent="0.15">
      <c r="A699" t="str">
        <f>IF('個人種目(上級Ｓ)'!I91="","",'個人種目(上級Ｓ)'!AP91)</f>
        <v/>
      </c>
      <c r="B699" t="str">
        <f>IF(A699="","",'個人種目(上級Ｓ)'!AU91)</f>
        <v/>
      </c>
      <c r="C699" t="str">
        <f>IF(A699="","",'個人種目(上級Ｓ)'!AZ91)</f>
        <v/>
      </c>
      <c r="D699" t="str">
        <f>IF(A699="","",'個人種目(上級Ｓ)'!AF91)</f>
        <v/>
      </c>
      <c r="E699">
        <v>0</v>
      </c>
      <c r="F699">
        <v>5</v>
      </c>
      <c r="G699" t="str">
        <f>IF(A699="","",'個人種目(上級Ｓ)'!BE91)</f>
        <v/>
      </c>
      <c r="H699">
        <v>2</v>
      </c>
    </row>
    <row r="700" spans="1:8" x14ac:dyDescent="0.15">
      <c r="A700" t="str">
        <f>IF('個人種目(上級Ｓ)'!I92="","",'個人種目(上級Ｓ)'!AP92)</f>
        <v/>
      </c>
      <c r="B700" t="str">
        <f>IF(A700="","",'個人種目(上級Ｓ)'!AU92)</f>
        <v/>
      </c>
      <c r="C700" t="str">
        <f>IF(A700="","",'個人種目(上級Ｓ)'!AZ92)</f>
        <v/>
      </c>
      <c r="D700" t="str">
        <f>IF(A700="","",'個人種目(上級Ｓ)'!AF92)</f>
        <v/>
      </c>
      <c r="E700">
        <v>0</v>
      </c>
      <c r="F700">
        <v>5</v>
      </c>
      <c r="G700" t="str">
        <f>IF(A700="","",'個人種目(上級Ｓ)'!BE92)</f>
        <v/>
      </c>
      <c r="H700">
        <v>2</v>
      </c>
    </row>
    <row r="701" spans="1:8" x14ac:dyDescent="0.15">
      <c r="A701" t="str">
        <f>IF('個人種目(上級Ｓ)'!I93="","",'個人種目(上級Ｓ)'!AP93)</f>
        <v/>
      </c>
      <c r="B701" t="str">
        <f>IF(A701="","",'個人種目(上級Ｓ)'!AU93)</f>
        <v/>
      </c>
      <c r="C701" t="str">
        <f>IF(A701="","",'個人種目(上級Ｓ)'!AZ93)</f>
        <v/>
      </c>
      <c r="D701" t="str">
        <f>IF(A701="","",'個人種目(上級Ｓ)'!AF93)</f>
        <v/>
      </c>
      <c r="E701">
        <v>0</v>
      </c>
      <c r="F701">
        <v>5</v>
      </c>
      <c r="G701" t="str">
        <f>IF(A701="","",'個人種目(上級Ｓ)'!BE93)</f>
        <v/>
      </c>
      <c r="H701">
        <v>2</v>
      </c>
    </row>
    <row r="702" spans="1:8" x14ac:dyDescent="0.15">
      <c r="A702" t="str">
        <f>IF('個人種目(上級Ｓ)'!I94="","",'個人種目(上級Ｓ)'!AP94)</f>
        <v/>
      </c>
      <c r="B702" t="str">
        <f>IF(A702="","",'個人種目(上級Ｓ)'!AU94)</f>
        <v/>
      </c>
      <c r="C702" t="str">
        <f>IF(A702="","",'個人種目(上級Ｓ)'!AZ94)</f>
        <v/>
      </c>
      <c r="D702" t="str">
        <f>IF(A702="","",'個人種目(上級Ｓ)'!AF94)</f>
        <v/>
      </c>
      <c r="E702">
        <v>0</v>
      </c>
      <c r="F702">
        <v>5</v>
      </c>
      <c r="G702" t="str">
        <f>IF(A702="","",'個人種目(上級Ｓ)'!BE94)</f>
        <v/>
      </c>
      <c r="H702">
        <v>2</v>
      </c>
    </row>
    <row r="703" spans="1:8" x14ac:dyDescent="0.15">
      <c r="A703" t="str">
        <f>IF('個人種目(上級Ｓ)'!I95="","",'個人種目(上級Ｓ)'!AP95)</f>
        <v/>
      </c>
      <c r="B703" t="str">
        <f>IF(A703="","",'個人種目(上級Ｓ)'!AU95)</f>
        <v/>
      </c>
      <c r="C703" t="str">
        <f>IF(A703="","",'個人種目(上級Ｓ)'!AZ95)</f>
        <v/>
      </c>
      <c r="D703" t="str">
        <f>IF(A703="","",'個人種目(上級Ｓ)'!AF95)</f>
        <v/>
      </c>
      <c r="E703">
        <v>0</v>
      </c>
      <c r="F703">
        <v>5</v>
      </c>
      <c r="G703" t="str">
        <f>IF(A703="","",'個人種目(上級Ｓ)'!BE95)</f>
        <v/>
      </c>
      <c r="H703">
        <v>2</v>
      </c>
    </row>
    <row r="704" spans="1:8" x14ac:dyDescent="0.15">
      <c r="A704" t="str">
        <f>IF('個人種目(上級Ｓ)'!I96="","",'個人種目(上級Ｓ)'!AP96)</f>
        <v/>
      </c>
      <c r="B704" t="str">
        <f>IF(A704="","",'個人種目(上級Ｓ)'!AU96)</f>
        <v/>
      </c>
      <c r="C704" t="str">
        <f>IF(A704="","",'個人種目(上級Ｓ)'!AZ96)</f>
        <v/>
      </c>
      <c r="D704" t="str">
        <f>IF(A704="","",'個人種目(上級Ｓ)'!AF96)</f>
        <v/>
      </c>
      <c r="E704">
        <v>0</v>
      </c>
      <c r="F704">
        <v>5</v>
      </c>
      <c r="G704" t="str">
        <f>IF(A704="","",'個人種目(上級Ｓ)'!BE96)</f>
        <v/>
      </c>
      <c r="H704">
        <v>2</v>
      </c>
    </row>
    <row r="705" spans="1:8" x14ac:dyDescent="0.15">
      <c r="A705" t="str">
        <f>IF('個人種目(上級Ｓ)'!I97="","",'個人種目(上級Ｓ)'!AP97)</f>
        <v/>
      </c>
      <c r="B705" t="str">
        <f>IF(A705="","",'個人種目(上級Ｓ)'!AU97)</f>
        <v/>
      </c>
      <c r="C705" t="str">
        <f>IF(A705="","",'個人種目(上級Ｓ)'!AZ97)</f>
        <v/>
      </c>
      <c r="D705" t="str">
        <f>IF(A705="","",'個人種目(上級Ｓ)'!AF97)</f>
        <v/>
      </c>
      <c r="E705">
        <v>0</v>
      </c>
      <c r="F705">
        <v>5</v>
      </c>
      <c r="G705" t="str">
        <f>IF(A705="","",'個人種目(上級Ｓ)'!BE97)</f>
        <v/>
      </c>
      <c r="H705">
        <v>2</v>
      </c>
    </row>
    <row r="706" spans="1:8" x14ac:dyDescent="0.15">
      <c r="A706" t="str">
        <f>IF('個人種目(上級Ｓ)'!I98="","",'個人種目(上級Ｓ)'!AP98)</f>
        <v/>
      </c>
      <c r="B706" t="str">
        <f>IF(A706="","",'個人種目(上級Ｓ)'!AU98)</f>
        <v/>
      </c>
      <c r="C706" t="str">
        <f>IF(A706="","",'個人種目(上級Ｓ)'!AZ98)</f>
        <v/>
      </c>
      <c r="D706" t="str">
        <f>IF(A706="","",'個人種目(上級Ｓ)'!AF98)</f>
        <v/>
      </c>
      <c r="E706">
        <v>0</v>
      </c>
      <c r="F706">
        <v>5</v>
      </c>
      <c r="G706" t="str">
        <f>IF(A706="","",'個人種目(上級Ｓ)'!BE98)</f>
        <v/>
      </c>
      <c r="H706">
        <v>2</v>
      </c>
    </row>
    <row r="707" spans="1:8" x14ac:dyDescent="0.15">
      <c r="A707" t="str">
        <f>IF('個人種目(上級Ｓ)'!I99="","",'個人種目(上級Ｓ)'!AP99)</f>
        <v/>
      </c>
      <c r="B707" t="str">
        <f>IF(A707="","",'個人種目(上級Ｓ)'!AU99)</f>
        <v/>
      </c>
      <c r="C707" t="str">
        <f>IF(A707="","",'個人種目(上級Ｓ)'!AZ99)</f>
        <v/>
      </c>
      <c r="D707" t="str">
        <f>IF(A707="","",'個人種目(上級Ｓ)'!AF99)</f>
        <v/>
      </c>
      <c r="E707">
        <v>0</v>
      </c>
      <c r="F707">
        <v>5</v>
      </c>
      <c r="G707" t="str">
        <f>IF(A707="","",'個人種目(上級Ｓ)'!BE99)</f>
        <v/>
      </c>
      <c r="H707">
        <v>2</v>
      </c>
    </row>
    <row r="708" spans="1:8" x14ac:dyDescent="0.15">
      <c r="A708" t="str">
        <f>IF('個人種目(上級Ｓ)'!I100="","",'個人種目(上級Ｓ)'!AP100)</f>
        <v/>
      </c>
      <c r="B708" t="str">
        <f>IF(A708="","",'個人種目(上級Ｓ)'!AU100)</f>
        <v/>
      </c>
      <c r="C708" t="str">
        <f>IF(A708="","",'個人種目(上級Ｓ)'!AZ100)</f>
        <v/>
      </c>
      <c r="D708" t="str">
        <f>IF(A708="","",'個人種目(上級Ｓ)'!AF100)</f>
        <v/>
      </c>
      <c r="E708">
        <v>0</v>
      </c>
      <c r="F708">
        <v>5</v>
      </c>
      <c r="G708" t="str">
        <f>IF(A708="","",'個人種目(上級Ｓ)'!BE100)</f>
        <v/>
      </c>
      <c r="H708">
        <v>2</v>
      </c>
    </row>
    <row r="709" spans="1:8" x14ac:dyDescent="0.15">
      <c r="A709" t="str">
        <f>IF('個人種目(上級Ｓ)'!I101="","",'個人種目(上級Ｓ)'!AP101)</f>
        <v/>
      </c>
      <c r="B709" t="str">
        <f>IF(A709="","",'個人種目(上級Ｓ)'!AU101)</f>
        <v/>
      </c>
      <c r="C709" t="str">
        <f>IF(A709="","",'個人種目(上級Ｓ)'!AZ101)</f>
        <v/>
      </c>
      <c r="D709" t="str">
        <f>IF(A709="","",'個人種目(上級Ｓ)'!AF101)</f>
        <v/>
      </c>
      <c r="E709">
        <v>0</v>
      </c>
      <c r="F709">
        <v>5</v>
      </c>
      <c r="G709" t="str">
        <f>IF(A709="","",'個人種目(上級Ｓ)'!BE101)</f>
        <v/>
      </c>
      <c r="H709">
        <v>2</v>
      </c>
    </row>
    <row r="710" spans="1:8" x14ac:dyDescent="0.15">
      <c r="A710" t="str">
        <f>IF('個人種目(上級Ｓ)'!I102="","",'個人種目(上級Ｓ)'!AP102)</f>
        <v/>
      </c>
      <c r="B710" t="str">
        <f>IF(A710="","",'個人種目(上級Ｓ)'!AU102)</f>
        <v/>
      </c>
      <c r="C710" t="str">
        <f>IF(A710="","",'個人種目(上級Ｓ)'!AZ102)</f>
        <v/>
      </c>
      <c r="D710" t="str">
        <f>IF(A710="","",'個人種目(上級Ｓ)'!AF102)</f>
        <v/>
      </c>
      <c r="E710">
        <v>0</v>
      </c>
      <c r="F710">
        <v>5</v>
      </c>
      <c r="G710" t="str">
        <f>IF(A710="","",'個人種目(上級Ｓ)'!BE102)</f>
        <v/>
      </c>
      <c r="H710">
        <v>2</v>
      </c>
    </row>
    <row r="711" spans="1:8" x14ac:dyDescent="0.15">
      <c r="A711" t="str">
        <f>IF('個人種目(上級Ｓ)'!I103="","",'個人種目(上級Ｓ)'!AP103)</f>
        <v/>
      </c>
      <c r="B711" t="str">
        <f>IF(A711="","",'個人種目(上級Ｓ)'!AU103)</f>
        <v/>
      </c>
      <c r="C711" t="str">
        <f>IF(A711="","",'個人種目(上級Ｓ)'!AZ103)</f>
        <v/>
      </c>
      <c r="D711" t="str">
        <f>IF(A711="","",'個人種目(上級Ｓ)'!AF103)</f>
        <v/>
      </c>
      <c r="E711">
        <v>0</v>
      </c>
      <c r="F711">
        <v>5</v>
      </c>
      <c r="G711" t="str">
        <f>IF(A711="","",'個人種目(上級Ｓ)'!BE103)</f>
        <v/>
      </c>
      <c r="H711">
        <v>2</v>
      </c>
    </row>
    <row r="712" spans="1:8" x14ac:dyDescent="0.15">
      <c r="A712" t="str">
        <f>IF('個人種目(上級Ｓ)'!I104="","",'個人種目(上級Ｓ)'!AP104)</f>
        <v/>
      </c>
      <c r="B712" t="str">
        <f>IF(A712="","",'個人種目(上級Ｓ)'!AU104)</f>
        <v/>
      </c>
      <c r="C712" t="str">
        <f>IF(A712="","",'個人種目(上級Ｓ)'!AZ104)</f>
        <v/>
      </c>
      <c r="D712" t="str">
        <f>IF(A712="","",'個人種目(上級Ｓ)'!AF104)</f>
        <v/>
      </c>
      <c r="E712">
        <v>0</v>
      </c>
      <c r="F712">
        <v>5</v>
      </c>
      <c r="G712" t="str">
        <f>IF(A712="","",'個人種目(上級Ｓ)'!BE104)</f>
        <v/>
      </c>
      <c r="H712">
        <v>2</v>
      </c>
    </row>
    <row r="713" spans="1:8" x14ac:dyDescent="0.15">
      <c r="A713" t="str">
        <f>IF('個人種目(上級Ｓ)'!I105="","",'個人種目(上級Ｓ)'!AP105)</f>
        <v/>
      </c>
      <c r="B713" t="str">
        <f>IF(A713="","",'個人種目(上級Ｓ)'!AU105)</f>
        <v/>
      </c>
      <c r="C713" t="str">
        <f>IF(A713="","",'個人種目(上級Ｓ)'!AZ105)</f>
        <v/>
      </c>
      <c r="D713" t="str">
        <f>IF(A713="","",'個人種目(上級Ｓ)'!AF105)</f>
        <v/>
      </c>
      <c r="E713">
        <v>0</v>
      </c>
      <c r="F713">
        <v>5</v>
      </c>
      <c r="G713" t="str">
        <f>IF(A713="","",'個人種目(上級Ｓ)'!BE105)</f>
        <v/>
      </c>
      <c r="H713">
        <v>2</v>
      </c>
    </row>
    <row r="714" spans="1:8" x14ac:dyDescent="0.15">
      <c r="A714" t="str">
        <f>IF('個人種目(上級Ｓ)'!I106="","",'個人種目(上級Ｓ)'!AP106)</f>
        <v/>
      </c>
      <c r="B714" t="str">
        <f>IF(A714="","",'個人種目(上級Ｓ)'!AU106)</f>
        <v/>
      </c>
      <c r="C714" t="str">
        <f>IF(A714="","",'個人種目(上級Ｓ)'!AZ106)</f>
        <v/>
      </c>
      <c r="D714" t="str">
        <f>IF(A714="","",'個人種目(上級Ｓ)'!AF106)</f>
        <v/>
      </c>
      <c r="E714">
        <v>0</v>
      </c>
      <c r="F714">
        <v>5</v>
      </c>
      <c r="G714" t="str">
        <f>IF(A714="","",'個人種目(上級Ｓ)'!BE106)</f>
        <v/>
      </c>
      <c r="H714">
        <v>2</v>
      </c>
    </row>
    <row r="715" spans="1:8" x14ac:dyDescent="0.15">
      <c r="A715" s="42" t="str">
        <f>IF('個人種目(上級Ｓ)'!I107="","",'個人種目(上級Ｓ)'!AP107)</f>
        <v/>
      </c>
      <c r="B715" s="42" t="str">
        <f>IF(A715="","",'個人種目(上級Ｓ)'!AU107)</f>
        <v/>
      </c>
      <c r="C715" s="42" t="str">
        <f>IF(A715="","",'個人種目(上級Ｓ)'!AZ107)</f>
        <v/>
      </c>
      <c r="D715" s="42" t="str">
        <f>IF(A715="","",'個人種目(上級Ｓ)'!AF107)</f>
        <v/>
      </c>
      <c r="E715" s="42">
        <v>0</v>
      </c>
      <c r="F715" s="42">
        <v>5</v>
      </c>
      <c r="G715" s="42" t="str">
        <f>IF(A715="","",'個人種目(上級Ｓ)'!BE107)</f>
        <v/>
      </c>
      <c r="H715" s="42">
        <v>2</v>
      </c>
    </row>
    <row r="716" spans="1:8" x14ac:dyDescent="0.15">
      <c r="A716" t="str">
        <f>IF('個人種目(上級Ｓ)'!K6="","",'個人種目(上級Ｓ)'!AP6)</f>
        <v/>
      </c>
      <c r="B716" s="45" t="str">
        <f>IF(A716="","",'個人種目(上級Ｓ)'!AV6)</f>
        <v/>
      </c>
      <c r="C716" s="45" t="str">
        <f>IF(A716="","",'個人種目(上級Ｓ)'!BA6)</f>
        <v/>
      </c>
      <c r="D716" s="45" t="str">
        <f>IF(A716="","",'個人種目(上級Ｓ)'!AF6)</f>
        <v/>
      </c>
      <c r="E716" s="45">
        <v>0</v>
      </c>
      <c r="F716" s="45">
        <v>0</v>
      </c>
      <c r="G716" s="45" t="str">
        <f>IF(A716="","",'個人種目(上級Ｓ)'!BF6)</f>
        <v/>
      </c>
      <c r="H716">
        <v>3</v>
      </c>
    </row>
    <row r="717" spans="1:8" x14ac:dyDescent="0.15">
      <c r="A717" t="str">
        <f>IF('個人種目(上級Ｓ)'!K7="","",'個人種目(上級Ｓ)'!AP7)</f>
        <v/>
      </c>
      <c r="B717" t="str">
        <f>IF(A717="","",'個人種目(上級Ｓ)'!AV7)</f>
        <v/>
      </c>
      <c r="C717" t="str">
        <f>IF(A717="","",'個人種目(上級Ｓ)'!BA7)</f>
        <v/>
      </c>
      <c r="D717" t="str">
        <f>IF(A717="","",'個人種目(上級Ｓ)'!AF7)</f>
        <v/>
      </c>
      <c r="E717">
        <v>0</v>
      </c>
      <c r="F717">
        <v>0</v>
      </c>
      <c r="G717" t="str">
        <f>IF(A717="","",'個人種目(上級Ｓ)'!BF7)</f>
        <v/>
      </c>
      <c r="H717">
        <v>3</v>
      </c>
    </row>
    <row r="718" spans="1:8" x14ac:dyDescent="0.15">
      <c r="A718" t="str">
        <f>IF('個人種目(上級Ｓ)'!K8="","",'個人種目(上級Ｓ)'!AP8)</f>
        <v/>
      </c>
      <c r="B718" t="str">
        <f>IF(A718="","",'個人種目(上級Ｓ)'!AV8)</f>
        <v/>
      </c>
      <c r="C718" t="str">
        <f>IF(A718="","",'個人種目(上級Ｓ)'!BA8)</f>
        <v/>
      </c>
      <c r="D718" t="str">
        <f>IF(A718="","",'個人種目(上級Ｓ)'!AF8)</f>
        <v/>
      </c>
      <c r="E718">
        <v>0</v>
      </c>
      <c r="F718">
        <v>0</v>
      </c>
      <c r="G718" t="str">
        <f>IF(A718="","",'個人種目(上級Ｓ)'!BF8)</f>
        <v/>
      </c>
      <c r="H718">
        <v>3</v>
      </c>
    </row>
    <row r="719" spans="1:8" x14ac:dyDescent="0.15">
      <c r="A719" t="str">
        <f>IF('個人種目(上級Ｓ)'!K9="","",'個人種目(上級Ｓ)'!AP9)</f>
        <v/>
      </c>
      <c r="B719" t="str">
        <f>IF(A719="","",'個人種目(上級Ｓ)'!AV9)</f>
        <v/>
      </c>
      <c r="C719" t="str">
        <f>IF(A719="","",'個人種目(上級Ｓ)'!BA9)</f>
        <v/>
      </c>
      <c r="D719" t="str">
        <f>IF(A719="","",'個人種目(上級Ｓ)'!AF9)</f>
        <v/>
      </c>
      <c r="E719">
        <v>0</v>
      </c>
      <c r="F719">
        <v>0</v>
      </c>
      <c r="G719" t="str">
        <f>IF(A719="","",'個人種目(上級Ｓ)'!BF9)</f>
        <v/>
      </c>
      <c r="H719">
        <v>3</v>
      </c>
    </row>
    <row r="720" spans="1:8" x14ac:dyDescent="0.15">
      <c r="A720" t="str">
        <f>IF('個人種目(上級Ｓ)'!K10="","",'個人種目(上級Ｓ)'!AP10)</f>
        <v/>
      </c>
      <c r="B720" t="str">
        <f>IF(A720="","",'個人種目(上級Ｓ)'!AV10)</f>
        <v/>
      </c>
      <c r="C720" t="str">
        <f>IF(A720="","",'個人種目(上級Ｓ)'!BA10)</f>
        <v/>
      </c>
      <c r="D720" t="str">
        <f>IF(A720="","",'個人種目(上級Ｓ)'!AF10)</f>
        <v/>
      </c>
      <c r="E720">
        <v>0</v>
      </c>
      <c r="F720">
        <v>0</v>
      </c>
      <c r="G720" t="str">
        <f>IF(A720="","",'個人種目(上級Ｓ)'!BF10)</f>
        <v/>
      </c>
      <c r="H720">
        <v>3</v>
      </c>
    </row>
    <row r="721" spans="1:8" x14ac:dyDescent="0.15">
      <c r="A721" t="str">
        <f>IF('個人種目(上級Ｓ)'!K11="","",'個人種目(上級Ｓ)'!AP11)</f>
        <v/>
      </c>
      <c r="B721" t="str">
        <f>IF(A721="","",'個人種目(上級Ｓ)'!AV11)</f>
        <v/>
      </c>
      <c r="C721" t="str">
        <f>IF(A721="","",'個人種目(上級Ｓ)'!BA11)</f>
        <v/>
      </c>
      <c r="D721" t="str">
        <f>IF(A721="","",'個人種目(上級Ｓ)'!AF11)</f>
        <v/>
      </c>
      <c r="E721">
        <v>0</v>
      </c>
      <c r="F721">
        <v>0</v>
      </c>
      <c r="G721" t="str">
        <f>IF(A721="","",'個人種目(上級Ｓ)'!BF11)</f>
        <v/>
      </c>
      <c r="H721">
        <v>3</v>
      </c>
    </row>
    <row r="722" spans="1:8" x14ac:dyDescent="0.15">
      <c r="A722" t="str">
        <f>IF('個人種目(上級Ｓ)'!K12="","",'個人種目(上級Ｓ)'!AP12)</f>
        <v/>
      </c>
      <c r="B722" t="str">
        <f>IF(A722="","",'個人種目(上級Ｓ)'!AV12)</f>
        <v/>
      </c>
      <c r="C722" t="str">
        <f>IF(A722="","",'個人種目(上級Ｓ)'!BA12)</f>
        <v/>
      </c>
      <c r="D722" t="str">
        <f>IF(A722="","",'個人種目(上級Ｓ)'!AF12)</f>
        <v/>
      </c>
      <c r="E722">
        <v>0</v>
      </c>
      <c r="F722">
        <v>0</v>
      </c>
      <c r="G722" t="str">
        <f>IF(A722="","",'個人種目(上級Ｓ)'!BF12)</f>
        <v/>
      </c>
      <c r="H722">
        <v>3</v>
      </c>
    </row>
    <row r="723" spans="1:8" x14ac:dyDescent="0.15">
      <c r="A723" t="str">
        <f>IF('個人種目(上級Ｓ)'!K13="","",'個人種目(上級Ｓ)'!AP13)</f>
        <v/>
      </c>
      <c r="B723" t="str">
        <f>IF(A723="","",'個人種目(上級Ｓ)'!AV13)</f>
        <v/>
      </c>
      <c r="C723" t="str">
        <f>IF(A723="","",'個人種目(上級Ｓ)'!BA13)</f>
        <v/>
      </c>
      <c r="D723" t="str">
        <f>IF(A723="","",'個人種目(上級Ｓ)'!AF13)</f>
        <v/>
      </c>
      <c r="E723">
        <v>0</v>
      </c>
      <c r="F723">
        <v>0</v>
      </c>
      <c r="G723" t="str">
        <f>IF(A723="","",'個人種目(上級Ｓ)'!BF13)</f>
        <v/>
      </c>
      <c r="H723">
        <v>3</v>
      </c>
    </row>
    <row r="724" spans="1:8" x14ac:dyDescent="0.15">
      <c r="A724" t="str">
        <f>IF('個人種目(上級Ｓ)'!K14="","",'個人種目(上級Ｓ)'!AP14)</f>
        <v/>
      </c>
      <c r="B724" t="str">
        <f>IF(A724="","",'個人種目(上級Ｓ)'!AV14)</f>
        <v/>
      </c>
      <c r="C724" t="str">
        <f>IF(A724="","",'個人種目(上級Ｓ)'!BA14)</f>
        <v/>
      </c>
      <c r="D724" t="str">
        <f>IF(A724="","",'個人種目(上級Ｓ)'!AF14)</f>
        <v/>
      </c>
      <c r="E724">
        <v>0</v>
      </c>
      <c r="F724">
        <v>0</v>
      </c>
      <c r="G724" t="str">
        <f>IF(A724="","",'個人種目(上級Ｓ)'!BF14)</f>
        <v/>
      </c>
      <c r="H724">
        <v>3</v>
      </c>
    </row>
    <row r="725" spans="1:8" x14ac:dyDescent="0.15">
      <c r="A725" t="str">
        <f>IF('個人種目(上級Ｓ)'!K15="","",'個人種目(上級Ｓ)'!AP15)</f>
        <v/>
      </c>
      <c r="B725" t="str">
        <f>IF(A725="","",'個人種目(上級Ｓ)'!AV15)</f>
        <v/>
      </c>
      <c r="C725" t="str">
        <f>IF(A725="","",'個人種目(上級Ｓ)'!BA15)</f>
        <v/>
      </c>
      <c r="D725" t="str">
        <f>IF(A725="","",'個人種目(上級Ｓ)'!AF15)</f>
        <v/>
      </c>
      <c r="E725">
        <v>0</v>
      </c>
      <c r="F725">
        <v>0</v>
      </c>
      <c r="G725" t="str">
        <f>IF(A725="","",'個人種目(上級Ｓ)'!BF15)</f>
        <v/>
      </c>
      <c r="H725">
        <v>3</v>
      </c>
    </row>
    <row r="726" spans="1:8" x14ac:dyDescent="0.15">
      <c r="A726" t="str">
        <f>IF('個人種目(上級Ｓ)'!K16="","",'個人種目(上級Ｓ)'!AP16)</f>
        <v/>
      </c>
      <c r="B726" t="str">
        <f>IF(A726="","",'個人種目(上級Ｓ)'!AV16)</f>
        <v/>
      </c>
      <c r="C726" t="str">
        <f>IF(A726="","",'個人種目(上級Ｓ)'!BA16)</f>
        <v/>
      </c>
      <c r="D726" t="str">
        <f>IF(A726="","",'個人種目(上級Ｓ)'!AF16)</f>
        <v/>
      </c>
      <c r="E726">
        <v>0</v>
      </c>
      <c r="F726">
        <v>0</v>
      </c>
      <c r="G726" t="str">
        <f>IF(A726="","",'個人種目(上級Ｓ)'!BF16)</f>
        <v/>
      </c>
      <c r="H726">
        <v>3</v>
      </c>
    </row>
    <row r="727" spans="1:8" x14ac:dyDescent="0.15">
      <c r="A727" t="str">
        <f>IF('個人種目(上級Ｓ)'!K17="","",'個人種目(上級Ｓ)'!AP17)</f>
        <v/>
      </c>
      <c r="B727" t="str">
        <f>IF(A727="","",'個人種目(上級Ｓ)'!AV17)</f>
        <v/>
      </c>
      <c r="C727" t="str">
        <f>IF(A727="","",'個人種目(上級Ｓ)'!BA17)</f>
        <v/>
      </c>
      <c r="D727" t="str">
        <f>IF(A727="","",'個人種目(上級Ｓ)'!AF17)</f>
        <v/>
      </c>
      <c r="E727">
        <v>0</v>
      </c>
      <c r="F727">
        <v>0</v>
      </c>
      <c r="G727" t="str">
        <f>IF(A727="","",'個人種目(上級Ｓ)'!BF17)</f>
        <v/>
      </c>
      <c r="H727">
        <v>3</v>
      </c>
    </row>
    <row r="728" spans="1:8" x14ac:dyDescent="0.15">
      <c r="A728" t="str">
        <f>IF('個人種目(上級Ｓ)'!K18="","",'個人種目(上級Ｓ)'!AP18)</f>
        <v/>
      </c>
      <c r="B728" t="str">
        <f>IF(A728="","",'個人種目(上級Ｓ)'!AV18)</f>
        <v/>
      </c>
      <c r="C728" t="str">
        <f>IF(A728="","",'個人種目(上級Ｓ)'!BA18)</f>
        <v/>
      </c>
      <c r="D728" t="str">
        <f>IF(A728="","",'個人種目(上級Ｓ)'!AF18)</f>
        <v/>
      </c>
      <c r="E728">
        <v>0</v>
      </c>
      <c r="F728">
        <v>0</v>
      </c>
      <c r="G728" t="str">
        <f>IF(A728="","",'個人種目(上級Ｓ)'!BF18)</f>
        <v/>
      </c>
      <c r="H728">
        <v>3</v>
      </c>
    </row>
    <row r="729" spans="1:8" x14ac:dyDescent="0.15">
      <c r="A729" t="str">
        <f>IF('個人種目(上級Ｓ)'!K19="","",'個人種目(上級Ｓ)'!AP19)</f>
        <v/>
      </c>
      <c r="B729" t="str">
        <f>IF(A729="","",'個人種目(上級Ｓ)'!AV19)</f>
        <v/>
      </c>
      <c r="C729" t="str">
        <f>IF(A729="","",'個人種目(上級Ｓ)'!BA19)</f>
        <v/>
      </c>
      <c r="D729" t="str">
        <f>IF(A729="","",'個人種目(上級Ｓ)'!AF19)</f>
        <v/>
      </c>
      <c r="E729">
        <v>0</v>
      </c>
      <c r="F729">
        <v>0</v>
      </c>
      <c r="G729" t="str">
        <f>IF(A729="","",'個人種目(上級Ｓ)'!BF19)</f>
        <v/>
      </c>
      <c r="H729">
        <v>3</v>
      </c>
    </row>
    <row r="730" spans="1:8" x14ac:dyDescent="0.15">
      <c r="A730" t="str">
        <f>IF('個人種目(上級Ｓ)'!K20="","",'個人種目(上級Ｓ)'!AP20)</f>
        <v/>
      </c>
      <c r="B730" t="str">
        <f>IF(A730="","",'個人種目(上級Ｓ)'!AV20)</f>
        <v/>
      </c>
      <c r="C730" t="str">
        <f>IF(A730="","",'個人種目(上級Ｓ)'!BA20)</f>
        <v/>
      </c>
      <c r="D730" t="str">
        <f>IF(A730="","",'個人種目(上級Ｓ)'!AF20)</f>
        <v/>
      </c>
      <c r="E730">
        <v>0</v>
      </c>
      <c r="F730">
        <v>0</v>
      </c>
      <c r="G730" t="str">
        <f>IF(A730="","",'個人種目(上級Ｓ)'!BF20)</f>
        <v/>
      </c>
      <c r="H730">
        <v>3</v>
      </c>
    </row>
    <row r="731" spans="1:8" x14ac:dyDescent="0.15">
      <c r="A731" t="str">
        <f>IF('個人種目(上級Ｓ)'!K21="","",'個人種目(上級Ｓ)'!AP21)</f>
        <v/>
      </c>
      <c r="B731" t="str">
        <f>IF(A731="","",'個人種目(上級Ｓ)'!AV21)</f>
        <v/>
      </c>
      <c r="C731" t="str">
        <f>IF(A731="","",'個人種目(上級Ｓ)'!BA21)</f>
        <v/>
      </c>
      <c r="D731" t="str">
        <f>IF(A731="","",'個人種目(上級Ｓ)'!AF21)</f>
        <v/>
      </c>
      <c r="E731">
        <v>0</v>
      </c>
      <c r="F731">
        <v>0</v>
      </c>
      <c r="G731" t="str">
        <f>IF(A731="","",'個人種目(上級Ｓ)'!BF21)</f>
        <v/>
      </c>
      <c r="H731">
        <v>3</v>
      </c>
    </row>
    <row r="732" spans="1:8" x14ac:dyDescent="0.15">
      <c r="A732" t="str">
        <f>IF('個人種目(上級Ｓ)'!K22="","",'個人種目(上級Ｓ)'!AP22)</f>
        <v/>
      </c>
      <c r="B732" t="str">
        <f>IF(A732="","",'個人種目(上級Ｓ)'!AV22)</f>
        <v/>
      </c>
      <c r="C732" t="str">
        <f>IF(A732="","",'個人種目(上級Ｓ)'!BA22)</f>
        <v/>
      </c>
      <c r="D732" t="str">
        <f>IF(A732="","",'個人種目(上級Ｓ)'!AF22)</f>
        <v/>
      </c>
      <c r="E732">
        <v>0</v>
      </c>
      <c r="F732">
        <v>0</v>
      </c>
      <c r="G732" t="str">
        <f>IF(A732="","",'個人種目(上級Ｓ)'!BF22)</f>
        <v/>
      </c>
      <c r="H732">
        <v>3</v>
      </c>
    </row>
    <row r="733" spans="1:8" x14ac:dyDescent="0.15">
      <c r="A733" t="str">
        <f>IF('個人種目(上級Ｓ)'!K23="","",'個人種目(上級Ｓ)'!AP23)</f>
        <v/>
      </c>
      <c r="B733" t="str">
        <f>IF(A733="","",'個人種目(上級Ｓ)'!AV23)</f>
        <v/>
      </c>
      <c r="C733" t="str">
        <f>IF(A733="","",'個人種目(上級Ｓ)'!BA23)</f>
        <v/>
      </c>
      <c r="D733" t="str">
        <f>IF(A733="","",'個人種目(上級Ｓ)'!AF23)</f>
        <v/>
      </c>
      <c r="E733">
        <v>0</v>
      </c>
      <c r="F733">
        <v>0</v>
      </c>
      <c r="G733" t="str">
        <f>IF(A733="","",'個人種目(上級Ｓ)'!BF23)</f>
        <v/>
      </c>
      <c r="H733">
        <v>3</v>
      </c>
    </row>
    <row r="734" spans="1:8" x14ac:dyDescent="0.15">
      <c r="A734" t="str">
        <f>IF('個人種目(上級Ｓ)'!K24="","",'個人種目(上級Ｓ)'!AP24)</f>
        <v/>
      </c>
      <c r="B734" t="str">
        <f>IF(A734="","",'個人種目(上級Ｓ)'!AV24)</f>
        <v/>
      </c>
      <c r="C734" t="str">
        <f>IF(A734="","",'個人種目(上級Ｓ)'!BA24)</f>
        <v/>
      </c>
      <c r="D734" t="str">
        <f>IF(A734="","",'個人種目(上級Ｓ)'!AF24)</f>
        <v/>
      </c>
      <c r="E734">
        <v>0</v>
      </c>
      <c r="F734">
        <v>0</v>
      </c>
      <c r="G734" t="str">
        <f>IF(A734="","",'個人種目(上級Ｓ)'!BF24)</f>
        <v/>
      </c>
      <c r="H734">
        <v>3</v>
      </c>
    </row>
    <row r="735" spans="1:8" x14ac:dyDescent="0.15">
      <c r="A735" t="str">
        <f>IF('個人種目(上級Ｓ)'!K25="","",'個人種目(上級Ｓ)'!AP25)</f>
        <v/>
      </c>
      <c r="B735" t="str">
        <f>IF(A735="","",'個人種目(上級Ｓ)'!AV25)</f>
        <v/>
      </c>
      <c r="C735" t="str">
        <f>IF(A735="","",'個人種目(上級Ｓ)'!BA25)</f>
        <v/>
      </c>
      <c r="D735" t="str">
        <f>IF(A735="","",'個人種目(上級Ｓ)'!AF25)</f>
        <v/>
      </c>
      <c r="E735">
        <v>0</v>
      </c>
      <c r="F735">
        <v>0</v>
      </c>
      <c r="G735" t="str">
        <f>IF(A735="","",'個人種目(上級Ｓ)'!BF25)</f>
        <v/>
      </c>
      <c r="H735">
        <v>3</v>
      </c>
    </row>
    <row r="736" spans="1:8" x14ac:dyDescent="0.15">
      <c r="A736" t="str">
        <f>IF('個人種目(上級Ｓ)'!K26="","",'個人種目(上級Ｓ)'!AP26)</f>
        <v/>
      </c>
      <c r="B736" t="str">
        <f>IF(A736="","",'個人種目(上級Ｓ)'!AV26)</f>
        <v/>
      </c>
      <c r="C736" t="str">
        <f>IF(A736="","",'個人種目(上級Ｓ)'!BA26)</f>
        <v/>
      </c>
      <c r="D736" t="str">
        <f>IF(A736="","",'個人種目(上級Ｓ)'!AF26)</f>
        <v/>
      </c>
      <c r="E736">
        <v>0</v>
      </c>
      <c r="F736">
        <v>0</v>
      </c>
      <c r="G736" t="str">
        <f>IF(A736="","",'個人種目(上級Ｓ)'!BF26)</f>
        <v/>
      </c>
      <c r="H736">
        <v>3</v>
      </c>
    </row>
    <row r="737" spans="1:8" x14ac:dyDescent="0.15">
      <c r="A737" t="str">
        <f>IF('個人種目(上級Ｓ)'!K27="","",'個人種目(上級Ｓ)'!AP27)</f>
        <v/>
      </c>
      <c r="B737" t="str">
        <f>IF(A737="","",'個人種目(上級Ｓ)'!AV27)</f>
        <v/>
      </c>
      <c r="C737" t="str">
        <f>IF(A737="","",'個人種目(上級Ｓ)'!BA27)</f>
        <v/>
      </c>
      <c r="D737" t="str">
        <f>IF(A737="","",'個人種目(上級Ｓ)'!AF27)</f>
        <v/>
      </c>
      <c r="E737">
        <v>0</v>
      </c>
      <c r="F737">
        <v>0</v>
      </c>
      <c r="G737" t="str">
        <f>IF(A737="","",'個人種目(上級Ｓ)'!BF27)</f>
        <v/>
      </c>
      <c r="H737">
        <v>3</v>
      </c>
    </row>
    <row r="738" spans="1:8" x14ac:dyDescent="0.15">
      <c r="A738" t="str">
        <f>IF('個人種目(上級Ｓ)'!K28="","",'個人種目(上級Ｓ)'!AP28)</f>
        <v/>
      </c>
      <c r="B738" t="str">
        <f>IF(A738="","",'個人種目(上級Ｓ)'!AV28)</f>
        <v/>
      </c>
      <c r="C738" t="str">
        <f>IF(A738="","",'個人種目(上級Ｓ)'!BA28)</f>
        <v/>
      </c>
      <c r="D738" t="str">
        <f>IF(A738="","",'個人種目(上級Ｓ)'!AF28)</f>
        <v/>
      </c>
      <c r="E738">
        <v>0</v>
      </c>
      <c r="F738">
        <v>0</v>
      </c>
      <c r="G738" t="str">
        <f>IF(A738="","",'個人種目(上級Ｓ)'!BF28)</f>
        <v/>
      </c>
      <c r="H738">
        <v>3</v>
      </c>
    </row>
    <row r="739" spans="1:8" x14ac:dyDescent="0.15">
      <c r="A739" t="str">
        <f>IF('個人種目(上級Ｓ)'!K29="","",'個人種目(上級Ｓ)'!AP29)</f>
        <v/>
      </c>
      <c r="B739" t="str">
        <f>IF(A739="","",'個人種目(上級Ｓ)'!AV29)</f>
        <v/>
      </c>
      <c r="C739" t="str">
        <f>IF(A739="","",'個人種目(上級Ｓ)'!BA29)</f>
        <v/>
      </c>
      <c r="D739" t="str">
        <f>IF(A739="","",'個人種目(上級Ｓ)'!AF29)</f>
        <v/>
      </c>
      <c r="E739">
        <v>0</v>
      </c>
      <c r="F739">
        <v>0</v>
      </c>
      <c r="G739" t="str">
        <f>IF(A739="","",'個人種目(上級Ｓ)'!BF29)</f>
        <v/>
      </c>
      <c r="H739">
        <v>3</v>
      </c>
    </row>
    <row r="740" spans="1:8" x14ac:dyDescent="0.15">
      <c r="A740" t="str">
        <f>IF('個人種目(上級Ｓ)'!K30="","",'個人種目(上級Ｓ)'!AP30)</f>
        <v/>
      </c>
      <c r="B740" t="str">
        <f>IF(A740="","",'個人種目(上級Ｓ)'!AV30)</f>
        <v/>
      </c>
      <c r="C740" t="str">
        <f>IF(A740="","",'個人種目(上級Ｓ)'!BA30)</f>
        <v/>
      </c>
      <c r="D740" t="str">
        <f>IF(A740="","",'個人種目(上級Ｓ)'!AF30)</f>
        <v/>
      </c>
      <c r="E740">
        <v>0</v>
      </c>
      <c r="F740">
        <v>0</v>
      </c>
      <c r="G740" t="str">
        <f>IF(A740="","",'個人種目(上級Ｓ)'!BF30)</f>
        <v/>
      </c>
      <c r="H740">
        <v>3</v>
      </c>
    </row>
    <row r="741" spans="1:8" x14ac:dyDescent="0.15">
      <c r="A741" t="str">
        <f>IF('個人種目(上級Ｓ)'!K31="","",'個人種目(上級Ｓ)'!AP31)</f>
        <v/>
      </c>
      <c r="B741" t="str">
        <f>IF(A741="","",'個人種目(上級Ｓ)'!AV31)</f>
        <v/>
      </c>
      <c r="C741" t="str">
        <f>IF(A741="","",'個人種目(上級Ｓ)'!BA31)</f>
        <v/>
      </c>
      <c r="D741" t="str">
        <f>IF(A741="","",'個人種目(上級Ｓ)'!AF31)</f>
        <v/>
      </c>
      <c r="E741">
        <v>0</v>
      </c>
      <c r="F741">
        <v>0</v>
      </c>
      <c r="G741" t="str">
        <f>IF(A741="","",'個人種目(上級Ｓ)'!BF31)</f>
        <v/>
      </c>
      <c r="H741">
        <v>3</v>
      </c>
    </row>
    <row r="742" spans="1:8" x14ac:dyDescent="0.15">
      <c r="A742" t="str">
        <f>IF('個人種目(上級Ｓ)'!K32="","",'個人種目(上級Ｓ)'!AP32)</f>
        <v/>
      </c>
      <c r="B742" t="str">
        <f>IF(A742="","",'個人種目(上級Ｓ)'!AV32)</f>
        <v/>
      </c>
      <c r="C742" t="str">
        <f>IF(A742="","",'個人種目(上級Ｓ)'!BA32)</f>
        <v/>
      </c>
      <c r="D742" t="str">
        <f>IF(A742="","",'個人種目(上級Ｓ)'!AF32)</f>
        <v/>
      </c>
      <c r="E742">
        <v>0</v>
      </c>
      <c r="F742">
        <v>0</v>
      </c>
      <c r="G742" t="str">
        <f>IF(A742="","",'個人種目(上級Ｓ)'!BF32)</f>
        <v/>
      </c>
      <c r="H742">
        <v>3</v>
      </c>
    </row>
    <row r="743" spans="1:8" x14ac:dyDescent="0.15">
      <c r="A743" t="str">
        <f>IF('個人種目(上級Ｓ)'!K33="","",'個人種目(上級Ｓ)'!AP33)</f>
        <v/>
      </c>
      <c r="B743" t="str">
        <f>IF(A743="","",'個人種目(上級Ｓ)'!AV33)</f>
        <v/>
      </c>
      <c r="C743" t="str">
        <f>IF(A743="","",'個人種目(上級Ｓ)'!BA33)</f>
        <v/>
      </c>
      <c r="D743" t="str">
        <f>IF(A743="","",'個人種目(上級Ｓ)'!AF33)</f>
        <v/>
      </c>
      <c r="E743">
        <v>0</v>
      </c>
      <c r="F743">
        <v>0</v>
      </c>
      <c r="G743" t="str">
        <f>IF(A743="","",'個人種目(上級Ｓ)'!BF33)</f>
        <v/>
      </c>
      <c r="H743">
        <v>3</v>
      </c>
    </row>
    <row r="744" spans="1:8" x14ac:dyDescent="0.15">
      <c r="A744" t="str">
        <f>IF('個人種目(上級Ｓ)'!K34="","",'個人種目(上級Ｓ)'!AP34)</f>
        <v/>
      </c>
      <c r="B744" t="str">
        <f>IF(A744="","",'個人種目(上級Ｓ)'!AV34)</f>
        <v/>
      </c>
      <c r="C744" t="str">
        <f>IF(A744="","",'個人種目(上級Ｓ)'!BA34)</f>
        <v/>
      </c>
      <c r="D744" t="str">
        <f>IF(A744="","",'個人種目(上級Ｓ)'!AF34)</f>
        <v/>
      </c>
      <c r="E744">
        <v>0</v>
      </c>
      <c r="F744">
        <v>0</v>
      </c>
      <c r="G744" t="str">
        <f>IF(A744="","",'個人種目(上級Ｓ)'!BF34)</f>
        <v/>
      </c>
      <c r="H744">
        <v>3</v>
      </c>
    </row>
    <row r="745" spans="1:8" x14ac:dyDescent="0.15">
      <c r="A745" t="str">
        <f>IF('個人種目(上級Ｓ)'!K35="","",'個人種目(上級Ｓ)'!AP35)</f>
        <v/>
      </c>
      <c r="B745" t="str">
        <f>IF(A745="","",'個人種目(上級Ｓ)'!AV35)</f>
        <v/>
      </c>
      <c r="C745" t="str">
        <f>IF(A745="","",'個人種目(上級Ｓ)'!BA35)</f>
        <v/>
      </c>
      <c r="D745" t="str">
        <f>IF(A745="","",'個人種目(上級Ｓ)'!AF35)</f>
        <v/>
      </c>
      <c r="E745">
        <v>0</v>
      </c>
      <c r="F745">
        <v>0</v>
      </c>
      <c r="G745" t="str">
        <f>IF(A745="","",'個人種目(上級Ｓ)'!BF35)</f>
        <v/>
      </c>
      <c r="H745">
        <v>3</v>
      </c>
    </row>
    <row r="746" spans="1:8" x14ac:dyDescent="0.15">
      <c r="A746" t="str">
        <f>IF('個人種目(上級Ｓ)'!K36="","",'個人種目(上級Ｓ)'!AP36)</f>
        <v/>
      </c>
      <c r="B746" t="str">
        <f>IF(A746="","",'個人種目(上級Ｓ)'!AV36)</f>
        <v/>
      </c>
      <c r="C746" t="str">
        <f>IF(A746="","",'個人種目(上級Ｓ)'!BA36)</f>
        <v/>
      </c>
      <c r="D746" t="str">
        <f>IF(A746="","",'個人種目(上級Ｓ)'!AF36)</f>
        <v/>
      </c>
      <c r="E746">
        <v>0</v>
      </c>
      <c r="F746">
        <v>0</v>
      </c>
      <c r="G746" t="str">
        <f>IF(A746="","",'個人種目(上級Ｓ)'!BF36)</f>
        <v/>
      </c>
      <c r="H746">
        <v>3</v>
      </c>
    </row>
    <row r="747" spans="1:8" x14ac:dyDescent="0.15">
      <c r="A747" t="str">
        <f>IF('個人種目(上級Ｓ)'!K37="","",'個人種目(上級Ｓ)'!AP37)</f>
        <v/>
      </c>
      <c r="B747" t="str">
        <f>IF(A747="","",'個人種目(上級Ｓ)'!AV37)</f>
        <v/>
      </c>
      <c r="C747" t="str">
        <f>IF(A747="","",'個人種目(上級Ｓ)'!BA37)</f>
        <v/>
      </c>
      <c r="D747" t="str">
        <f>IF(A747="","",'個人種目(上級Ｓ)'!AF37)</f>
        <v/>
      </c>
      <c r="E747">
        <v>0</v>
      </c>
      <c r="F747">
        <v>0</v>
      </c>
      <c r="G747" t="str">
        <f>IF(A747="","",'個人種目(上級Ｓ)'!BF37)</f>
        <v/>
      </c>
      <c r="H747">
        <v>3</v>
      </c>
    </row>
    <row r="748" spans="1:8" x14ac:dyDescent="0.15">
      <c r="A748" t="str">
        <f>IF('個人種目(上級Ｓ)'!K38="","",'個人種目(上級Ｓ)'!AP38)</f>
        <v/>
      </c>
      <c r="B748" t="str">
        <f>IF(A748="","",'個人種目(上級Ｓ)'!AV38)</f>
        <v/>
      </c>
      <c r="C748" t="str">
        <f>IF(A748="","",'個人種目(上級Ｓ)'!BA38)</f>
        <v/>
      </c>
      <c r="D748" t="str">
        <f>IF(A748="","",'個人種目(上級Ｓ)'!AF38)</f>
        <v/>
      </c>
      <c r="E748">
        <v>0</v>
      </c>
      <c r="F748">
        <v>0</v>
      </c>
      <c r="G748" t="str">
        <f>IF(A748="","",'個人種目(上級Ｓ)'!BF38)</f>
        <v/>
      </c>
      <c r="H748">
        <v>3</v>
      </c>
    </row>
    <row r="749" spans="1:8" x14ac:dyDescent="0.15">
      <c r="A749" t="str">
        <f>IF('個人種目(上級Ｓ)'!K39="","",'個人種目(上級Ｓ)'!AP39)</f>
        <v/>
      </c>
      <c r="B749" t="str">
        <f>IF(A749="","",'個人種目(上級Ｓ)'!AV39)</f>
        <v/>
      </c>
      <c r="C749" t="str">
        <f>IF(A749="","",'個人種目(上級Ｓ)'!BA39)</f>
        <v/>
      </c>
      <c r="D749" t="str">
        <f>IF(A749="","",'個人種目(上級Ｓ)'!AF39)</f>
        <v/>
      </c>
      <c r="E749">
        <v>0</v>
      </c>
      <c r="F749">
        <v>0</v>
      </c>
      <c r="G749" t="str">
        <f>IF(A749="","",'個人種目(上級Ｓ)'!BF39)</f>
        <v/>
      </c>
      <c r="H749">
        <v>3</v>
      </c>
    </row>
    <row r="750" spans="1:8" x14ac:dyDescent="0.15">
      <c r="A750" t="str">
        <f>IF('個人種目(上級Ｓ)'!K40="","",'個人種目(上級Ｓ)'!AP40)</f>
        <v/>
      </c>
      <c r="B750" t="str">
        <f>IF(A750="","",'個人種目(上級Ｓ)'!AV40)</f>
        <v/>
      </c>
      <c r="C750" t="str">
        <f>IF(A750="","",'個人種目(上級Ｓ)'!BA40)</f>
        <v/>
      </c>
      <c r="D750" t="str">
        <f>IF(A750="","",'個人種目(上級Ｓ)'!AF40)</f>
        <v/>
      </c>
      <c r="E750">
        <v>0</v>
      </c>
      <c r="F750">
        <v>0</v>
      </c>
      <c r="G750" t="str">
        <f>IF(A750="","",'個人種目(上級Ｓ)'!BF40)</f>
        <v/>
      </c>
      <c r="H750">
        <v>3</v>
      </c>
    </row>
    <row r="751" spans="1:8" x14ac:dyDescent="0.15">
      <c r="A751" t="str">
        <f>IF('個人種目(上級Ｓ)'!K41="","",'個人種目(上級Ｓ)'!AP41)</f>
        <v/>
      </c>
      <c r="B751" t="str">
        <f>IF(A751="","",'個人種目(上級Ｓ)'!AV41)</f>
        <v/>
      </c>
      <c r="C751" t="str">
        <f>IF(A751="","",'個人種目(上級Ｓ)'!BA41)</f>
        <v/>
      </c>
      <c r="D751" t="str">
        <f>IF(A751="","",'個人種目(上級Ｓ)'!AF41)</f>
        <v/>
      </c>
      <c r="E751">
        <v>0</v>
      </c>
      <c r="F751">
        <v>0</v>
      </c>
      <c r="G751" t="str">
        <f>IF(A751="","",'個人種目(上級Ｓ)'!BF41)</f>
        <v/>
      </c>
      <c r="H751">
        <v>3</v>
      </c>
    </row>
    <row r="752" spans="1:8" x14ac:dyDescent="0.15">
      <c r="A752" t="str">
        <f>IF('個人種目(上級Ｓ)'!K42="","",'個人種目(上級Ｓ)'!AP42)</f>
        <v/>
      </c>
      <c r="B752" t="str">
        <f>IF(A752="","",'個人種目(上級Ｓ)'!AV42)</f>
        <v/>
      </c>
      <c r="C752" t="str">
        <f>IF(A752="","",'個人種目(上級Ｓ)'!BA42)</f>
        <v/>
      </c>
      <c r="D752" t="str">
        <f>IF(A752="","",'個人種目(上級Ｓ)'!AF42)</f>
        <v/>
      </c>
      <c r="E752">
        <v>0</v>
      </c>
      <c r="F752">
        <v>0</v>
      </c>
      <c r="G752" t="str">
        <f>IF(A752="","",'個人種目(上級Ｓ)'!BF42)</f>
        <v/>
      </c>
      <c r="H752">
        <v>3</v>
      </c>
    </row>
    <row r="753" spans="1:8" x14ac:dyDescent="0.15">
      <c r="A753" t="str">
        <f>IF('個人種目(上級Ｓ)'!K43="","",'個人種目(上級Ｓ)'!AP43)</f>
        <v/>
      </c>
      <c r="B753" t="str">
        <f>IF(A753="","",'個人種目(上級Ｓ)'!AV43)</f>
        <v/>
      </c>
      <c r="C753" t="str">
        <f>IF(A753="","",'個人種目(上級Ｓ)'!BA43)</f>
        <v/>
      </c>
      <c r="D753" t="str">
        <f>IF(A753="","",'個人種目(上級Ｓ)'!AF43)</f>
        <v/>
      </c>
      <c r="E753">
        <v>0</v>
      </c>
      <c r="F753">
        <v>0</v>
      </c>
      <c r="G753" t="str">
        <f>IF(A753="","",'個人種目(上級Ｓ)'!BF43)</f>
        <v/>
      </c>
      <c r="H753">
        <v>3</v>
      </c>
    </row>
    <row r="754" spans="1:8" x14ac:dyDescent="0.15">
      <c r="A754" t="str">
        <f>IF('個人種目(上級Ｓ)'!K44="","",'個人種目(上級Ｓ)'!AP44)</f>
        <v/>
      </c>
      <c r="B754" t="str">
        <f>IF(A754="","",'個人種目(上級Ｓ)'!AV44)</f>
        <v/>
      </c>
      <c r="C754" t="str">
        <f>IF(A754="","",'個人種目(上級Ｓ)'!BA44)</f>
        <v/>
      </c>
      <c r="D754" t="str">
        <f>IF(A754="","",'個人種目(上級Ｓ)'!AF44)</f>
        <v/>
      </c>
      <c r="E754">
        <v>0</v>
      </c>
      <c r="F754">
        <v>0</v>
      </c>
      <c r="G754" t="str">
        <f>IF(A754="","",'個人種目(上級Ｓ)'!BF44)</f>
        <v/>
      </c>
      <c r="H754">
        <v>3</v>
      </c>
    </row>
    <row r="755" spans="1:8" x14ac:dyDescent="0.15">
      <c r="A755" t="str">
        <f>IF('個人種目(上級Ｓ)'!K45="","",'個人種目(上級Ｓ)'!AP45)</f>
        <v/>
      </c>
      <c r="B755" t="str">
        <f>IF(A755="","",'個人種目(上級Ｓ)'!AV45)</f>
        <v/>
      </c>
      <c r="C755" t="str">
        <f>IF(A755="","",'個人種目(上級Ｓ)'!BA45)</f>
        <v/>
      </c>
      <c r="D755" t="str">
        <f>IF(A755="","",'個人種目(上級Ｓ)'!AF45)</f>
        <v/>
      </c>
      <c r="E755">
        <v>0</v>
      </c>
      <c r="F755">
        <v>0</v>
      </c>
      <c r="G755" t="str">
        <f>IF(A755="","",'個人種目(上級Ｓ)'!BF45)</f>
        <v/>
      </c>
      <c r="H755">
        <v>3</v>
      </c>
    </row>
    <row r="756" spans="1:8" x14ac:dyDescent="0.15">
      <c r="A756" t="str">
        <f>IF('個人種目(上級Ｓ)'!K46="","",'個人種目(上級Ｓ)'!AP46)</f>
        <v/>
      </c>
      <c r="B756" t="str">
        <f>IF(A756="","",'個人種目(上級Ｓ)'!AV46)</f>
        <v/>
      </c>
      <c r="C756" t="str">
        <f>IF(A756="","",'個人種目(上級Ｓ)'!BA46)</f>
        <v/>
      </c>
      <c r="D756" t="str">
        <f>IF(A756="","",'個人種目(上級Ｓ)'!AF46)</f>
        <v/>
      </c>
      <c r="E756">
        <v>0</v>
      </c>
      <c r="F756">
        <v>0</v>
      </c>
      <c r="G756" t="str">
        <f>IF(A756="","",'個人種目(上級Ｓ)'!BF46)</f>
        <v/>
      </c>
      <c r="H756">
        <v>3</v>
      </c>
    </row>
    <row r="757" spans="1:8" x14ac:dyDescent="0.15">
      <c r="A757" t="str">
        <f>IF('個人種目(上級Ｓ)'!K47="","",'個人種目(上級Ｓ)'!AP47)</f>
        <v/>
      </c>
      <c r="B757" t="str">
        <f>IF(A757="","",'個人種目(上級Ｓ)'!AV47)</f>
        <v/>
      </c>
      <c r="C757" t="str">
        <f>IF(A757="","",'個人種目(上級Ｓ)'!BA47)</f>
        <v/>
      </c>
      <c r="D757" t="str">
        <f>IF(A757="","",'個人種目(上級Ｓ)'!AF47)</f>
        <v/>
      </c>
      <c r="E757">
        <v>0</v>
      </c>
      <c r="F757">
        <v>0</v>
      </c>
      <c r="G757" t="str">
        <f>IF(A757="","",'個人種目(上級Ｓ)'!BF47)</f>
        <v/>
      </c>
      <c r="H757">
        <v>3</v>
      </c>
    </row>
    <row r="758" spans="1:8" x14ac:dyDescent="0.15">
      <c r="A758" t="str">
        <f>IF('個人種目(上級Ｓ)'!K48="","",'個人種目(上級Ｓ)'!AP48)</f>
        <v/>
      </c>
      <c r="B758" t="str">
        <f>IF(A758="","",'個人種目(上級Ｓ)'!AV48)</f>
        <v/>
      </c>
      <c r="C758" t="str">
        <f>IF(A758="","",'個人種目(上級Ｓ)'!BA48)</f>
        <v/>
      </c>
      <c r="D758" t="str">
        <f>IF(A758="","",'個人種目(上級Ｓ)'!AF48)</f>
        <v/>
      </c>
      <c r="E758">
        <v>0</v>
      </c>
      <c r="F758">
        <v>0</v>
      </c>
      <c r="G758" t="str">
        <f>IF(A758="","",'個人種目(上級Ｓ)'!BF48)</f>
        <v/>
      </c>
      <c r="H758">
        <v>3</v>
      </c>
    </row>
    <row r="759" spans="1:8" x14ac:dyDescent="0.15">
      <c r="A759" t="str">
        <f>IF('個人種目(上級Ｓ)'!K49="","",'個人種目(上級Ｓ)'!AP49)</f>
        <v/>
      </c>
      <c r="B759" t="str">
        <f>IF(A759="","",'個人種目(上級Ｓ)'!AV49)</f>
        <v/>
      </c>
      <c r="C759" t="str">
        <f>IF(A759="","",'個人種目(上級Ｓ)'!BA49)</f>
        <v/>
      </c>
      <c r="D759" t="str">
        <f>IF(A759="","",'個人種目(上級Ｓ)'!AF49)</f>
        <v/>
      </c>
      <c r="E759">
        <v>0</v>
      </c>
      <c r="F759">
        <v>0</v>
      </c>
      <c r="G759" t="str">
        <f>IF(A759="","",'個人種目(上級Ｓ)'!BF49)</f>
        <v/>
      </c>
      <c r="H759">
        <v>3</v>
      </c>
    </row>
    <row r="760" spans="1:8" x14ac:dyDescent="0.15">
      <c r="A760" t="str">
        <f>IF('個人種目(上級Ｓ)'!K50="","",'個人種目(上級Ｓ)'!AP50)</f>
        <v/>
      </c>
      <c r="B760" t="str">
        <f>IF(A760="","",'個人種目(上級Ｓ)'!AV50)</f>
        <v/>
      </c>
      <c r="C760" t="str">
        <f>IF(A760="","",'個人種目(上級Ｓ)'!BA50)</f>
        <v/>
      </c>
      <c r="D760" t="str">
        <f>IF(A760="","",'個人種目(上級Ｓ)'!AF50)</f>
        <v/>
      </c>
      <c r="E760">
        <v>0</v>
      </c>
      <c r="F760">
        <v>0</v>
      </c>
      <c r="G760" t="str">
        <f>IF(A760="","",'個人種目(上級Ｓ)'!BF50)</f>
        <v/>
      </c>
      <c r="H760">
        <v>3</v>
      </c>
    </row>
    <row r="761" spans="1:8" x14ac:dyDescent="0.15">
      <c r="A761" t="str">
        <f>IF('個人種目(上級Ｓ)'!K51="","",'個人種目(上級Ｓ)'!AP51)</f>
        <v/>
      </c>
      <c r="B761" t="str">
        <f>IF(A761="","",'個人種目(上級Ｓ)'!AV51)</f>
        <v/>
      </c>
      <c r="C761" t="str">
        <f>IF(A761="","",'個人種目(上級Ｓ)'!BA51)</f>
        <v/>
      </c>
      <c r="D761" t="str">
        <f>IF(A761="","",'個人種目(上級Ｓ)'!AF51)</f>
        <v/>
      </c>
      <c r="E761">
        <v>0</v>
      </c>
      <c r="F761">
        <v>0</v>
      </c>
      <c r="G761" t="str">
        <f>IF(A761="","",'個人種目(上級Ｓ)'!BF51)</f>
        <v/>
      </c>
      <c r="H761">
        <v>3</v>
      </c>
    </row>
    <row r="762" spans="1:8" x14ac:dyDescent="0.15">
      <c r="A762" t="str">
        <f>IF('個人種目(上級Ｓ)'!K52="","",'個人種目(上級Ｓ)'!AP52)</f>
        <v/>
      </c>
      <c r="B762" t="str">
        <f>IF(A762="","",'個人種目(上級Ｓ)'!AV52)</f>
        <v/>
      </c>
      <c r="C762" t="str">
        <f>IF(A762="","",'個人種目(上級Ｓ)'!BA52)</f>
        <v/>
      </c>
      <c r="D762" t="str">
        <f>IF(A762="","",'個人種目(上級Ｓ)'!AF52)</f>
        <v/>
      </c>
      <c r="E762">
        <v>0</v>
      </c>
      <c r="F762">
        <v>0</v>
      </c>
      <c r="G762" t="str">
        <f>IF(A762="","",'個人種目(上級Ｓ)'!BF52)</f>
        <v/>
      </c>
      <c r="H762">
        <v>3</v>
      </c>
    </row>
    <row r="763" spans="1:8" x14ac:dyDescent="0.15">
      <c r="A763" t="str">
        <f>IF('個人種目(上級Ｓ)'!K53="","",'個人種目(上級Ｓ)'!AP53)</f>
        <v/>
      </c>
      <c r="B763" t="str">
        <f>IF(A763="","",'個人種目(上級Ｓ)'!AV53)</f>
        <v/>
      </c>
      <c r="C763" t="str">
        <f>IF(A763="","",'個人種目(上級Ｓ)'!BA53)</f>
        <v/>
      </c>
      <c r="D763" t="str">
        <f>IF(A763="","",'個人種目(上級Ｓ)'!AF53)</f>
        <v/>
      </c>
      <c r="E763">
        <v>0</v>
      </c>
      <c r="F763">
        <v>0</v>
      </c>
      <c r="G763" t="str">
        <f>IF(A763="","",'個人種目(上級Ｓ)'!BF53)</f>
        <v/>
      </c>
      <c r="H763">
        <v>3</v>
      </c>
    </row>
    <row r="764" spans="1:8" x14ac:dyDescent="0.15">
      <c r="A764" t="str">
        <f>IF('個人種目(上級Ｓ)'!K54="","",'個人種目(上級Ｓ)'!AP54)</f>
        <v/>
      </c>
      <c r="B764" t="str">
        <f>IF(A764="","",'個人種目(上級Ｓ)'!AV54)</f>
        <v/>
      </c>
      <c r="C764" t="str">
        <f>IF(A764="","",'個人種目(上級Ｓ)'!BA54)</f>
        <v/>
      </c>
      <c r="D764" t="str">
        <f>IF(A764="","",'個人種目(上級Ｓ)'!AF54)</f>
        <v/>
      </c>
      <c r="E764">
        <v>0</v>
      </c>
      <c r="F764">
        <v>0</v>
      </c>
      <c r="G764" t="str">
        <f>IF(A764="","",'個人種目(上級Ｓ)'!BF54)</f>
        <v/>
      </c>
      <c r="H764">
        <v>3</v>
      </c>
    </row>
    <row r="765" spans="1:8" x14ac:dyDescent="0.15">
      <c r="A765" s="42" t="str">
        <f>IF('個人種目(上級Ｓ)'!K55="","",'個人種目(上級Ｓ)'!AP55)</f>
        <v/>
      </c>
      <c r="B765" s="42" t="str">
        <f>IF(A765="","",'個人種目(上級Ｓ)'!AV55)</f>
        <v/>
      </c>
      <c r="C765" s="42" t="str">
        <f>IF(A765="","",'個人種目(上級Ｓ)'!BA55)</f>
        <v/>
      </c>
      <c r="D765" s="42" t="str">
        <f>IF(A765="","",'個人種目(上級Ｓ)'!AF55)</f>
        <v/>
      </c>
      <c r="E765" s="42">
        <v>0</v>
      </c>
      <c r="F765" s="42">
        <v>0</v>
      </c>
      <c r="G765" s="42" t="str">
        <f>IF(A765="","",'個人種目(上級Ｓ)'!BF55)</f>
        <v/>
      </c>
      <c r="H765" s="42">
        <v>3</v>
      </c>
    </row>
    <row r="767" spans="1:8" x14ac:dyDescent="0.15">
      <c r="A767" s="42"/>
      <c r="B767" s="42"/>
      <c r="C767" s="42"/>
      <c r="D767" s="42"/>
      <c r="E767" s="42"/>
      <c r="F767" s="42"/>
      <c r="G767" s="42"/>
      <c r="H767" s="42"/>
    </row>
    <row r="768" spans="1:8" x14ac:dyDescent="0.15">
      <c r="A768" t="str">
        <f>IF('個人種目(上級Ｓ)'!K58="","",'個人種目(上級Ｓ)'!AP58)</f>
        <v/>
      </c>
      <c r="B768" s="45" t="str">
        <f>IF(A768="","",'個人種目(上級Ｓ)'!AV58)</f>
        <v/>
      </c>
      <c r="C768" s="45" t="str">
        <f>IF(A768="","",'個人種目(上級Ｓ)'!BA58)</f>
        <v/>
      </c>
      <c r="D768" s="45" t="str">
        <f>IF(A768="","",'個人種目(上級Ｓ)'!AF58)</f>
        <v/>
      </c>
      <c r="E768" s="45">
        <v>0</v>
      </c>
      <c r="F768" s="45">
        <v>5</v>
      </c>
      <c r="G768" s="45" t="str">
        <f>IF(A768="","",'個人種目(上級Ｓ)'!BF58)</f>
        <v/>
      </c>
      <c r="H768">
        <v>3</v>
      </c>
    </row>
    <row r="769" spans="1:8" x14ac:dyDescent="0.15">
      <c r="A769" t="str">
        <f>IF('個人種目(上級Ｓ)'!K59="","",'個人種目(上級Ｓ)'!AP59)</f>
        <v/>
      </c>
      <c r="B769" t="str">
        <f>IF(A769="","",'個人種目(上級Ｓ)'!AV59)</f>
        <v/>
      </c>
      <c r="C769" t="str">
        <f>IF(A769="","",'個人種目(上級Ｓ)'!BA59)</f>
        <v/>
      </c>
      <c r="D769" t="str">
        <f>IF(A769="","",'個人種目(上級Ｓ)'!AF59)</f>
        <v/>
      </c>
      <c r="E769">
        <v>0</v>
      </c>
      <c r="F769">
        <v>5</v>
      </c>
      <c r="G769" t="str">
        <f>IF(A769="","",'個人種目(上級Ｓ)'!BF59)</f>
        <v/>
      </c>
      <c r="H769">
        <v>3</v>
      </c>
    </row>
    <row r="770" spans="1:8" x14ac:dyDescent="0.15">
      <c r="A770" t="str">
        <f>IF('個人種目(上級Ｓ)'!K60="","",'個人種目(上級Ｓ)'!AP60)</f>
        <v/>
      </c>
      <c r="B770" t="str">
        <f>IF(A770="","",'個人種目(上級Ｓ)'!AV60)</f>
        <v/>
      </c>
      <c r="C770" t="str">
        <f>IF(A770="","",'個人種目(上級Ｓ)'!BA60)</f>
        <v/>
      </c>
      <c r="D770" t="str">
        <f>IF(A770="","",'個人種目(上級Ｓ)'!AF60)</f>
        <v/>
      </c>
      <c r="E770">
        <v>0</v>
      </c>
      <c r="F770">
        <v>5</v>
      </c>
      <c r="G770" t="str">
        <f>IF(A770="","",'個人種目(上級Ｓ)'!BF60)</f>
        <v/>
      </c>
      <c r="H770">
        <v>3</v>
      </c>
    </row>
    <row r="771" spans="1:8" x14ac:dyDescent="0.15">
      <c r="A771" t="str">
        <f>IF('個人種目(上級Ｓ)'!K61="","",'個人種目(上級Ｓ)'!AP61)</f>
        <v/>
      </c>
      <c r="B771" t="str">
        <f>IF(A771="","",'個人種目(上級Ｓ)'!AV61)</f>
        <v/>
      </c>
      <c r="C771" t="str">
        <f>IF(A771="","",'個人種目(上級Ｓ)'!BA61)</f>
        <v/>
      </c>
      <c r="D771" t="str">
        <f>IF(A771="","",'個人種目(上級Ｓ)'!AF61)</f>
        <v/>
      </c>
      <c r="E771">
        <v>0</v>
      </c>
      <c r="F771">
        <v>5</v>
      </c>
      <c r="G771" t="str">
        <f>IF(A771="","",'個人種目(上級Ｓ)'!BF61)</f>
        <v/>
      </c>
      <c r="H771">
        <v>3</v>
      </c>
    </row>
    <row r="772" spans="1:8" x14ac:dyDescent="0.15">
      <c r="A772" t="str">
        <f>IF('個人種目(上級Ｓ)'!K62="","",'個人種目(上級Ｓ)'!AP62)</f>
        <v/>
      </c>
      <c r="B772" t="str">
        <f>IF(A772="","",'個人種目(上級Ｓ)'!AV62)</f>
        <v/>
      </c>
      <c r="C772" t="str">
        <f>IF(A772="","",'個人種目(上級Ｓ)'!BA62)</f>
        <v/>
      </c>
      <c r="D772" t="str">
        <f>IF(A772="","",'個人種目(上級Ｓ)'!AF62)</f>
        <v/>
      </c>
      <c r="E772">
        <v>0</v>
      </c>
      <c r="F772">
        <v>5</v>
      </c>
      <c r="G772" t="str">
        <f>IF(A772="","",'個人種目(上級Ｓ)'!BF62)</f>
        <v/>
      </c>
      <c r="H772">
        <v>3</v>
      </c>
    </row>
    <row r="773" spans="1:8" x14ac:dyDescent="0.15">
      <c r="A773" t="str">
        <f>IF('個人種目(上級Ｓ)'!K63="","",'個人種目(上級Ｓ)'!AP63)</f>
        <v/>
      </c>
      <c r="B773" t="str">
        <f>IF(A773="","",'個人種目(上級Ｓ)'!AV63)</f>
        <v/>
      </c>
      <c r="C773" t="str">
        <f>IF(A773="","",'個人種目(上級Ｓ)'!BA63)</f>
        <v/>
      </c>
      <c r="D773" t="str">
        <f>IF(A773="","",'個人種目(上級Ｓ)'!AF63)</f>
        <v/>
      </c>
      <c r="E773">
        <v>0</v>
      </c>
      <c r="F773">
        <v>5</v>
      </c>
      <c r="G773" t="str">
        <f>IF(A773="","",'個人種目(上級Ｓ)'!BF63)</f>
        <v/>
      </c>
      <c r="H773">
        <v>3</v>
      </c>
    </row>
    <row r="774" spans="1:8" x14ac:dyDescent="0.15">
      <c r="A774" t="str">
        <f>IF('個人種目(上級Ｓ)'!K64="","",'個人種目(上級Ｓ)'!AP64)</f>
        <v/>
      </c>
      <c r="B774" t="str">
        <f>IF(A774="","",'個人種目(上級Ｓ)'!AV64)</f>
        <v/>
      </c>
      <c r="C774" t="str">
        <f>IF(A774="","",'個人種目(上級Ｓ)'!BA64)</f>
        <v/>
      </c>
      <c r="D774" t="str">
        <f>IF(A774="","",'個人種目(上級Ｓ)'!AF64)</f>
        <v/>
      </c>
      <c r="E774">
        <v>0</v>
      </c>
      <c r="F774">
        <v>5</v>
      </c>
      <c r="G774" t="str">
        <f>IF(A774="","",'個人種目(上級Ｓ)'!BF64)</f>
        <v/>
      </c>
      <c r="H774">
        <v>3</v>
      </c>
    </row>
    <row r="775" spans="1:8" x14ac:dyDescent="0.15">
      <c r="A775" t="str">
        <f>IF('個人種目(上級Ｓ)'!K65="","",'個人種目(上級Ｓ)'!AP65)</f>
        <v/>
      </c>
      <c r="B775" t="str">
        <f>IF(A775="","",'個人種目(上級Ｓ)'!AV65)</f>
        <v/>
      </c>
      <c r="C775" t="str">
        <f>IF(A775="","",'個人種目(上級Ｓ)'!BA65)</f>
        <v/>
      </c>
      <c r="D775" t="str">
        <f>IF(A775="","",'個人種目(上級Ｓ)'!AF65)</f>
        <v/>
      </c>
      <c r="E775">
        <v>0</v>
      </c>
      <c r="F775">
        <v>5</v>
      </c>
      <c r="G775" t="str">
        <f>IF(A775="","",'個人種目(上級Ｓ)'!BF65)</f>
        <v/>
      </c>
      <c r="H775">
        <v>3</v>
      </c>
    </row>
    <row r="776" spans="1:8" x14ac:dyDescent="0.15">
      <c r="A776" t="str">
        <f>IF('個人種目(上級Ｓ)'!K66="","",'個人種目(上級Ｓ)'!AP66)</f>
        <v/>
      </c>
      <c r="B776" t="str">
        <f>IF(A776="","",'個人種目(上級Ｓ)'!AV66)</f>
        <v/>
      </c>
      <c r="C776" t="str">
        <f>IF(A776="","",'個人種目(上級Ｓ)'!BA66)</f>
        <v/>
      </c>
      <c r="D776" t="str">
        <f>IF(A776="","",'個人種目(上級Ｓ)'!AF66)</f>
        <v/>
      </c>
      <c r="E776">
        <v>0</v>
      </c>
      <c r="F776">
        <v>5</v>
      </c>
      <c r="G776" t="str">
        <f>IF(A776="","",'個人種目(上級Ｓ)'!BF66)</f>
        <v/>
      </c>
      <c r="H776">
        <v>3</v>
      </c>
    </row>
    <row r="777" spans="1:8" x14ac:dyDescent="0.15">
      <c r="A777" t="str">
        <f>IF('個人種目(上級Ｓ)'!K67="","",'個人種目(上級Ｓ)'!AP67)</f>
        <v/>
      </c>
      <c r="B777" t="str">
        <f>IF(A777="","",'個人種目(上級Ｓ)'!AV67)</f>
        <v/>
      </c>
      <c r="C777" t="str">
        <f>IF(A777="","",'個人種目(上級Ｓ)'!BA67)</f>
        <v/>
      </c>
      <c r="D777" t="str">
        <f>IF(A777="","",'個人種目(上級Ｓ)'!AF67)</f>
        <v/>
      </c>
      <c r="E777">
        <v>0</v>
      </c>
      <c r="F777">
        <v>5</v>
      </c>
      <c r="G777" t="str">
        <f>IF(A777="","",'個人種目(上級Ｓ)'!BF67)</f>
        <v/>
      </c>
      <c r="H777">
        <v>3</v>
      </c>
    </row>
    <row r="778" spans="1:8" x14ac:dyDescent="0.15">
      <c r="A778" t="str">
        <f>IF('個人種目(上級Ｓ)'!K68="","",'個人種目(上級Ｓ)'!AP68)</f>
        <v/>
      </c>
      <c r="B778" t="str">
        <f>IF(A778="","",'個人種目(上級Ｓ)'!AV68)</f>
        <v/>
      </c>
      <c r="C778" t="str">
        <f>IF(A778="","",'個人種目(上級Ｓ)'!BA68)</f>
        <v/>
      </c>
      <c r="D778" t="str">
        <f>IF(A778="","",'個人種目(上級Ｓ)'!AF68)</f>
        <v/>
      </c>
      <c r="E778">
        <v>0</v>
      </c>
      <c r="F778">
        <v>5</v>
      </c>
      <c r="G778" t="str">
        <f>IF(A778="","",'個人種目(上級Ｓ)'!BF68)</f>
        <v/>
      </c>
      <c r="H778">
        <v>3</v>
      </c>
    </row>
    <row r="779" spans="1:8" x14ac:dyDescent="0.15">
      <c r="A779" t="str">
        <f>IF('個人種目(上級Ｓ)'!K69="","",'個人種目(上級Ｓ)'!AP69)</f>
        <v/>
      </c>
      <c r="B779" t="str">
        <f>IF(A779="","",'個人種目(上級Ｓ)'!AV69)</f>
        <v/>
      </c>
      <c r="C779" t="str">
        <f>IF(A779="","",'個人種目(上級Ｓ)'!BA69)</f>
        <v/>
      </c>
      <c r="D779" t="str">
        <f>IF(A779="","",'個人種目(上級Ｓ)'!AF69)</f>
        <v/>
      </c>
      <c r="E779">
        <v>0</v>
      </c>
      <c r="F779">
        <v>5</v>
      </c>
      <c r="G779" t="str">
        <f>IF(A779="","",'個人種目(上級Ｓ)'!BF69)</f>
        <v/>
      </c>
      <c r="H779">
        <v>3</v>
      </c>
    </row>
    <row r="780" spans="1:8" x14ac:dyDescent="0.15">
      <c r="A780" t="str">
        <f>IF('個人種目(上級Ｓ)'!K70="","",'個人種目(上級Ｓ)'!AP70)</f>
        <v/>
      </c>
      <c r="B780" t="str">
        <f>IF(A780="","",'個人種目(上級Ｓ)'!AV70)</f>
        <v/>
      </c>
      <c r="C780" t="str">
        <f>IF(A780="","",'個人種目(上級Ｓ)'!BA70)</f>
        <v/>
      </c>
      <c r="D780" t="str">
        <f>IF(A780="","",'個人種目(上級Ｓ)'!AF70)</f>
        <v/>
      </c>
      <c r="E780">
        <v>0</v>
      </c>
      <c r="F780">
        <v>5</v>
      </c>
      <c r="G780" t="str">
        <f>IF(A780="","",'個人種目(上級Ｓ)'!BF70)</f>
        <v/>
      </c>
      <c r="H780">
        <v>3</v>
      </c>
    </row>
    <row r="781" spans="1:8" x14ac:dyDescent="0.15">
      <c r="A781" t="str">
        <f>IF('個人種目(上級Ｓ)'!K71="","",'個人種目(上級Ｓ)'!AP71)</f>
        <v/>
      </c>
      <c r="B781" t="str">
        <f>IF(A781="","",'個人種目(上級Ｓ)'!AV71)</f>
        <v/>
      </c>
      <c r="C781" t="str">
        <f>IF(A781="","",'個人種目(上級Ｓ)'!BA71)</f>
        <v/>
      </c>
      <c r="D781" t="str">
        <f>IF(A781="","",'個人種目(上級Ｓ)'!AF71)</f>
        <v/>
      </c>
      <c r="E781">
        <v>0</v>
      </c>
      <c r="F781">
        <v>5</v>
      </c>
      <c r="G781" t="str">
        <f>IF(A781="","",'個人種目(上級Ｓ)'!BF71)</f>
        <v/>
      </c>
      <c r="H781">
        <v>3</v>
      </c>
    </row>
    <row r="782" spans="1:8" x14ac:dyDescent="0.15">
      <c r="A782" t="str">
        <f>IF('個人種目(上級Ｓ)'!K72="","",'個人種目(上級Ｓ)'!AP72)</f>
        <v/>
      </c>
      <c r="B782" t="str">
        <f>IF(A782="","",'個人種目(上級Ｓ)'!AV72)</f>
        <v/>
      </c>
      <c r="C782" t="str">
        <f>IF(A782="","",'個人種目(上級Ｓ)'!BA72)</f>
        <v/>
      </c>
      <c r="D782" t="str">
        <f>IF(A782="","",'個人種目(上級Ｓ)'!AF72)</f>
        <v/>
      </c>
      <c r="E782">
        <v>0</v>
      </c>
      <c r="F782">
        <v>5</v>
      </c>
      <c r="G782" t="str">
        <f>IF(A782="","",'個人種目(上級Ｓ)'!BF72)</f>
        <v/>
      </c>
      <c r="H782">
        <v>3</v>
      </c>
    </row>
    <row r="783" spans="1:8" x14ac:dyDescent="0.15">
      <c r="A783" t="str">
        <f>IF('個人種目(上級Ｓ)'!K73="","",'個人種目(上級Ｓ)'!AP73)</f>
        <v/>
      </c>
      <c r="B783" t="str">
        <f>IF(A783="","",'個人種目(上級Ｓ)'!AV73)</f>
        <v/>
      </c>
      <c r="C783" t="str">
        <f>IF(A783="","",'個人種目(上級Ｓ)'!BA73)</f>
        <v/>
      </c>
      <c r="D783" t="str">
        <f>IF(A783="","",'個人種目(上級Ｓ)'!AF73)</f>
        <v/>
      </c>
      <c r="E783">
        <v>0</v>
      </c>
      <c r="F783">
        <v>5</v>
      </c>
      <c r="G783" t="str">
        <f>IF(A783="","",'個人種目(上級Ｓ)'!BF73)</f>
        <v/>
      </c>
      <c r="H783">
        <v>3</v>
      </c>
    </row>
    <row r="784" spans="1:8" x14ac:dyDescent="0.15">
      <c r="A784" t="str">
        <f>IF('個人種目(上級Ｓ)'!K74="","",'個人種目(上級Ｓ)'!AP74)</f>
        <v/>
      </c>
      <c r="B784" t="str">
        <f>IF(A784="","",'個人種目(上級Ｓ)'!AV74)</f>
        <v/>
      </c>
      <c r="C784" t="str">
        <f>IF(A784="","",'個人種目(上級Ｓ)'!BA74)</f>
        <v/>
      </c>
      <c r="D784" t="str">
        <f>IF(A784="","",'個人種目(上級Ｓ)'!AF74)</f>
        <v/>
      </c>
      <c r="E784">
        <v>0</v>
      </c>
      <c r="F784">
        <v>5</v>
      </c>
      <c r="G784" t="str">
        <f>IF(A784="","",'個人種目(上級Ｓ)'!BF74)</f>
        <v/>
      </c>
      <c r="H784">
        <v>3</v>
      </c>
    </row>
    <row r="785" spans="1:8" x14ac:dyDescent="0.15">
      <c r="A785" t="str">
        <f>IF('個人種目(上級Ｓ)'!K75="","",'個人種目(上級Ｓ)'!AP75)</f>
        <v/>
      </c>
      <c r="B785" t="str">
        <f>IF(A785="","",'個人種目(上級Ｓ)'!AV75)</f>
        <v/>
      </c>
      <c r="C785" t="str">
        <f>IF(A785="","",'個人種目(上級Ｓ)'!BA75)</f>
        <v/>
      </c>
      <c r="D785" t="str">
        <f>IF(A785="","",'個人種目(上級Ｓ)'!AF75)</f>
        <v/>
      </c>
      <c r="E785">
        <v>0</v>
      </c>
      <c r="F785">
        <v>5</v>
      </c>
      <c r="G785" t="str">
        <f>IF(A785="","",'個人種目(上級Ｓ)'!BF75)</f>
        <v/>
      </c>
      <c r="H785">
        <v>3</v>
      </c>
    </row>
    <row r="786" spans="1:8" x14ac:dyDescent="0.15">
      <c r="A786" t="str">
        <f>IF('個人種目(上級Ｓ)'!K76="","",'個人種目(上級Ｓ)'!AP76)</f>
        <v/>
      </c>
      <c r="B786" t="str">
        <f>IF(A786="","",'個人種目(上級Ｓ)'!AV76)</f>
        <v/>
      </c>
      <c r="C786" t="str">
        <f>IF(A786="","",'個人種目(上級Ｓ)'!BA76)</f>
        <v/>
      </c>
      <c r="D786" t="str">
        <f>IF(A786="","",'個人種目(上級Ｓ)'!AF76)</f>
        <v/>
      </c>
      <c r="E786">
        <v>0</v>
      </c>
      <c r="F786">
        <v>5</v>
      </c>
      <c r="G786" t="str">
        <f>IF(A786="","",'個人種目(上級Ｓ)'!BF76)</f>
        <v/>
      </c>
      <c r="H786">
        <v>3</v>
      </c>
    </row>
    <row r="787" spans="1:8" x14ac:dyDescent="0.15">
      <c r="A787" t="str">
        <f>IF('個人種目(上級Ｓ)'!K77="","",'個人種目(上級Ｓ)'!AP77)</f>
        <v/>
      </c>
      <c r="B787" t="str">
        <f>IF(A787="","",'個人種目(上級Ｓ)'!AV77)</f>
        <v/>
      </c>
      <c r="C787" t="str">
        <f>IF(A787="","",'個人種目(上級Ｓ)'!BA77)</f>
        <v/>
      </c>
      <c r="D787" t="str">
        <f>IF(A787="","",'個人種目(上級Ｓ)'!AF77)</f>
        <v/>
      </c>
      <c r="E787">
        <v>0</v>
      </c>
      <c r="F787">
        <v>5</v>
      </c>
      <c r="G787" t="str">
        <f>IF(A787="","",'個人種目(上級Ｓ)'!BF77)</f>
        <v/>
      </c>
      <c r="H787">
        <v>3</v>
      </c>
    </row>
    <row r="788" spans="1:8" x14ac:dyDescent="0.15">
      <c r="A788" t="str">
        <f>IF('個人種目(上級Ｓ)'!K78="","",'個人種目(上級Ｓ)'!AP78)</f>
        <v/>
      </c>
      <c r="B788" t="str">
        <f>IF(A788="","",'個人種目(上級Ｓ)'!AV78)</f>
        <v/>
      </c>
      <c r="C788" t="str">
        <f>IF(A788="","",'個人種目(上級Ｓ)'!BA78)</f>
        <v/>
      </c>
      <c r="D788" t="str">
        <f>IF(A788="","",'個人種目(上級Ｓ)'!AF78)</f>
        <v/>
      </c>
      <c r="E788">
        <v>0</v>
      </c>
      <c r="F788">
        <v>5</v>
      </c>
      <c r="G788" t="str">
        <f>IF(A788="","",'個人種目(上級Ｓ)'!BF78)</f>
        <v/>
      </c>
      <c r="H788">
        <v>3</v>
      </c>
    </row>
    <row r="789" spans="1:8" x14ac:dyDescent="0.15">
      <c r="A789" t="str">
        <f>IF('個人種目(上級Ｓ)'!K79="","",'個人種目(上級Ｓ)'!AP79)</f>
        <v/>
      </c>
      <c r="B789" t="str">
        <f>IF(A789="","",'個人種目(上級Ｓ)'!AV79)</f>
        <v/>
      </c>
      <c r="C789" t="str">
        <f>IF(A789="","",'個人種目(上級Ｓ)'!BA79)</f>
        <v/>
      </c>
      <c r="D789" t="str">
        <f>IF(A789="","",'個人種目(上級Ｓ)'!AF79)</f>
        <v/>
      </c>
      <c r="E789">
        <v>0</v>
      </c>
      <c r="F789">
        <v>5</v>
      </c>
      <c r="G789" t="str">
        <f>IF(A789="","",'個人種目(上級Ｓ)'!BF79)</f>
        <v/>
      </c>
      <c r="H789">
        <v>3</v>
      </c>
    </row>
    <row r="790" spans="1:8" x14ac:dyDescent="0.15">
      <c r="A790" t="str">
        <f>IF('個人種目(上級Ｓ)'!K80="","",'個人種目(上級Ｓ)'!AP80)</f>
        <v/>
      </c>
      <c r="B790" t="str">
        <f>IF(A790="","",'個人種目(上級Ｓ)'!AV80)</f>
        <v/>
      </c>
      <c r="C790" t="str">
        <f>IF(A790="","",'個人種目(上級Ｓ)'!BA80)</f>
        <v/>
      </c>
      <c r="D790" t="str">
        <f>IF(A790="","",'個人種目(上級Ｓ)'!AF80)</f>
        <v/>
      </c>
      <c r="E790">
        <v>0</v>
      </c>
      <c r="F790">
        <v>5</v>
      </c>
      <c r="G790" t="str">
        <f>IF(A790="","",'個人種目(上級Ｓ)'!BF80)</f>
        <v/>
      </c>
      <c r="H790">
        <v>3</v>
      </c>
    </row>
    <row r="791" spans="1:8" x14ac:dyDescent="0.15">
      <c r="A791" t="str">
        <f>IF('個人種目(上級Ｓ)'!K81="","",'個人種目(上級Ｓ)'!AP81)</f>
        <v/>
      </c>
      <c r="B791" t="str">
        <f>IF(A791="","",'個人種目(上級Ｓ)'!AV81)</f>
        <v/>
      </c>
      <c r="C791" t="str">
        <f>IF(A791="","",'個人種目(上級Ｓ)'!BA81)</f>
        <v/>
      </c>
      <c r="D791" t="str">
        <f>IF(A791="","",'個人種目(上級Ｓ)'!AF81)</f>
        <v/>
      </c>
      <c r="E791">
        <v>0</v>
      </c>
      <c r="F791">
        <v>5</v>
      </c>
      <c r="G791" t="str">
        <f>IF(A791="","",'個人種目(上級Ｓ)'!BF81)</f>
        <v/>
      </c>
      <c r="H791">
        <v>3</v>
      </c>
    </row>
    <row r="792" spans="1:8" x14ac:dyDescent="0.15">
      <c r="A792" t="str">
        <f>IF('個人種目(上級Ｓ)'!K82="","",'個人種目(上級Ｓ)'!AP82)</f>
        <v/>
      </c>
      <c r="B792" t="str">
        <f>IF(A792="","",'個人種目(上級Ｓ)'!AV82)</f>
        <v/>
      </c>
      <c r="C792" t="str">
        <f>IF(A792="","",'個人種目(上級Ｓ)'!BA82)</f>
        <v/>
      </c>
      <c r="D792" t="str">
        <f>IF(A792="","",'個人種目(上級Ｓ)'!AF82)</f>
        <v/>
      </c>
      <c r="E792">
        <v>0</v>
      </c>
      <c r="F792">
        <v>5</v>
      </c>
      <c r="G792" t="str">
        <f>IF(A792="","",'個人種目(上級Ｓ)'!BF82)</f>
        <v/>
      </c>
      <c r="H792">
        <v>3</v>
      </c>
    </row>
    <row r="793" spans="1:8" x14ac:dyDescent="0.15">
      <c r="A793" t="str">
        <f>IF('個人種目(上級Ｓ)'!K83="","",'個人種目(上級Ｓ)'!AP83)</f>
        <v/>
      </c>
      <c r="B793" t="str">
        <f>IF(A793="","",'個人種目(上級Ｓ)'!AV83)</f>
        <v/>
      </c>
      <c r="C793" t="str">
        <f>IF(A793="","",'個人種目(上級Ｓ)'!BA83)</f>
        <v/>
      </c>
      <c r="D793" t="str">
        <f>IF(A793="","",'個人種目(上級Ｓ)'!AF83)</f>
        <v/>
      </c>
      <c r="E793">
        <v>0</v>
      </c>
      <c r="F793">
        <v>5</v>
      </c>
      <c r="G793" t="str">
        <f>IF(A793="","",'個人種目(上級Ｓ)'!BF83)</f>
        <v/>
      </c>
      <c r="H793">
        <v>3</v>
      </c>
    </row>
    <row r="794" spans="1:8" x14ac:dyDescent="0.15">
      <c r="A794" t="str">
        <f>IF('個人種目(上級Ｓ)'!K84="","",'個人種目(上級Ｓ)'!AP84)</f>
        <v/>
      </c>
      <c r="B794" t="str">
        <f>IF(A794="","",'個人種目(上級Ｓ)'!AV84)</f>
        <v/>
      </c>
      <c r="C794" t="str">
        <f>IF(A794="","",'個人種目(上級Ｓ)'!BA84)</f>
        <v/>
      </c>
      <c r="D794" t="str">
        <f>IF(A794="","",'個人種目(上級Ｓ)'!AF84)</f>
        <v/>
      </c>
      <c r="E794">
        <v>0</v>
      </c>
      <c r="F794">
        <v>5</v>
      </c>
      <c r="G794" t="str">
        <f>IF(A794="","",'個人種目(上級Ｓ)'!BF84)</f>
        <v/>
      </c>
      <c r="H794">
        <v>3</v>
      </c>
    </row>
    <row r="795" spans="1:8" x14ac:dyDescent="0.15">
      <c r="A795" t="str">
        <f>IF('個人種目(上級Ｓ)'!K85="","",'個人種目(上級Ｓ)'!AP85)</f>
        <v/>
      </c>
      <c r="B795" t="str">
        <f>IF(A795="","",'個人種目(上級Ｓ)'!AV85)</f>
        <v/>
      </c>
      <c r="C795" t="str">
        <f>IF(A795="","",'個人種目(上級Ｓ)'!BA85)</f>
        <v/>
      </c>
      <c r="D795" t="str">
        <f>IF(A795="","",'個人種目(上級Ｓ)'!AF85)</f>
        <v/>
      </c>
      <c r="E795">
        <v>0</v>
      </c>
      <c r="F795">
        <v>5</v>
      </c>
      <c r="G795" t="str">
        <f>IF(A795="","",'個人種目(上級Ｓ)'!BF85)</f>
        <v/>
      </c>
      <c r="H795">
        <v>3</v>
      </c>
    </row>
    <row r="796" spans="1:8" x14ac:dyDescent="0.15">
      <c r="A796" t="str">
        <f>IF('個人種目(上級Ｓ)'!K86="","",'個人種目(上級Ｓ)'!AP86)</f>
        <v/>
      </c>
      <c r="B796" t="str">
        <f>IF(A796="","",'個人種目(上級Ｓ)'!AV86)</f>
        <v/>
      </c>
      <c r="C796" t="str">
        <f>IF(A796="","",'個人種目(上級Ｓ)'!BA86)</f>
        <v/>
      </c>
      <c r="D796" t="str">
        <f>IF(A796="","",'個人種目(上級Ｓ)'!AF86)</f>
        <v/>
      </c>
      <c r="E796">
        <v>0</v>
      </c>
      <c r="F796">
        <v>5</v>
      </c>
      <c r="G796" t="str">
        <f>IF(A796="","",'個人種目(上級Ｓ)'!BF86)</f>
        <v/>
      </c>
      <c r="H796">
        <v>3</v>
      </c>
    </row>
    <row r="797" spans="1:8" x14ac:dyDescent="0.15">
      <c r="A797" t="str">
        <f>IF('個人種目(上級Ｓ)'!K87="","",'個人種目(上級Ｓ)'!AP87)</f>
        <v/>
      </c>
      <c r="B797" t="str">
        <f>IF(A797="","",'個人種目(上級Ｓ)'!AV87)</f>
        <v/>
      </c>
      <c r="C797" t="str">
        <f>IF(A797="","",'個人種目(上級Ｓ)'!BA87)</f>
        <v/>
      </c>
      <c r="D797" t="str">
        <f>IF(A797="","",'個人種目(上級Ｓ)'!AF87)</f>
        <v/>
      </c>
      <c r="E797">
        <v>0</v>
      </c>
      <c r="F797">
        <v>5</v>
      </c>
      <c r="G797" t="str">
        <f>IF(A797="","",'個人種目(上級Ｓ)'!BF87)</f>
        <v/>
      </c>
      <c r="H797">
        <v>3</v>
      </c>
    </row>
    <row r="798" spans="1:8" x14ac:dyDescent="0.15">
      <c r="A798" t="str">
        <f>IF('個人種目(上級Ｓ)'!K88="","",'個人種目(上級Ｓ)'!AP88)</f>
        <v/>
      </c>
      <c r="B798" t="str">
        <f>IF(A798="","",'個人種目(上級Ｓ)'!AV88)</f>
        <v/>
      </c>
      <c r="C798" t="str">
        <f>IF(A798="","",'個人種目(上級Ｓ)'!BA88)</f>
        <v/>
      </c>
      <c r="D798" t="str">
        <f>IF(A798="","",'個人種目(上級Ｓ)'!AF88)</f>
        <v/>
      </c>
      <c r="E798">
        <v>0</v>
      </c>
      <c r="F798">
        <v>5</v>
      </c>
      <c r="G798" t="str">
        <f>IF(A798="","",'個人種目(上級Ｓ)'!BF88)</f>
        <v/>
      </c>
      <c r="H798">
        <v>3</v>
      </c>
    </row>
    <row r="799" spans="1:8" x14ac:dyDescent="0.15">
      <c r="A799" t="str">
        <f>IF('個人種目(上級Ｓ)'!K89="","",'個人種目(上級Ｓ)'!AP89)</f>
        <v/>
      </c>
      <c r="B799" t="str">
        <f>IF(A799="","",'個人種目(上級Ｓ)'!AV89)</f>
        <v/>
      </c>
      <c r="C799" t="str">
        <f>IF(A799="","",'個人種目(上級Ｓ)'!BA89)</f>
        <v/>
      </c>
      <c r="D799" t="str">
        <f>IF(A799="","",'個人種目(上級Ｓ)'!AF89)</f>
        <v/>
      </c>
      <c r="E799">
        <v>0</v>
      </c>
      <c r="F799">
        <v>5</v>
      </c>
      <c r="G799" t="str">
        <f>IF(A799="","",'個人種目(上級Ｓ)'!BF89)</f>
        <v/>
      </c>
      <c r="H799">
        <v>3</v>
      </c>
    </row>
    <row r="800" spans="1:8" x14ac:dyDescent="0.15">
      <c r="A800" t="str">
        <f>IF('個人種目(上級Ｓ)'!K90="","",'個人種目(上級Ｓ)'!AP90)</f>
        <v/>
      </c>
      <c r="B800" t="str">
        <f>IF(A800="","",'個人種目(上級Ｓ)'!AV90)</f>
        <v/>
      </c>
      <c r="C800" t="str">
        <f>IF(A800="","",'個人種目(上級Ｓ)'!BA90)</f>
        <v/>
      </c>
      <c r="D800" t="str">
        <f>IF(A800="","",'個人種目(上級Ｓ)'!AF90)</f>
        <v/>
      </c>
      <c r="E800">
        <v>0</v>
      </c>
      <c r="F800">
        <v>5</v>
      </c>
      <c r="G800" t="str">
        <f>IF(A800="","",'個人種目(上級Ｓ)'!BF90)</f>
        <v/>
      </c>
      <c r="H800">
        <v>3</v>
      </c>
    </row>
    <row r="801" spans="1:8" x14ac:dyDescent="0.15">
      <c r="A801" t="str">
        <f>IF('個人種目(上級Ｓ)'!K91="","",'個人種目(上級Ｓ)'!AP91)</f>
        <v/>
      </c>
      <c r="B801" t="str">
        <f>IF(A801="","",'個人種目(上級Ｓ)'!AV91)</f>
        <v/>
      </c>
      <c r="C801" t="str">
        <f>IF(A801="","",'個人種目(上級Ｓ)'!BA91)</f>
        <v/>
      </c>
      <c r="D801" t="str">
        <f>IF(A801="","",'個人種目(上級Ｓ)'!AF91)</f>
        <v/>
      </c>
      <c r="E801">
        <v>0</v>
      </c>
      <c r="F801">
        <v>5</v>
      </c>
      <c r="G801" t="str">
        <f>IF(A801="","",'個人種目(上級Ｓ)'!BF91)</f>
        <v/>
      </c>
      <c r="H801">
        <v>3</v>
      </c>
    </row>
    <row r="802" spans="1:8" x14ac:dyDescent="0.15">
      <c r="A802" t="str">
        <f>IF('個人種目(上級Ｓ)'!K92="","",'個人種目(上級Ｓ)'!AP92)</f>
        <v/>
      </c>
      <c r="B802" t="str">
        <f>IF(A802="","",'個人種目(上級Ｓ)'!AV92)</f>
        <v/>
      </c>
      <c r="C802" t="str">
        <f>IF(A802="","",'個人種目(上級Ｓ)'!BA92)</f>
        <v/>
      </c>
      <c r="D802" t="str">
        <f>IF(A802="","",'個人種目(上級Ｓ)'!AF92)</f>
        <v/>
      </c>
      <c r="E802">
        <v>0</v>
      </c>
      <c r="F802">
        <v>5</v>
      </c>
      <c r="G802" t="str">
        <f>IF(A802="","",'個人種目(上級Ｓ)'!BF92)</f>
        <v/>
      </c>
      <c r="H802">
        <v>3</v>
      </c>
    </row>
    <row r="803" spans="1:8" x14ac:dyDescent="0.15">
      <c r="A803" t="str">
        <f>IF('個人種目(上級Ｓ)'!K93="","",'個人種目(上級Ｓ)'!AP93)</f>
        <v/>
      </c>
      <c r="B803" t="str">
        <f>IF(A803="","",'個人種目(上級Ｓ)'!AV93)</f>
        <v/>
      </c>
      <c r="C803" t="str">
        <f>IF(A803="","",'個人種目(上級Ｓ)'!BA93)</f>
        <v/>
      </c>
      <c r="D803" t="str">
        <f>IF(A803="","",'個人種目(上級Ｓ)'!AF93)</f>
        <v/>
      </c>
      <c r="E803">
        <v>0</v>
      </c>
      <c r="F803">
        <v>5</v>
      </c>
      <c r="G803" t="str">
        <f>IF(A803="","",'個人種目(上級Ｓ)'!BF93)</f>
        <v/>
      </c>
      <c r="H803">
        <v>3</v>
      </c>
    </row>
    <row r="804" spans="1:8" x14ac:dyDescent="0.15">
      <c r="A804" t="str">
        <f>IF('個人種目(上級Ｓ)'!K94="","",'個人種目(上級Ｓ)'!AP94)</f>
        <v/>
      </c>
      <c r="B804" t="str">
        <f>IF(A804="","",'個人種目(上級Ｓ)'!AV94)</f>
        <v/>
      </c>
      <c r="C804" t="str">
        <f>IF(A804="","",'個人種目(上級Ｓ)'!BA94)</f>
        <v/>
      </c>
      <c r="D804" t="str">
        <f>IF(A804="","",'個人種目(上級Ｓ)'!AF94)</f>
        <v/>
      </c>
      <c r="E804">
        <v>0</v>
      </c>
      <c r="F804">
        <v>5</v>
      </c>
      <c r="G804" t="str">
        <f>IF(A804="","",'個人種目(上級Ｓ)'!BF94)</f>
        <v/>
      </c>
      <c r="H804">
        <v>3</v>
      </c>
    </row>
    <row r="805" spans="1:8" x14ac:dyDescent="0.15">
      <c r="A805" t="str">
        <f>IF('個人種目(上級Ｓ)'!K95="","",'個人種目(上級Ｓ)'!AP95)</f>
        <v/>
      </c>
      <c r="B805" t="str">
        <f>IF(A805="","",'個人種目(上級Ｓ)'!AV95)</f>
        <v/>
      </c>
      <c r="C805" t="str">
        <f>IF(A805="","",'個人種目(上級Ｓ)'!BA95)</f>
        <v/>
      </c>
      <c r="D805" t="str">
        <f>IF(A805="","",'個人種目(上級Ｓ)'!AF95)</f>
        <v/>
      </c>
      <c r="E805">
        <v>0</v>
      </c>
      <c r="F805">
        <v>5</v>
      </c>
      <c r="G805" t="str">
        <f>IF(A805="","",'個人種目(上級Ｓ)'!BF95)</f>
        <v/>
      </c>
      <c r="H805">
        <v>3</v>
      </c>
    </row>
    <row r="806" spans="1:8" x14ac:dyDescent="0.15">
      <c r="A806" t="str">
        <f>IF('個人種目(上級Ｓ)'!K96="","",'個人種目(上級Ｓ)'!AP96)</f>
        <v/>
      </c>
      <c r="B806" t="str">
        <f>IF(A806="","",'個人種目(上級Ｓ)'!AV96)</f>
        <v/>
      </c>
      <c r="C806" t="str">
        <f>IF(A806="","",'個人種目(上級Ｓ)'!BA96)</f>
        <v/>
      </c>
      <c r="D806" t="str">
        <f>IF(A806="","",'個人種目(上級Ｓ)'!AF96)</f>
        <v/>
      </c>
      <c r="E806">
        <v>0</v>
      </c>
      <c r="F806">
        <v>5</v>
      </c>
      <c r="G806" t="str">
        <f>IF(A806="","",'個人種目(上級Ｓ)'!BF96)</f>
        <v/>
      </c>
      <c r="H806">
        <v>3</v>
      </c>
    </row>
    <row r="807" spans="1:8" x14ac:dyDescent="0.15">
      <c r="A807" t="str">
        <f>IF('個人種目(上級Ｓ)'!K97="","",'個人種目(上級Ｓ)'!AP97)</f>
        <v/>
      </c>
      <c r="B807" t="str">
        <f>IF(A807="","",'個人種目(上級Ｓ)'!AV97)</f>
        <v/>
      </c>
      <c r="C807" t="str">
        <f>IF(A807="","",'個人種目(上級Ｓ)'!BA97)</f>
        <v/>
      </c>
      <c r="D807" t="str">
        <f>IF(A807="","",'個人種目(上級Ｓ)'!AF97)</f>
        <v/>
      </c>
      <c r="E807">
        <v>0</v>
      </c>
      <c r="F807">
        <v>5</v>
      </c>
      <c r="G807" t="str">
        <f>IF(A807="","",'個人種目(上級Ｓ)'!BF97)</f>
        <v/>
      </c>
      <c r="H807">
        <v>3</v>
      </c>
    </row>
    <row r="808" spans="1:8" x14ac:dyDescent="0.15">
      <c r="A808" t="str">
        <f>IF('個人種目(上級Ｓ)'!K98="","",'個人種目(上級Ｓ)'!AP98)</f>
        <v/>
      </c>
      <c r="B808" t="str">
        <f>IF(A808="","",'個人種目(上級Ｓ)'!AV98)</f>
        <v/>
      </c>
      <c r="C808" t="str">
        <f>IF(A808="","",'個人種目(上級Ｓ)'!BA98)</f>
        <v/>
      </c>
      <c r="D808" t="str">
        <f>IF(A808="","",'個人種目(上級Ｓ)'!AF98)</f>
        <v/>
      </c>
      <c r="E808">
        <v>0</v>
      </c>
      <c r="F808">
        <v>5</v>
      </c>
      <c r="G808" t="str">
        <f>IF(A808="","",'個人種目(上級Ｓ)'!BF98)</f>
        <v/>
      </c>
      <c r="H808">
        <v>3</v>
      </c>
    </row>
    <row r="809" spans="1:8" x14ac:dyDescent="0.15">
      <c r="A809" t="str">
        <f>IF('個人種目(上級Ｓ)'!K99="","",'個人種目(上級Ｓ)'!AP99)</f>
        <v/>
      </c>
      <c r="B809" t="str">
        <f>IF(A809="","",'個人種目(上級Ｓ)'!AV99)</f>
        <v/>
      </c>
      <c r="C809" t="str">
        <f>IF(A809="","",'個人種目(上級Ｓ)'!BA99)</f>
        <v/>
      </c>
      <c r="D809" t="str">
        <f>IF(A809="","",'個人種目(上級Ｓ)'!AF99)</f>
        <v/>
      </c>
      <c r="E809">
        <v>0</v>
      </c>
      <c r="F809">
        <v>5</v>
      </c>
      <c r="G809" t="str">
        <f>IF(A809="","",'個人種目(上級Ｓ)'!BF99)</f>
        <v/>
      </c>
      <c r="H809">
        <v>3</v>
      </c>
    </row>
    <row r="810" spans="1:8" x14ac:dyDescent="0.15">
      <c r="A810" t="str">
        <f>IF('個人種目(上級Ｓ)'!K100="","",'個人種目(上級Ｓ)'!AP100)</f>
        <v/>
      </c>
      <c r="B810" t="str">
        <f>IF(A810="","",'個人種目(上級Ｓ)'!AV100)</f>
        <v/>
      </c>
      <c r="C810" t="str">
        <f>IF(A810="","",'個人種目(上級Ｓ)'!BA100)</f>
        <v/>
      </c>
      <c r="D810" t="str">
        <f>IF(A810="","",'個人種目(上級Ｓ)'!AF100)</f>
        <v/>
      </c>
      <c r="E810">
        <v>0</v>
      </c>
      <c r="F810">
        <v>5</v>
      </c>
      <c r="G810" t="str">
        <f>IF(A810="","",'個人種目(上級Ｓ)'!BF100)</f>
        <v/>
      </c>
      <c r="H810">
        <v>3</v>
      </c>
    </row>
    <row r="811" spans="1:8" x14ac:dyDescent="0.15">
      <c r="A811" t="str">
        <f>IF('個人種目(上級Ｓ)'!K101="","",'個人種目(上級Ｓ)'!AP101)</f>
        <v/>
      </c>
      <c r="B811" t="str">
        <f>IF(A811="","",'個人種目(上級Ｓ)'!AV101)</f>
        <v/>
      </c>
      <c r="C811" t="str">
        <f>IF(A811="","",'個人種目(上級Ｓ)'!BA101)</f>
        <v/>
      </c>
      <c r="D811" t="str">
        <f>IF(A811="","",'個人種目(上級Ｓ)'!AF101)</f>
        <v/>
      </c>
      <c r="E811">
        <v>0</v>
      </c>
      <c r="F811">
        <v>5</v>
      </c>
      <c r="G811" t="str">
        <f>IF(A811="","",'個人種目(上級Ｓ)'!BF101)</f>
        <v/>
      </c>
      <c r="H811">
        <v>3</v>
      </c>
    </row>
    <row r="812" spans="1:8" x14ac:dyDescent="0.15">
      <c r="A812" t="str">
        <f>IF('個人種目(上級Ｓ)'!K102="","",'個人種目(上級Ｓ)'!AP102)</f>
        <v/>
      </c>
      <c r="B812" t="str">
        <f>IF(A812="","",'個人種目(上級Ｓ)'!AV102)</f>
        <v/>
      </c>
      <c r="C812" t="str">
        <f>IF(A812="","",'個人種目(上級Ｓ)'!BA102)</f>
        <v/>
      </c>
      <c r="D812" t="str">
        <f>IF(A812="","",'個人種目(上級Ｓ)'!AF102)</f>
        <v/>
      </c>
      <c r="E812">
        <v>0</v>
      </c>
      <c r="F812">
        <v>5</v>
      </c>
      <c r="G812" t="str">
        <f>IF(A812="","",'個人種目(上級Ｓ)'!BF102)</f>
        <v/>
      </c>
      <c r="H812">
        <v>3</v>
      </c>
    </row>
    <row r="813" spans="1:8" x14ac:dyDescent="0.15">
      <c r="A813" t="str">
        <f>IF('個人種目(上級Ｓ)'!K103="","",'個人種目(上級Ｓ)'!AP103)</f>
        <v/>
      </c>
      <c r="B813" t="str">
        <f>IF(A813="","",'個人種目(上級Ｓ)'!AV103)</f>
        <v/>
      </c>
      <c r="C813" t="str">
        <f>IF(A813="","",'個人種目(上級Ｓ)'!BA103)</f>
        <v/>
      </c>
      <c r="D813" t="str">
        <f>IF(A813="","",'個人種目(上級Ｓ)'!AF103)</f>
        <v/>
      </c>
      <c r="E813">
        <v>0</v>
      </c>
      <c r="F813">
        <v>5</v>
      </c>
      <c r="G813" t="str">
        <f>IF(A813="","",'個人種目(上級Ｓ)'!BF103)</f>
        <v/>
      </c>
      <c r="H813">
        <v>3</v>
      </c>
    </row>
    <row r="814" spans="1:8" x14ac:dyDescent="0.15">
      <c r="A814" t="str">
        <f>IF('個人種目(上級Ｓ)'!K104="","",'個人種目(上級Ｓ)'!AP104)</f>
        <v/>
      </c>
      <c r="B814" t="str">
        <f>IF(A814="","",'個人種目(上級Ｓ)'!AV104)</f>
        <v/>
      </c>
      <c r="C814" t="str">
        <f>IF(A814="","",'個人種目(上級Ｓ)'!BA104)</f>
        <v/>
      </c>
      <c r="D814" t="str">
        <f>IF(A814="","",'個人種目(上級Ｓ)'!AF104)</f>
        <v/>
      </c>
      <c r="E814">
        <v>0</v>
      </c>
      <c r="F814">
        <v>5</v>
      </c>
      <c r="G814" t="str">
        <f>IF(A814="","",'個人種目(上級Ｓ)'!BF104)</f>
        <v/>
      </c>
      <c r="H814">
        <v>3</v>
      </c>
    </row>
    <row r="815" spans="1:8" x14ac:dyDescent="0.15">
      <c r="A815" t="str">
        <f>IF('個人種目(上級Ｓ)'!K105="","",'個人種目(上級Ｓ)'!AP105)</f>
        <v/>
      </c>
      <c r="B815" t="str">
        <f>IF(A815="","",'個人種目(上級Ｓ)'!AV105)</f>
        <v/>
      </c>
      <c r="C815" t="str">
        <f>IF(A815="","",'個人種目(上級Ｓ)'!BA105)</f>
        <v/>
      </c>
      <c r="D815" t="str">
        <f>IF(A815="","",'個人種目(上級Ｓ)'!AF105)</f>
        <v/>
      </c>
      <c r="E815">
        <v>0</v>
      </c>
      <c r="F815">
        <v>5</v>
      </c>
      <c r="G815" t="str">
        <f>IF(A815="","",'個人種目(上級Ｓ)'!BF105)</f>
        <v/>
      </c>
      <c r="H815">
        <v>3</v>
      </c>
    </row>
    <row r="816" spans="1:8" x14ac:dyDescent="0.15">
      <c r="A816" t="str">
        <f>IF('個人種目(上級Ｓ)'!K106="","",'個人種目(上級Ｓ)'!AP106)</f>
        <v/>
      </c>
      <c r="B816" t="str">
        <f>IF(A816="","",'個人種目(上級Ｓ)'!AV106)</f>
        <v/>
      </c>
      <c r="C816" t="str">
        <f>IF(A816="","",'個人種目(上級Ｓ)'!BA106)</f>
        <v/>
      </c>
      <c r="D816" t="str">
        <f>IF(A816="","",'個人種目(上級Ｓ)'!AF106)</f>
        <v/>
      </c>
      <c r="E816">
        <v>0</v>
      </c>
      <c r="F816">
        <v>5</v>
      </c>
      <c r="G816" t="str">
        <f>IF(A816="","",'個人種目(上級Ｓ)'!BF106)</f>
        <v/>
      </c>
      <c r="H816">
        <v>3</v>
      </c>
    </row>
    <row r="817" spans="1:8" x14ac:dyDescent="0.15">
      <c r="A817" s="42" t="str">
        <f>IF('個人種目(上級Ｓ)'!K107="","",'個人種目(上級Ｓ)'!AP107)</f>
        <v/>
      </c>
      <c r="B817" s="42" t="str">
        <f>IF(A817="","",'個人種目(上級Ｓ)'!AV107)</f>
        <v/>
      </c>
      <c r="C817" s="42" t="str">
        <f>IF(A817="","",'個人種目(上級Ｓ)'!BA107)</f>
        <v/>
      </c>
      <c r="D817" s="42" t="str">
        <f>IF(A817="","",'個人種目(上級Ｓ)'!AF107)</f>
        <v/>
      </c>
      <c r="E817" s="42">
        <v>0</v>
      </c>
      <c r="F817" s="42">
        <v>5</v>
      </c>
      <c r="G817" s="42" t="str">
        <f>IF(A817="","",'個人種目(上級Ｓ)'!BF107)</f>
        <v/>
      </c>
      <c r="H817" s="42">
        <v>3</v>
      </c>
    </row>
    <row r="818" spans="1:8" x14ac:dyDescent="0.15">
      <c r="A818" t="str">
        <f>IF('個人種目(上級Ｓ)'!M6="","",'個人種目(上級Ｓ)'!AP6)</f>
        <v/>
      </c>
      <c r="B818" t="str">
        <f>IF(A818="","",'個人種目(上級Ｓ)'!AW6)</f>
        <v/>
      </c>
      <c r="C818" t="str">
        <f>IF(A818="","",'個人種目(上級Ｓ)'!BB6)</f>
        <v/>
      </c>
      <c r="D818" t="str">
        <f>IF(A818="","",'個人種目(上級Ｓ)'!AF6)</f>
        <v/>
      </c>
      <c r="E818">
        <v>0</v>
      </c>
      <c r="F818">
        <v>0</v>
      </c>
      <c r="G818" t="str">
        <f>IF(A818="","",'個人種目(上級Ｓ)'!BG6)</f>
        <v/>
      </c>
      <c r="H818">
        <v>4</v>
      </c>
    </row>
    <row r="819" spans="1:8" x14ac:dyDescent="0.15">
      <c r="A819" t="str">
        <f>IF('個人種目(上級Ｓ)'!M7="","",'個人種目(上級Ｓ)'!AP7)</f>
        <v/>
      </c>
      <c r="B819" t="str">
        <f>IF(A819="","",'個人種目(上級Ｓ)'!AW7)</f>
        <v/>
      </c>
      <c r="C819" t="str">
        <f>IF(A819="","",'個人種目(上級Ｓ)'!BB7)</f>
        <v/>
      </c>
      <c r="D819" t="str">
        <f>IF(A819="","",'個人種目(上級Ｓ)'!AF7)</f>
        <v/>
      </c>
      <c r="E819">
        <v>0</v>
      </c>
      <c r="F819">
        <v>0</v>
      </c>
      <c r="G819" t="str">
        <f>IF(A819="","",'個人種目(上級Ｓ)'!BG7)</f>
        <v/>
      </c>
      <c r="H819">
        <v>4</v>
      </c>
    </row>
    <row r="820" spans="1:8" x14ac:dyDescent="0.15">
      <c r="A820" t="str">
        <f>IF('個人種目(上級Ｓ)'!M8="","",'個人種目(上級Ｓ)'!AP8)</f>
        <v/>
      </c>
      <c r="B820" t="str">
        <f>IF(A820="","",'個人種目(上級Ｓ)'!AW8)</f>
        <v/>
      </c>
      <c r="C820" t="str">
        <f>IF(A820="","",'個人種目(上級Ｓ)'!BB8)</f>
        <v/>
      </c>
      <c r="D820" t="str">
        <f>IF(A820="","",'個人種目(上級Ｓ)'!AF8)</f>
        <v/>
      </c>
      <c r="E820">
        <v>0</v>
      </c>
      <c r="F820">
        <v>0</v>
      </c>
      <c r="G820" t="str">
        <f>IF(A820="","",'個人種目(上級Ｓ)'!BG8)</f>
        <v/>
      </c>
      <c r="H820">
        <v>4</v>
      </c>
    </row>
    <row r="821" spans="1:8" x14ac:dyDescent="0.15">
      <c r="A821" t="str">
        <f>IF('個人種目(上級Ｓ)'!M9="","",'個人種目(上級Ｓ)'!AP9)</f>
        <v/>
      </c>
      <c r="B821" t="str">
        <f>IF(A821="","",'個人種目(上級Ｓ)'!AW9)</f>
        <v/>
      </c>
      <c r="C821" t="str">
        <f>IF(A821="","",'個人種目(上級Ｓ)'!BB9)</f>
        <v/>
      </c>
      <c r="D821" t="str">
        <f>IF(A821="","",'個人種目(上級Ｓ)'!AF9)</f>
        <v/>
      </c>
      <c r="E821">
        <v>0</v>
      </c>
      <c r="F821">
        <v>0</v>
      </c>
      <c r="G821" t="str">
        <f>IF(A821="","",'個人種目(上級Ｓ)'!BG9)</f>
        <v/>
      </c>
      <c r="H821">
        <v>4</v>
      </c>
    </row>
    <row r="822" spans="1:8" x14ac:dyDescent="0.15">
      <c r="A822" t="str">
        <f>IF('個人種目(上級Ｓ)'!M10="","",'個人種目(上級Ｓ)'!AP10)</f>
        <v/>
      </c>
      <c r="B822" t="str">
        <f>IF(A822="","",'個人種目(上級Ｓ)'!AW10)</f>
        <v/>
      </c>
      <c r="C822" t="str">
        <f>IF(A822="","",'個人種目(上級Ｓ)'!BB10)</f>
        <v/>
      </c>
      <c r="D822" t="str">
        <f>IF(A822="","",'個人種目(上級Ｓ)'!AF10)</f>
        <v/>
      </c>
      <c r="E822">
        <v>0</v>
      </c>
      <c r="F822">
        <v>0</v>
      </c>
      <c r="G822" t="str">
        <f>IF(A822="","",'個人種目(上級Ｓ)'!BG10)</f>
        <v/>
      </c>
      <c r="H822">
        <v>4</v>
      </c>
    </row>
    <row r="823" spans="1:8" x14ac:dyDescent="0.15">
      <c r="A823" t="str">
        <f>IF('個人種目(上級Ｓ)'!M11="","",'個人種目(上級Ｓ)'!AP11)</f>
        <v/>
      </c>
      <c r="B823" t="str">
        <f>IF(A823="","",'個人種目(上級Ｓ)'!AW11)</f>
        <v/>
      </c>
      <c r="C823" t="str">
        <f>IF(A823="","",'個人種目(上級Ｓ)'!BB11)</f>
        <v/>
      </c>
      <c r="D823" t="str">
        <f>IF(A823="","",'個人種目(上級Ｓ)'!AF11)</f>
        <v/>
      </c>
      <c r="E823">
        <v>0</v>
      </c>
      <c r="F823">
        <v>0</v>
      </c>
      <c r="G823" t="str">
        <f>IF(A823="","",'個人種目(上級Ｓ)'!BG11)</f>
        <v/>
      </c>
      <c r="H823">
        <v>4</v>
      </c>
    </row>
    <row r="824" spans="1:8" x14ac:dyDescent="0.15">
      <c r="A824" t="str">
        <f>IF('個人種目(上級Ｓ)'!M12="","",'個人種目(上級Ｓ)'!AP12)</f>
        <v/>
      </c>
      <c r="B824" t="str">
        <f>IF(A824="","",'個人種目(上級Ｓ)'!AW12)</f>
        <v/>
      </c>
      <c r="C824" t="str">
        <f>IF(A824="","",'個人種目(上級Ｓ)'!BB12)</f>
        <v/>
      </c>
      <c r="D824" t="str">
        <f>IF(A824="","",'個人種目(上級Ｓ)'!AF12)</f>
        <v/>
      </c>
      <c r="E824">
        <v>0</v>
      </c>
      <c r="F824">
        <v>0</v>
      </c>
      <c r="G824" t="str">
        <f>IF(A824="","",'個人種目(上級Ｓ)'!BG12)</f>
        <v/>
      </c>
      <c r="H824">
        <v>4</v>
      </c>
    </row>
    <row r="825" spans="1:8" x14ac:dyDescent="0.15">
      <c r="A825" t="str">
        <f>IF('個人種目(上級Ｓ)'!M13="","",'個人種目(上級Ｓ)'!AP13)</f>
        <v/>
      </c>
      <c r="B825" t="str">
        <f>IF(A825="","",'個人種目(上級Ｓ)'!AW13)</f>
        <v/>
      </c>
      <c r="C825" t="str">
        <f>IF(A825="","",'個人種目(上級Ｓ)'!BB13)</f>
        <v/>
      </c>
      <c r="D825" t="str">
        <f>IF(A825="","",'個人種目(上級Ｓ)'!AF13)</f>
        <v/>
      </c>
      <c r="E825">
        <v>0</v>
      </c>
      <c r="F825">
        <v>0</v>
      </c>
      <c r="G825" t="str">
        <f>IF(A825="","",'個人種目(上級Ｓ)'!BG13)</f>
        <v/>
      </c>
      <c r="H825">
        <v>4</v>
      </c>
    </row>
    <row r="826" spans="1:8" x14ac:dyDescent="0.15">
      <c r="A826" t="str">
        <f>IF('個人種目(上級Ｓ)'!M14="","",'個人種目(上級Ｓ)'!AP14)</f>
        <v/>
      </c>
      <c r="B826" t="str">
        <f>IF(A826="","",'個人種目(上級Ｓ)'!AW14)</f>
        <v/>
      </c>
      <c r="C826" t="str">
        <f>IF(A826="","",'個人種目(上級Ｓ)'!BB14)</f>
        <v/>
      </c>
      <c r="D826" t="str">
        <f>IF(A826="","",'個人種目(上級Ｓ)'!AF14)</f>
        <v/>
      </c>
      <c r="E826">
        <v>0</v>
      </c>
      <c r="F826">
        <v>0</v>
      </c>
      <c r="G826" t="str">
        <f>IF(A826="","",'個人種目(上級Ｓ)'!BG14)</f>
        <v/>
      </c>
      <c r="H826">
        <v>4</v>
      </c>
    </row>
    <row r="827" spans="1:8" x14ac:dyDescent="0.15">
      <c r="A827" t="str">
        <f>IF('個人種目(上級Ｓ)'!M15="","",'個人種目(上級Ｓ)'!AP15)</f>
        <v/>
      </c>
      <c r="B827" t="str">
        <f>IF(A827="","",'個人種目(上級Ｓ)'!AW15)</f>
        <v/>
      </c>
      <c r="C827" t="str">
        <f>IF(A827="","",'個人種目(上級Ｓ)'!BB15)</f>
        <v/>
      </c>
      <c r="D827" t="str">
        <f>IF(A827="","",'個人種目(上級Ｓ)'!AF15)</f>
        <v/>
      </c>
      <c r="E827">
        <v>0</v>
      </c>
      <c r="F827">
        <v>0</v>
      </c>
      <c r="G827" t="str">
        <f>IF(A827="","",'個人種目(上級Ｓ)'!BG15)</f>
        <v/>
      </c>
      <c r="H827">
        <v>4</v>
      </c>
    </row>
    <row r="828" spans="1:8" x14ac:dyDescent="0.15">
      <c r="A828" t="str">
        <f>IF('個人種目(上級Ｓ)'!M16="","",'個人種目(上級Ｓ)'!AP16)</f>
        <v/>
      </c>
      <c r="B828" t="str">
        <f>IF(A828="","",'個人種目(上級Ｓ)'!AW16)</f>
        <v/>
      </c>
      <c r="C828" t="str">
        <f>IF(A828="","",'個人種目(上級Ｓ)'!BB16)</f>
        <v/>
      </c>
      <c r="D828" t="str">
        <f>IF(A828="","",'個人種目(上級Ｓ)'!AF16)</f>
        <v/>
      </c>
      <c r="E828">
        <v>0</v>
      </c>
      <c r="F828">
        <v>0</v>
      </c>
      <c r="G828" t="str">
        <f>IF(A828="","",'個人種目(上級Ｓ)'!BG16)</f>
        <v/>
      </c>
      <c r="H828">
        <v>4</v>
      </c>
    </row>
    <row r="829" spans="1:8" x14ac:dyDescent="0.15">
      <c r="A829" t="str">
        <f>IF('個人種目(上級Ｓ)'!M17="","",'個人種目(上級Ｓ)'!AP17)</f>
        <v/>
      </c>
      <c r="B829" t="str">
        <f>IF(A829="","",'個人種目(上級Ｓ)'!AW17)</f>
        <v/>
      </c>
      <c r="C829" t="str">
        <f>IF(A829="","",'個人種目(上級Ｓ)'!BB17)</f>
        <v/>
      </c>
      <c r="D829" t="str">
        <f>IF(A829="","",'個人種目(上級Ｓ)'!AF17)</f>
        <v/>
      </c>
      <c r="E829">
        <v>0</v>
      </c>
      <c r="F829">
        <v>0</v>
      </c>
      <c r="G829" t="str">
        <f>IF(A829="","",'個人種目(上級Ｓ)'!BG17)</f>
        <v/>
      </c>
      <c r="H829">
        <v>4</v>
      </c>
    </row>
    <row r="830" spans="1:8" x14ac:dyDescent="0.15">
      <c r="A830" t="str">
        <f>IF('個人種目(上級Ｓ)'!M18="","",'個人種目(上級Ｓ)'!AP18)</f>
        <v/>
      </c>
      <c r="B830" t="str">
        <f>IF(A830="","",'個人種目(上級Ｓ)'!AW18)</f>
        <v/>
      </c>
      <c r="C830" t="str">
        <f>IF(A830="","",'個人種目(上級Ｓ)'!BB18)</f>
        <v/>
      </c>
      <c r="D830" t="str">
        <f>IF(A830="","",'個人種目(上級Ｓ)'!AF18)</f>
        <v/>
      </c>
      <c r="E830">
        <v>0</v>
      </c>
      <c r="F830">
        <v>0</v>
      </c>
      <c r="G830" t="str">
        <f>IF(A830="","",'個人種目(上級Ｓ)'!BG18)</f>
        <v/>
      </c>
      <c r="H830">
        <v>4</v>
      </c>
    </row>
    <row r="831" spans="1:8" x14ac:dyDescent="0.15">
      <c r="A831" t="str">
        <f>IF('個人種目(上級Ｓ)'!M19="","",'個人種目(上級Ｓ)'!AP19)</f>
        <v/>
      </c>
      <c r="B831" t="str">
        <f>IF(A831="","",'個人種目(上級Ｓ)'!AW19)</f>
        <v/>
      </c>
      <c r="C831" t="str">
        <f>IF(A831="","",'個人種目(上級Ｓ)'!BB19)</f>
        <v/>
      </c>
      <c r="D831" t="str">
        <f>IF(A831="","",'個人種目(上級Ｓ)'!AF19)</f>
        <v/>
      </c>
      <c r="E831">
        <v>0</v>
      </c>
      <c r="F831">
        <v>0</v>
      </c>
      <c r="G831" t="str">
        <f>IF(A831="","",'個人種目(上級Ｓ)'!BG19)</f>
        <v/>
      </c>
      <c r="H831">
        <v>4</v>
      </c>
    </row>
    <row r="832" spans="1:8" x14ac:dyDescent="0.15">
      <c r="A832" t="str">
        <f>IF('個人種目(上級Ｓ)'!M20="","",'個人種目(上級Ｓ)'!AP20)</f>
        <v/>
      </c>
      <c r="B832" t="str">
        <f>IF(A832="","",'個人種目(上級Ｓ)'!AW20)</f>
        <v/>
      </c>
      <c r="C832" t="str">
        <f>IF(A832="","",'個人種目(上級Ｓ)'!BB20)</f>
        <v/>
      </c>
      <c r="D832" t="str">
        <f>IF(A832="","",'個人種目(上級Ｓ)'!AF20)</f>
        <v/>
      </c>
      <c r="E832">
        <v>0</v>
      </c>
      <c r="F832">
        <v>0</v>
      </c>
      <c r="G832" t="str">
        <f>IF(A832="","",'個人種目(上級Ｓ)'!BG20)</f>
        <v/>
      </c>
      <c r="H832">
        <v>4</v>
      </c>
    </row>
    <row r="833" spans="1:8" x14ac:dyDescent="0.15">
      <c r="A833" t="str">
        <f>IF('個人種目(上級Ｓ)'!M21="","",'個人種目(上級Ｓ)'!AP21)</f>
        <v/>
      </c>
      <c r="B833" t="str">
        <f>IF(A833="","",'個人種目(上級Ｓ)'!AW21)</f>
        <v/>
      </c>
      <c r="C833" t="str">
        <f>IF(A833="","",'個人種目(上級Ｓ)'!BB21)</f>
        <v/>
      </c>
      <c r="D833" t="str">
        <f>IF(A833="","",'個人種目(上級Ｓ)'!AF21)</f>
        <v/>
      </c>
      <c r="E833">
        <v>0</v>
      </c>
      <c r="F833">
        <v>0</v>
      </c>
      <c r="G833" t="str">
        <f>IF(A833="","",'個人種目(上級Ｓ)'!BG21)</f>
        <v/>
      </c>
      <c r="H833">
        <v>4</v>
      </c>
    </row>
    <row r="834" spans="1:8" x14ac:dyDescent="0.15">
      <c r="A834" t="str">
        <f>IF('個人種目(上級Ｓ)'!M22="","",'個人種目(上級Ｓ)'!AP22)</f>
        <v/>
      </c>
      <c r="B834" t="str">
        <f>IF(A834="","",'個人種目(上級Ｓ)'!AW22)</f>
        <v/>
      </c>
      <c r="C834" t="str">
        <f>IF(A834="","",'個人種目(上級Ｓ)'!BB22)</f>
        <v/>
      </c>
      <c r="D834" t="str">
        <f>IF(A834="","",'個人種目(上級Ｓ)'!AF22)</f>
        <v/>
      </c>
      <c r="E834">
        <v>0</v>
      </c>
      <c r="F834">
        <v>0</v>
      </c>
      <c r="G834" t="str">
        <f>IF(A834="","",'個人種目(上級Ｓ)'!BG22)</f>
        <v/>
      </c>
      <c r="H834">
        <v>4</v>
      </c>
    </row>
    <row r="835" spans="1:8" x14ac:dyDescent="0.15">
      <c r="A835" t="str">
        <f>IF('個人種目(上級Ｓ)'!M23="","",'個人種目(上級Ｓ)'!AP23)</f>
        <v/>
      </c>
      <c r="B835" t="str">
        <f>IF(A835="","",'個人種目(上級Ｓ)'!AW23)</f>
        <v/>
      </c>
      <c r="C835" t="str">
        <f>IF(A835="","",'個人種目(上級Ｓ)'!BB23)</f>
        <v/>
      </c>
      <c r="D835" t="str">
        <f>IF(A835="","",'個人種目(上級Ｓ)'!AF23)</f>
        <v/>
      </c>
      <c r="E835">
        <v>0</v>
      </c>
      <c r="F835">
        <v>0</v>
      </c>
      <c r="G835" t="str">
        <f>IF(A835="","",'個人種目(上級Ｓ)'!BG23)</f>
        <v/>
      </c>
      <c r="H835">
        <v>4</v>
      </c>
    </row>
    <row r="836" spans="1:8" x14ac:dyDescent="0.15">
      <c r="A836" t="str">
        <f>IF('個人種目(上級Ｓ)'!M24="","",'個人種目(上級Ｓ)'!AP24)</f>
        <v/>
      </c>
      <c r="B836" t="str">
        <f>IF(A836="","",'個人種目(上級Ｓ)'!AW24)</f>
        <v/>
      </c>
      <c r="C836" t="str">
        <f>IF(A836="","",'個人種目(上級Ｓ)'!BB24)</f>
        <v/>
      </c>
      <c r="D836" t="str">
        <f>IF(A836="","",'個人種目(上級Ｓ)'!AF24)</f>
        <v/>
      </c>
      <c r="E836">
        <v>0</v>
      </c>
      <c r="F836">
        <v>0</v>
      </c>
      <c r="G836" t="str">
        <f>IF(A836="","",'個人種目(上級Ｓ)'!BG24)</f>
        <v/>
      </c>
      <c r="H836">
        <v>4</v>
      </c>
    </row>
    <row r="837" spans="1:8" x14ac:dyDescent="0.15">
      <c r="A837" t="str">
        <f>IF('個人種目(上級Ｓ)'!M25="","",'個人種目(上級Ｓ)'!AP25)</f>
        <v/>
      </c>
      <c r="B837" t="str">
        <f>IF(A837="","",'個人種目(上級Ｓ)'!AW25)</f>
        <v/>
      </c>
      <c r="C837" t="str">
        <f>IF(A837="","",'個人種目(上級Ｓ)'!BB25)</f>
        <v/>
      </c>
      <c r="D837" t="str">
        <f>IF(A837="","",'個人種目(上級Ｓ)'!AF25)</f>
        <v/>
      </c>
      <c r="E837">
        <v>0</v>
      </c>
      <c r="F837">
        <v>0</v>
      </c>
      <c r="G837" t="str">
        <f>IF(A837="","",'個人種目(上級Ｓ)'!BG25)</f>
        <v/>
      </c>
      <c r="H837">
        <v>4</v>
      </c>
    </row>
    <row r="838" spans="1:8" x14ac:dyDescent="0.15">
      <c r="A838" t="str">
        <f>IF('個人種目(上級Ｓ)'!M26="","",'個人種目(上級Ｓ)'!AP26)</f>
        <v/>
      </c>
      <c r="B838" t="str">
        <f>IF(A838="","",'個人種目(上級Ｓ)'!AW26)</f>
        <v/>
      </c>
      <c r="C838" t="str">
        <f>IF(A838="","",'個人種目(上級Ｓ)'!BB26)</f>
        <v/>
      </c>
      <c r="D838" t="str">
        <f>IF(A838="","",'個人種目(上級Ｓ)'!AF26)</f>
        <v/>
      </c>
      <c r="E838">
        <v>0</v>
      </c>
      <c r="F838">
        <v>0</v>
      </c>
      <c r="G838" t="str">
        <f>IF(A838="","",'個人種目(上級Ｓ)'!BG26)</f>
        <v/>
      </c>
      <c r="H838">
        <v>4</v>
      </c>
    </row>
    <row r="839" spans="1:8" x14ac:dyDescent="0.15">
      <c r="A839" t="str">
        <f>IF('個人種目(上級Ｓ)'!M27="","",'個人種目(上級Ｓ)'!AP27)</f>
        <v/>
      </c>
      <c r="B839" t="str">
        <f>IF(A839="","",'個人種目(上級Ｓ)'!AW27)</f>
        <v/>
      </c>
      <c r="C839" t="str">
        <f>IF(A839="","",'個人種目(上級Ｓ)'!BB27)</f>
        <v/>
      </c>
      <c r="D839" t="str">
        <f>IF(A839="","",'個人種目(上級Ｓ)'!AF27)</f>
        <v/>
      </c>
      <c r="E839">
        <v>0</v>
      </c>
      <c r="F839">
        <v>0</v>
      </c>
      <c r="G839" t="str">
        <f>IF(A839="","",'個人種目(上級Ｓ)'!BG27)</f>
        <v/>
      </c>
      <c r="H839">
        <v>4</v>
      </c>
    </row>
    <row r="840" spans="1:8" x14ac:dyDescent="0.15">
      <c r="A840" t="str">
        <f>IF('個人種目(上級Ｓ)'!M28="","",'個人種目(上級Ｓ)'!AP28)</f>
        <v/>
      </c>
      <c r="B840" t="str">
        <f>IF(A840="","",'個人種目(上級Ｓ)'!AW28)</f>
        <v/>
      </c>
      <c r="C840" t="str">
        <f>IF(A840="","",'個人種目(上級Ｓ)'!BB28)</f>
        <v/>
      </c>
      <c r="D840" t="str">
        <f>IF(A840="","",'個人種目(上級Ｓ)'!AF28)</f>
        <v/>
      </c>
      <c r="E840">
        <v>0</v>
      </c>
      <c r="F840">
        <v>0</v>
      </c>
      <c r="G840" t="str">
        <f>IF(A840="","",'個人種目(上級Ｓ)'!BG28)</f>
        <v/>
      </c>
      <c r="H840">
        <v>4</v>
      </c>
    </row>
    <row r="841" spans="1:8" x14ac:dyDescent="0.15">
      <c r="A841" t="str">
        <f>IF('個人種目(上級Ｓ)'!M29="","",'個人種目(上級Ｓ)'!AP29)</f>
        <v/>
      </c>
      <c r="B841" t="str">
        <f>IF(A841="","",'個人種目(上級Ｓ)'!AW29)</f>
        <v/>
      </c>
      <c r="C841" t="str">
        <f>IF(A841="","",'個人種目(上級Ｓ)'!BB29)</f>
        <v/>
      </c>
      <c r="D841" t="str">
        <f>IF(A841="","",'個人種目(上級Ｓ)'!AF29)</f>
        <v/>
      </c>
      <c r="E841">
        <v>0</v>
      </c>
      <c r="F841">
        <v>0</v>
      </c>
      <c r="G841" t="str">
        <f>IF(A841="","",'個人種目(上級Ｓ)'!BG29)</f>
        <v/>
      </c>
      <c r="H841">
        <v>4</v>
      </c>
    </row>
    <row r="842" spans="1:8" x14ac:dyDescent="0.15">
      <c r="A842" t="str">
        <f>IF('個人種目(上級Ｓ)'!M30="","",'個人種目(上級Ｓ)'!AP30)</f>
        <v/>
      </c>
      <c r="B842" t="str">
        <f>IF(A842="","",'個人種目(上級Ｓ)'!AW30)</f>
        <v/>
      </c>
      <c r="C842" t="str">
        <f>IF(A842="","",'個人種目(上級Ｓ)'!BB30)</f>
        <v/>
      </c>
      <c r="D842" t="str">
        <f>IF(A842="","",'個人種目(上級Ｓ)'!AF30)</f>
        <v/>
      </c>
      <c r="E842">
        <v>0</v>
      </c>
      <c r="F842">
        <v>0</v>
      </c>
      <c r="G842" t="str">
        <f>IF(A842="","",'個人種目(上級Ｓ)'!BG30)</f>
        <v/>
      </c>
      <c r="H842">
        <v>4</v>
      </c>
    </row>
    <row r="843" spans="1:8" x14ac:dyDescent="0.15">
      <c r="A843" t="str">
        <f>IF('個人種目(上級Ｓ)'!M31="","",'個人種目(上級Ｓ)'!AP31)</f>
        <v/>
      </c>
      <c r="B843" t="str">
        <f>IF(A843="","",'個人種目(上級Ｓ)'!AW31)</f>
        <v/>
      </c>
      <c r="C843" t="str">
        <f>IF(A843="","",'個人種目(上級Ｓ)'!BB31)</f>
        <v/>
      </c>
      <c r="D843" t="str">
        <f>IF(A843="","",'個人種目(上級Ｓ)'!AF31)</f>
        <v/>
      </c>
      <c r="E843">
        <v>0</v>
      </c>
      <c r="F843">
        <v>0</v>
      </c>
      <c r="G843" t="str">
        <f>IF(A843="","",'個人種目(上級Ｓ)'!BG31)</f>
        <v/>
      </c>
      <c r="H843">
        <v>4</v>
      </c>
    </row>
    <row r="844" spans="1:8" x14ac:dyDescent="0.15">
      <c r="A844" t="str">
        <f>IF('個人種目(上級Ｓ)'!M32="","",'個人種目(上級Ｓ)'!AP32)</f>
        <v/>
      </c>
      <c r="B844" t="str">
        <f>IF(A844="","",'個人種目(上級Ｓ)'!AW32)</f>
        <v/>
      </c>
      <c r="C844" t="str">
        <f>IF(A844="","",'個人種目(上級Ｓ)'!BB32)</f>
        <v/>
      </c>
      <c r="D844" t="str">
        <f>IF(A844="","",'個人種目(上級Ｓ)'!AF32)</f>
        <v/>
      </c>
      <c r="E844">
        <v>0</v>
      </c>
      <c r="F844">
        <v>0</v>
      </c>
      <c r="G844" t="str">
        <f>IF(A844="","",'個人種目(上級Ｓ)'!BG32)</f>
        <v/>
      </c>
      <c r="H844">
        <v>4</v>
      </c>
    </row>
    <row r="845" spans="1:8" x14ac:dyDescent="0.15">
      <c r="A845" t="str">
        <f>IF('個人種目(上級Ｓ)'!M33="","",'個人種目(上級Ｓ)'!AP33)</f>
        <v/>
      </c>
      <c r="B845" t="str">
        <f>IF(A845="","",'個人種目(上級Ｓ)'!AW33)</f>
        <v/>
      </c>
      <c r="C845" t="str">
        <f>IF(A845="","",'個人種目(上級Ｓ)'!BB33)</f>
        <v/>
      </c>
      <c r="D845" t="str">
        <f>IF(A845="","",'個人種目(上級Ｓ)'!AF33)</f>
        <v/>
      </c>
      <c r="E845">
        <v>0</v>
      </c>
      <c r="F845">
        <v>0</v>
      </c>
      <c r="G845" t="str">
        <f>IF(A845="","",'個人種目(上級Ｓ)'!BG33)</f>
        <v/>
      </c>
      <c r="H845">
        <v>4</v>
      </c>
    </row>
    <row r="846" spans="1:8" x14ac:dyDescent="0.15">
      <c r="A846" t="str">
        <f>IF('個人種目(上級Ｓ)'!M34="","",'個人種目(上級Ｓ)'!AP34)</f>
        <v/>
      </c>
      <c r="B846" t="str">
        <f>IF(A846="","",'個人種目(上級Ｓ)'!AW34)</f>
        <v/>
      </c>
      <c r="C846" t="str">
        <f>IF(A846="","",'個人種目(上級Ｓ)'!BB34)</f>
        <v/>
      </c>
      <c r="D846" t="str">
        <f>IF(A846="","",'個人種目(上級Ｓ)'!AF34)</f>
        <v/>
      </c>
      <c r="E846">
        <v>0</v>
      </c>
      <c r="F846">
        <v>0</v>
      </c>
      <c r="G846" t="str">
        <f>IF(A846="","",'個人種目(上級Ｓ)'!BG34)</f>
        <v/>
      </c>
      <c r="H846">
        <v>4</v>
      </c>
    </row>
    <row r="847" spans="1:8" x14ac:dyDescent="0.15">
      <c r="A847" t="str">
        <f>IF('個人種目(上級Ｓ)'!M35="","",'個人種目(上級Ｓ)'!AP35)</f>
        <v/>
      </c>
      <c r="B847" t="str">
        <f>IF(A847="","",'個人種目(上級Ｓ)'!AW35)</f>
        <v/>
      </c>
      <c r="C847" t="str">
        <f>IF(A847="","",'個人種目(上級Ｓ)'!BB35)</f>
        <v/>
      </c>
      <c r="D847" t="str">
        <f>IF(A847="","",'個人種目(上級Ｓ)'!AF35)</f>
        <v/>
      </c>
      <c r="E847">
        <v>0</v>
      </c>
      <c r="F847">
        <v>0</v>
      </c>
      <c r="G847" t="str">
        <f>IF(A847="","",'個人種目(上級Ｓ)'!BG35)</f>
        <v/>
      </c>
      <c r="H847">
        <v>4</v>
      </c>
    </row>
    <row r="848" spans="1:8" x14ac:dyDescent="0.15">
      <c r="A848" t="str">
        <f>IF('個人種目(上級Ｓ)'!M36="","",'個人種目(上級Ｓ)'!AP36)</f>
        <v/>
      </c>
      <c r="B848" t="str">
        <f>IF(A848="","",'個人種目(上級Ｓ)'!AW36)</f>
        <v/>
      </c>
      <c r="C848" t="str">
        <f>IF(A848="","",'個人種目(上級Ｓ)'!BB36)</f>
        <v/>
      </c>
      <c r="D848" t="str">
        <f>IF(A848="","",'個人種目(上級Ｓ)'!AF36)</f>
        <v/>
      </c>
      <c r="E848">
        <v>0</v>
      </c>
      <c r="F848">
        <v>0</v>
      </c>
      <c r="G848" t="str">
        <f>IF(A848="","",'個人種目(上級Ｓ)'!BG36)</f>
        <v/>
      </c>
      <c r="H848">
        <v>4</v>
      </c>
    </row>
    <row r="849" spans="1:8" x14ac:dyDescent="0.15">
      <c r="A849" t="str">
        <f>IF('個人種目(上級Ｓ)'!M37="","",'個人種目(上級Ｓ)'!AP37)</f>
        <v/>
      </c>
      <c r="B849" t="str">
        <f>IF(A849="","",'個人種目(上級Ｓ)'!AW37)</f>
        <v/>
      </c>
      <c r="C849" t="str">
        <f>IF(A849="","",'個人種目(上級Ｓ)'!BB37)</f>
        <v/>
      </c>
      <c r="D849" t="str">
        <f>IF(A849="","",'個人種目(上級Ｓ)'!AF37)</f>
        <v/>
      </c>
      <c r="E849">
        <v>0</v>
      </c>
      <c r="F849">
        <v>0</v>
      </c>
      <c r="G849" t="str">
        <f>IF(A849="","",'個人種目(上級Ｓ)'!BG37)</f>
        <v/>
      </c>
      <c r="H849">
        <v>4</v>
      </c>
    </row>
    <row r="850" spans="1:8" x14ac:dyDescent="0.15">
      <c r="A850" t="str">
        <f>IF('個人種目(上級Ｓ)'!M38="","",'個人種目(上級Ｓ)'!AP38)</f>
        <v/>
      </c>
      <c r="B850" t="str">
        <f>IF(A850="","",'個人種目(上級Ｓ)'!AW38)</f>
        <v/>
      </c>
      <c r="C850" t="str">
        <f>IF(A850="","",'個人種目(上級Ｓ)'!BB38)</f>
        <v/>
      </c>
      <c r="D850" t="str">
        <f>IF(A850="","",'個人種目(上級Ｓ)'!AF38)</f>
        <v/>
      </c>
      <c r="E850">
        <v>0</v>
      </c>
      <c r="F850">
        <v>0</v>
      </c>
      <c r="G850" t="str">
        <f>IF(A850="","",'個人種目(上級Ｓ)'!BG38)</f>
        <v/>
      </c>
      <c r="H850">
        <v>4</v>
      </c>
    </row>
    <row r="851" spans="1:8" x14ac:dyDescent="0.15">
      <c r="A851" t="str">
        <f>IF('個人種目(上級Ｓ)'!M39="","",'個人種目(上級Ｓ)'!AP39)</f>
        <v/>
      </c>
      <c r="B851" t="str">
        <f>IF(A851="","",'個人種目(上級Ｓ)'!AW39)</f>
        <v/>
      </c>
      <c r="C851" t="str">
        <f>IF(A851="","",'個人種目(上級Ｓ)'!BB39)</f>
        <v/>
      </c>
      <c r="D851" t="str">
        <f>IF(A851="","",'個人種目(上級Ｓ)'!AF39)</f>
        <v/>
      </c>
      <c r="E851">
        <v>0</v>
      </c>
      <c r="F851">
        <v>0</v>
      </c>
      <c r="G851" t="str">
        <f>IF(A851="","",'個人種目(上級Ｓ)'!BG39)</f>
        <v/>
      </c>
      <c r="H851">
        <v>4</v>
      </c>
    </row>
    <row r="852" spans="1:8" x14ac:dyDescent="0.15">
      <c r="A852" t="str">
        <f>IF('個人種目(上級Ｓ)'!M40="","",'個人種目(上級Ｓ)'!AP40)</f>
        <v/>
      </c>
      <c r="B852" t="str">
        <f>IF(A852="","",'個人種目(上級Ｓ)'!AW40)</f>
        <v/>
      </c>
      <c r="C852" t="str">
        <f>IF(A852="","",'個人種目(上級Ｓ)'!BB40)</f>
        <v/>
      </c>
      <c r="D852" t="str">
        <f>IF(A852="","",'個人種目(上級Ｓ)'!AF40)</f>
        <v/>
      </c>
      <c r="E852">
        <v>0</v>
      </c>
      <c r="F852">
        <v>0</v>
      </c>
      <c r="G852" t="str">
        <f>IF(A852="","",'個人種目(上級Ｓ)'!BG40)</f>
        <v/>
      </c>
      <c r="H852">
        <v>4</v>
      </c>
    </row>
    <row r="853" spans="1:8" x14ac:dyDescent="0.15">
      <c r="A853" t="str">
        <f>IF('個人種目(上級Ｓ)'!M41="","",'個人種目(上級Ｓ)'!AP41)</f>
        <v/>
      </c>
      <c r="B853" t="str">
        <f>IF(A853="","",'個人種目(上級Ｓ)'!AW41)</f>
        <v/>
      </c>
      <c r="C853" t="str">
        <f>IF(A853="","",'個人種目(上級Ｓ)'!BB41)</f>
        <v/>
      </c>
      <c r="D853" t="str">
        <f>IF(A853="","",'個人種目(上級Ｓ)'!AF41)</f>
        <v/>
      </c>
      <c r="E853">
        <v>0</v>
      </c>
      <c r="F853">
        <v>0</v>
      </c>
      <c r="G853" t="str">
        <f>IF(A853="","",'個人種目(上級Ｓ)'!BG41)</f>
        <v/>
      </c>
      <c r="H853">
        <v>4</v>
      </c>
    </row>
    <row r="854" spans="1:8" x14ac:dyDescent="0.15">
      <c r="A854" t="str">
        <f>IF('個人種目(上級Ｓ)'!M42="","",'個人種目(上級Ｓ)'!AP42)</f>
        <v/>
      </c>
      <c r="B854" t="str">
        <f>IF(A854="","",'個人種目(上級Ｓ)'!AW42)</f>
        <v/>
      </c>
      <c r="C854" t="str">
        <f>IF(A854="","",'個人種目(上級Ｓ)'!BB42)</f>
        <v/>
      </c>
      <c r="D854" t="str">
        <f>IF(A854="","",'個人種目(上級Ｓ)'!AF42)</f>
        <v/>
      </c>
      <c r="E854">
        <v>0</v>
      </c>
      <c r="F854">
        <v>0</v>
      </c>
      <c r="G854" t="str">
        <f>IF(A854="","",'個人種目(上級Ｓ)'!BG42)</f>
        <v/>
      </c>
      <c r="H854">
        <v>4</v>
      </c>
    </row>
    <row r="855" spans="1:8" x14ac:dyDescent="0.15">
      <c r="A855" t="str">
        <f>IF('個人種目(上級Ｓ)'!M43="","",'個人種目(上級Ｓ)'!AP43)</f>
        <v/>
      </c>
      <c r="B855" t="str">
        <f>IF(A855="","",'個人種目(上級Ｓ)'!AW43)</f>
        <v/>
      </c>
      <c r="C855" t="str">
        <f>IF(A855="","",'個人種目(上級Ｓ)'!BB43)</f>
        <v/>
      </c>
      <c r="D855" t="str">
        <f>IF(A855="","",'個人種目(上級Ｓ)'!AF43)</f>
        <v/>
      </c>
      <c r="E855">
        <v>0</v>
      </c>
      <c r="F855">
        <v>0</v>
      </c>
      <c r="G855" t="str">
        <f>IF(A855="","",'個人種目(上級Ｓ)'!BG43)</f>
        <v/>
      </c>
      <c r="H855">
        <v>4</v>
      </c>
    </row>
    <row r="856" spans="1:8" x14ac:dyDescent="0.15">
      <c r="A856" t="str">
        <f>IF('個人種目(上級Ｓ)'!M44="","",'個人種目(上級Ｓ)'!AP44)</f>
        <v/>
      </c>
      <c r="B856" t="str">
        <f>IF(A856="","",'個人種目(上級Ｓ)'!AW44)</f>
        <v/>
      </c>
      <c r="C856" t="str">
        <f>IF(A856="","",'個人種目(上級Ｓ)'!BB44)</f>
        <v/>
      </c>
      <c r="D856" t="str">
        <f>IF(A856="","",'個人種目(上級Ｓ)'!AF44)</f>
        <v/>
      </c>
      <c r="E856">
        <v>0</v>
      </c>
      <c r="F856">
        <v>0</v>
      </c>
      <c r="G856" t="str">
        <f>IF(A856="","",'個人種目(上級Ｓ)'!BG44)</f>
        <v/>
      </c>
      <c r="H856">
        <v>4</v>
      </c>
    </row>
    <row r="857" spans="1:8" x14ac:dyDescent="0.15">
      <c r="A857" t="str">
        <f>IF('個人種目(上級Ｓ)'!M45="","",'個人種目(上級Ｓ)'!AP45)</f>
        <v/>
      </c>
      <c r="B857" t="str">
        <f>IF(A857="","",'個人種目(上級Ｓ)'!AW45)</f>
        <v/>
      </c>
      <c r="C857" t="str">
        <f>IF(A857="","",'個人種目(上級Ｓ)'!BB45)</f>
        <v/>
      </c>
      <c r="D857" t="str">
        <f>IF(A857="","",'個人種目(上級Ｓ)'!AF45)</f>
        <v/>
      </c>
      <c r="E857">
        <v>0</v>
      </c>
      <c r="F857">
        <v>0</v>
      </c>
      <c r="G857" t="str">
        <f>IF(A857="","",'個人種目(上級Ｓ)'!BG45)</f>
        <v/>
      </c>
      <c r="H857">
        <v>4</v>
      </c>
    </row>
    <row r="858" spans="1:8" x14ac:dyDescent="0.15">
      <c r="A858" t="str">
        <f>IF('個人種目(上級Ｓ)'!M46="","",'個人種目(上級Ｓ)'!AP46)</f>
        <v/>
      </c>
      <c r="B858" t="str">
        <f>IF(A858="","",'個人種目(上級Ｓ)'!AW46)</f>
        <v/>
      </c>
      <c r="C858" t="str">
        <f>IF(A858="","",'個人種目(上級Ｓ)'!BB46)</f>
        <v/>
      </c>
      <c r="D858" t="str">
        <f>IF(A858="","",'個人種目(上級Ｓ)'!AF46)</f>
        <v/>
      </c>
      <c r="E858">
        <v>0</v>
      </c>
      <c r="F858">
        <v>0</v>
      </c>
      <c r="G858" t="str">
        <f>IF(A858="","",'個人種目(上級Ｓ)'!BG46)</f>
        <v/>
      </c>
      <c r="H858">
        <v>4</v>
      </c>
    </row>
    <row r="859" spans="1:8" x14ac:dyDescent="0.15">
      <c r="A859" t="str">
        <f>IF('個人種目(上級Ｓ)'!M47="","",'個人種目(上級Ｓ)'!AP47)</f>
        <v/>
      </c>
      <c r="B859" t="str">
        <f>IF(A859="","",'個人種目(上級Ｓ)'!AW47)</f>
        <v/>
      </c>
      <c r="C859" t="str">
        <f>IF(A859="","",'個人種目(上級Ｓ)'!BB47)</f>
        <v/>
      </c>
      <c r="D859" t="str">
        <f>IF(A859="","",'個人種目(上級Ｓ)'!AF47)</f>
        <v/>
      </c>
      <c r="E859">
        <v>0</v>
      </c>
      <c r="F859">
        <v>0</v>
      </c>
      <c r="G859" t="str">
        <f>IF(A859="","",'個人種目(上級Ｓ)'!BG47)</f>
        <v/>
      </c>
      <c r="H859">
        <v>4</v>
      </c>
    </row>
    <row r="860" spans="1:8" x14ac:dyDescent="0.15">
      <c r="A860" t="str">
        <f>IF('個人種目(上級Ｓ)'!M48="","",'個人種目(上級Ｓ)'!AP48)</f>
        <v/>
      </c>
      <c r="B860" t="str">
        <f>IF(A860="","",'個人種目(上級Ｓ)'!AW48)</f>
        <v/>
      </c>
      <c r="C860" t="str">
        <f>IF(A860="","",'個人種目(上級Ｓ)'!BB48)</f>
        <v/>
      </c>
      <c r="D860" t="str">
        <f>IF(A860="","",'個人種目(上級Ｓ)'!AF48)</f>
        <v/>
      </c>
      <c r="E860">
        <v>0</v>
      </c>
      <c r="F860">
        <v>0</v>
      </c>
      <c r="G860" t="str">
        <f>IF(A860="","",'個人種目(上級Ｓ)'!BG48)</f>
        <v/>
      </c>
      <c r="H860">
        <v>4</v>
      </c>
    </row>
    <row r="861" spans="1:8" x14ac:dyDescent="0.15">
      <c r="A861" t="str">
        <f>IF('個人種目(上級Ｓ)'!M49="","",'個人種目(上級Ｓ)'!AP49)</f>
        <v/>
      </c>
      <c r="B861" t="str">
        <f>IF(A861="","",'個人種目(上級Ｓ)'!AW49)</f>
        <v/>
      </c>
      <c r="C861" t="str">
        <f>IF(A861="","",'個人種目(上級Ｓ)'!BB49)</f>
        <v/>
      </c>
      <c r="D861" t="str">
        <f>IF(A861="","",'個人種目(上級Ｓ)'!AF49)</f>
        <v/>
      </c>
      <c r="E861">
        <v>0</v>
      </c>
      <c r="F861">
        <v>0</v>
      </c>
      <c r="G861" t="str">
        <f>IF(A861="","",'個人種目(上級Ｓ)'!BG49)</f>
        <v/>
      </c>
      <c r="H861">
        <v>4</v>
      </c>
    </row>
    <row r="862" spans="1:8" x14ac:dyDescent="0.15">
      <c r="A862" t="str">
        <f>IF('個人種目(上級Ｓ)'!M50="","",'個人種目(上級Ｓ)'!AP50)</f>
        <v/>
      </c>
      <c r="B862" t="str">
        <f>IF(A862="","",'個人種目(上級Ｓ)'!AW50)</f>
        <v/>
      </c>
      <c r="C862" t="str">
        <f>IF(A862="","",'個人種目(上級Ｓ)'!BB50)</f>
        <v/>
      </c>
      <c r="D862" t="str">
        <f>IF(A862="","",'個人種目(上級Ｓ)'!AF50)</f>
        <v/>
      </c>
      <c r="E862">
        <v>0</v>
      </c>
      <c r="F862">
        <v>0</v>
      </c>
      <c r="G862" t="str">
        <f>IF(A862="","",'個人種目(上級Ｓ)'!BG50)</f>
        <v/>
      </c>
      <c r="H862">
        <v>4</v>
      </c>
    </row>
    <row r="863" spans="1:8" x14ac:dyDescent="0.15">
      <c r="A863" t="str">
        <f>IF('個人種目(上級Ｓ)'!M51="","",'個人種目(上級Ｓ)'!AP51)</f>
        <v/>
      </c>
      <c r="B863" t="str">
        <f>IF(A863="","",'個人種目(上級Ｓ)'!AW51)</f>
        <v/>
      </c>
      <c r="C863" t="str">
        <f>IF(A863="","",'個人種目(上級Ｓ)'!BB51)</f>
        <v/>
      </c>
      <c r="D863" t="str">
        <f>IF(A863="","",'個人種目(上級Ｓ)'!AF51)</f>
        <v/>
      </c>
      <c r="E863">
        <v>0</v>
      </c>
      <c r="F863">
        <v>0</v>
      </c>
      <c r="G863" t="str">
        <f>IF(A863="","",'個人種目(上級Ｓ)'!BG51)</f>
        <v/>
      </c>
      <c r="H863">
        <v>4</v>
      </c>
    </row>
    <row r="864" spans="1:8" x14ac:dyDescent="0.15">
      <c r="A864" t="str">
        <f>IF('個人種目(上級Ｓ)'!M52="","",'個人種目(上級Ｓ)'!AP52)</f>
        <v/>
      </c>
      <c r="B864" t="str">
        <f>IF(A864="","",'個人種目(上級Ｓ)'!AW52)</f>
        <v/>
      </c>
      <c r="C864" t="str">
        <f>IF(A864="","",'個人種目(上級Ｓ)'!BB52)</f>
        <v/>
      </c>
      <c r="D864" t="str">
        <f>IF(A864="","",'個人種目(上級Ｓ)'!AF52)</f>
        <v/>
      </c>
      <c r="E864">
        <v>0</v>
      </c>
      <c r="F864">
        <v>0</v>
      </c>
      <c r="G864" t="str">
        <f>IF(A864="","",'個人種目(上級Ｓ)'!BG52)</f>
        <v/>
      </c>
      <c r="H864">
        <v>4</v>
      </c>
    </row>
    <row r="865" spans="1:8" x14ac:dyDescent="0.15">
      <c r="A865" t="str">
        <f>IF('個人種目(上級Ｓ)'!M53="","",'個人種目(上級Ｓ)'!AP53)</f>
        <v/>
      </c>
      <c r="B865" t="str">
        <f>IF(A865="","",'個人種目(上級Ｓ)'!AW53)</f>
        <v/>
      </c>
      <c r="C865" t="str">
        <f>IF(A865="","",'個人種目(上級Ｓ)'!BB53)</f>
        <v/>
      </c>
      <c r="D865" t="str">
        <f>IF(A865="","",'個人種目(上級Ｓ)'!AF53)</f>
        <v/>
      </c>
      <c r="E865">
        <v>0</v>
      </c>
      <c r="F865">
        <v>0</v>
      </c>
      <c r="G865" t="str">
        <f>IF(A865="","",'個人種目(上級Ｓ)'!BG53)</f>
        <v/>
      </c>
      <c r="H865">
        <v>4</v>
      </c>
    </row>
    <row r="866" spans="1:8" x14ac:dyDescent="0.15">
      <c r="A866" t="str">
        <f>IF('個人種目(上級Ｓ)'!M54="","",'個人種目(上級Ｓ)'!AP54)</f>
        <v/>
      </c>
      <c r="B866" t="str">
        <f>IF(A866="","",'個人種目(上級Ｓ)'!AW54)</f>
        <v/>
      </c>
      <c r="C866" t="str">
        <f>IF(A866="","",'個人種目(上級Ｓ)'!BB54)</f>
        <v/>
      </c>
      <c r="D866" t="str">
        <f>IF(A866="","",'個人種目(上級Ｓ)'!AF54)</f>
        <v/>
      </c>
      <c r="E866">
        <v>0</v>
      </c>
      <c r="F866">
        <v>0</v>
      </c>
      <c r="G866" t="str">
        <f>IF(A866="","",'個人種目(上級Ｓ)'!BG54)</f>
        <v/>
      </c>
      <c r="H866">
        <v>4</v>
      </c>
    </row>
    <row r="867" spans="1:8" x14ac:dyDescent="0.15">
      <c r="A867" s="42" t="str">
        <f>IF('個人種目(上級Ｓ)'!M55="","",'個人種目(上級Ｓ)'!AP55)</f>
        <v/>
      </c>
      <c r="B867" s="42" t="str">
        <f>IF(A867="","",'個人種目(上級Ｓ)'!AW55)</f>
        <v/>
      </c>
      <c r="C867" s="42" t="str">
        <f>IF(A867="","",'個人種目(上級Ｓ)'!BB55)</f>
        <v/>
      </c>
      <c r="D867" s="42" t="str">
        <f>IF(A867="","",'個人種目(上級Ｓ)'!AF55)</f>
        <v/>
      </c>
      <c r="E867" s="42">
        <v>0</v>
      </c>
      <c r="F867" s="42">
        <v>0</v>
      </c>
      <c r="G867" s="42" t="str">
        <f>IF(A867="","",'個人種目(上級Ｓ)'!BG55)</f>
        <v/>
      </c>
      <c r="H867" s="42">
        <v>4</v>
      </c>
    </row>
    <row r="869" spans="1:8" x14ac:dyDescent="0.15">
      <c r="A869" s="42"/>
      <c r="B869" s="42"/>
      <c r="C869" s="42"/>
      <c r="D869" s="42"/>
      <c r="E869" s="42"/>
      <c r="F869" s="42"/>
      <c r="G869" s="42"/>
      <c r="H869" s="42"/>
    </row>
    <row r="870" spans="1:8" x14ac:dyDescent="0.15">
      <c r="A870" t="str">
        <f>IF('個人種目(上級Ｓ)'!M58="","",'個人種目(上級Ｓ)'!AP58)</f>
        <v/>
      </c>
      <c r="B870" t="str">
        <f>IF(A870="","",'個人種目(上級Ｓ)'!AW58)</f>
        <v/>
      </c>
      <c r="C870" t="str">
        <f>IF(A870="","",'個人種目(上級Ｓ)'!BB58)</f>
        <v/>
      </c>
      <c r="D870" t="str">
        <f>IF(A870="","",'個人種目(上級Ｓ)'!AF58)</f>
        <v/>
      </c>
      <c r="E870">
        <v>0</v>
      </c>
      <c r="F870">
        <v>5</v>
      </c>
      <c r="G870" t="str">
        <f>IF(A870="","",'個人種目(上級Ｓ)'!BG58)</f>
        <v/>
      </c>
      <c r="H870">
        <v>4</v>
      </c>
    </row>
    <row r="871" spans="1:8" x14ac:dyDescent="0.15">
      <c r="A871" t="str">
        <f>IF('個人種目(上級Ｓ)'!M59="","",'個人種目(上級Ｓ)'!AP59)</f>
        <v/>
      </c>
      <c r="B871" t="str">
        <f>IF(A871="","",'個人種目(上級Ｓ)'!AW59)</f>
        <v/>
      </c>
      <c r="C871" t="str">
        <f>IF(A871="","",'個人種目(上級Ｓ)'!BB59)</f>
        <v/>
      </c>
      <c r="D871" t="str">
        <f>IF(A871="","",'個人種目(上級Ｓ)'!AF59)</f>
        <v/>
      </c>
      <c r="E871">
        <v>0</v>
      </c>
      <c r="F871">
        <v>5</v>
      </c>
      <c r="G871" t="str">
        <f>IF(A871="","",'個人種目(上級Ｓ)'!BG59)</f>
        <v/>
      </c>
      <c r="H871">
        <v>4</v>
      </c>
    </row>
    <row r="872" spans="1:8" x14ac:dyDescent="0.15">
      <c r="A872" t="str">
        <f>IF('個人種目(上級Ｓ)'!M60="","",'個人種目(上級Ｓ)'!AP60)</f>
        <v/>
      </c>
      <c r="B872" t="str">
        <f>IF(A872="","",'個人種目(上級Ｓ)'!AW60)</f>
        <v/>
      </c>
      <c r="C872" t="str">
        <f>IF(A872="","",'個人種目(上級Ｓ)'!BB60)</f>
        <v/>
      </c>
      <c r="D872" t="str">
        <f>IF(A872="","",'個人種目(上級Ｓ)'!AF60)</f>
        <v/>
      </c>
      <c r="E872">
        <v>0</v>
      </c>
      <c r="F872">
        <v>5</v>
      </c>
      <c r="G872" t="str">
        <f>IF(A872="","",'個人種目(上級Ｓ)'!BG60)</f>
        <v/>
      </c>
      <c r="H872">
        <v>4</v>
      </c>
    </row>
    <row r="873" spans="1:8" x14ac:dyDescent="0.15">
      <c r="A873" t="str">
        <f>IF('個人種目(上級Ｓ)'!M61="","",'個人種目(上級Ｓ)'!AP61)</f>
        <v/>
      </c>
      <c r="B873" t="str">
        <f>IF(A873="","",'個人種目(上級Ｓ)'!AW61)</f>
        <v/>
      </c>
      <c r="C873" t="str">
        <f>IF(A873="","",'個人種目(上級Ｓ)'!BB61)</f>
        <v/>
      </c>
      <c r="D873" t="str">
        <f>IF(A873="","",'個人種目(上級Ｓ)'!AF61)</f>
        <v/>
      </c>
      <c r="E873">
        <v>0</v>
      </c>
      <c r="F873">
        <v>5</v>
      </c>
      <c r="G873" t="str">
        <f>IF(A873="","",'個人種目(上級Ｓ)'!BG61)</f>
        <v/>
      </c>
      <c r="H873">
        <v>4</v>
      </c>
    </row>
    <row r="874" spans="1:8" x14ac:dyDescent="0.15">
      <c r="A874" t="str">
        <f>IF('個人種目(上級Ｓ)'!M62="","",'個人種目(上級Ｓ)'!AP62)</f>
        <v/>
      </c>
      <c r="B874" t="str">
        <f>IF(A874="","",'個人種目(上級Ｓ)'!AW62)</f>
        <v/>
      </c>
      <c r="C874" t="str">
        <f>IF(A874="","",'個人種目(上級Ｓ)'!BB62)</f>
        <v/>
      </c>
      <c r="D874" t="str">
        <f>IF(A874="","",'個人種目(上級Ｓ)'!AF62)</f>
        <v/>
      </c>
      <c r="E874">
        <v>0</v>
      </c>
      <c r="F874">
        <v>5</v>
      </c>
      <c r="G874" t="str">
        <f>IF(A874="","",'個人種目(上級Ｓ)'!BG62)</f>
        <v/>
      </c>
      <c r="H874">
        <v>4</v>
      </c>
    </row>
    <row r="875" spans="1:8" x14ac:dyDescent="0.15">
      <c r="A875" t="str">
        <f>IF('個人種目(上級Ｓ)'!M63="","",'個人種目(上級Ｓ)'!AP63)</f>
        <v/>
      </c>
      <c r="B875" t="str">
        <f>IF(A875="","",'個人種目(上級Ｓ)'!AW63)</f>
        <v/>
      </c>
      <c r="C875" t="str">
        <f>IF(A875="","",'個人種目(上級Ｓ)'!BB63)</f>
        <v/>
      </c>
      <c r="D875" t="str">
        <f>IF(A875="","",'個人種目(上級Ｓ)'!AF63)</f>
        <v/>
      </c>
      <c r="E875">
        <v>0</v>
      </c>
      <c r="F875">
        <v>5</v>
      </c>
      <c r="G875" t="str">
        <f>IF(A875="","",'個人種目(上級Ｓ)'!BG63)</f>
        <v/>
      </c>
      <c r="H875">
        <v>4</v>
      </c>
    </row>
    <row r="876" spans="1:8" x14ac:dyDescent="0.15">
      <c r="A876" t="str">
        <f>IF('個人種目(上級Ｓ)'!M64="","",'個人種目(上級Ｓ)'!AP64)</f>
        <v/>
      </c>
      <c r="B876" t="str">
        <f>IF(A876="","",'個人種目(上級Ｓ)'!AW64)</f>
        <v/>
      </c>
      <c r="C876" t="str">
        <f>IF(A876="","",'個人種目(上級Ｓ)'!BB64)</f>
        <v/>
      </c>
      <c r="D876" t="str">
        <f>IF(A876="","",'個人種目(上級Ｓ)'!AF64)</f>
        <v/>
      </c>
      <c r="E876">
        <v>0</v>
      </c>
      <c r="F876">
        <v>5</v>
      </c>
      <c r="G876" t="str">
        <f>IF(A876="","",'個人種目(上級Ｓ)'!BG64)</f>
        <v/>
      </c>
      <c r="H876">
        <v>4</v>
      </c>
    </row>
    <row r="877" spans="1:8" x14ac:dyDescent="0.15">
      <c r="A877" t="str">
        <f>IF('個人種目(上級Ｓ)'!M65="","",'個人種目(上級Ｓ)'!AP65)</f>
        <v/>
      </c>
      <c r="B877" t="str">
        <f>IF(A877="","",'個人種目(上級Ｓ)'!AW65)</f>
        <v/>
      </c>
      <c r="C877" t="str">
        <f>IF(A877="","",'個人種目(上級Ｓ)'!BB65)</f>
        <v/>
      </c>
      <c r="D877" t="str">
        <f>IF(A877="","",'個人種目(上級Ｓ)'!AF65)</f>
        <v/>
      </c>
      <c r="E877">
        <v>0</v>
      </c>
      <c r="F877">
        <v>5</v>
      </c>
      <c r="G877" t="str">
        <f>IF(A877="","",'個人種目(上級Ｓ)'!BG65)</f>
        <v/>
      </c>
      <c r="H877">
        <v>4</v>
      </c>
    </row>
    <row r="878" spans="1:8" x14ac:dyDescent="0.15">
      <c r="A878" t="str">
        <f>IF('個人種目(上級Ｓ)'!M66="","",'個人種目(上級Ｓ)'!AP66)</f>
        <v/>
      </c>
      <c r="B878" t="str">
        <f>IF(A878="","",'個人種目(上級Ｓ)'!AW66)</f>
        <v/>
      </c>
      <c r="C878" t="str">
        <f>IF(A878="","",'個人種目(上級Ｓ)'!BB66)</f>
        <v/>
      </c>
      <c r="D878" t="str">
        <f>IF(A878="","",'個人種目(上級Ｓ)'!AF66)</f>
        <v/>
      </c>
      <c r="E878">
        <v>0</v>
      </c>
      <c r="F878">
        <v>5</v>
      </c>
      <c r="G878" t="str">
        <f>IF(A878="","",'個人種目(上級Ｓ)'!BG66)</f>
        <v/>
      </c>
      <c r="H878">
        <v>4</v>
      </c>
    </row>
    <row r="879" spans="1:8" x14ac:dyDescent="0.15">
      <c r="A879" t="str">
        <f>IF('個人種目(上級Ｓ)'!M67="","",'個人種目(上級Ｓ)'!AP67)</f>
        <v/>
      </c>
      <c r="B879" t="str">
        <f>IF(A879="","",'個人種目(上級Ｓ)'!AW67)</f>
        <v/>
      </c>
      <c r="C879" t="str">
        <f>IF(A879="","",'個人種目(上級Ｓ)'!BB67)</f>
        <v/>
      </c>
      <c r="D879" t="str">
        <f>IF(A879="","",'個人種目(上級Ｓ)'!AF67)</f>
        <v/>
      </c>
      <c r="E879">
        <v>0</v>
      </c>
      <c r="F879">
        <v>5</v>
      </c>
      <c r="G879" t="str">
        <f>IF(A879="","",'個人種目(上級Ｓ)'!BG67)</f>
        <v/>
      </c>
      <c r="H879">
        <v>4</v>
      </c>
    </row>
    <row r="880" spans="1:8" x14ac:dyDescent="0.15">
      <c r="A880" t="str">
        <f>IF('個人種目(上級Ｓ)'!M68="","",'個人種目(上級Ｓ)'!AP68)</f>
        <v/>
      </c>
      <c r="B880" t="str">
        <f>IF(A880="","",'個人種目(上級Ｓ)'!AW68)</f>
        <v/>
      </c>
      <c r="C880" t="str">
        <f>IF(A880="","",'個人種目(上級Ｓ)'!BB68)</f>
        <v/>
      </c>
      <c r="D880" t="str">
        <f>IF(A880="","",'個人種目(上級Ｓ)'!AF68)</f>
        <v/>
      </c>
      <c r="E880">
        <v>0</v>
      </c>
      <c r="F880">
        <v>5</v>
      </c>
      <c r="G880" t="str">
        <f>IF(A880="","",'個人種目(上級Ｓ)'!BG68)</f>
        <v/>
      </c>
      <c r="H880">
        <v>4</v>
      </c>
    </row>
    <row r="881" spans="1:8" x14ac:dyDescent="0.15">
      <c r="A881" t="str">
        <f>IF('個人種目(上級Ｓ)'!M69="","",'個人種目(上級Ｓ)'!AP69)</f>
        <v/>
      </c>
      <c r="B881" t="str">
        <f>IF(A881="","",'個人種目(上級Ｓ)'!AW69)</f>
        <v/>
      </c>
      <c r="C881" t="str">
        <f>IF(A881="","",'個人種目(上級Ｓ)'!BB69)</f>
        <v/>
      </c>
      <c r="D881" t="str">
        <f>IF(A881="","",'個人種目(上級Ｓ)'!AF69)</f>
        <v/>
      </c>
      <c r="E881">
        <v>0</v>
      </c>
      <c r="F881">
        <v>5</v>
      </c>
      <c r="G881" t="str">
        <f>IF(A881="","",'個人種目(上級Ｓ)'!BG69)</f>
        <v/>
      </c>
      <c r="H881">
        <v>4</v>
      </c>
    </row>
    <row r="882" spans="1:8" x14ac:dyDescent="0.15">
      <c r="A882" t="str">
        <f>IF('個人種目(上級Ｓ)'!M70="","",'個人種目(上級Ｓ)'!AP70)</f>
        <v/>
      </c>
      <c r="B882" t="str">
        <f>IF(A882="","",'個人種目(上級Ｓ)'!AW70)</f>
        <v/>
      </c>
      <c r="C882" t="str">
        <f>IF(A882="","",'個人種目(上級Ｓ)'!BB70)</f>
        <v/>
      </c>
      <c r="D882" t="str">
        <f>IF(A882="","",'個人種目(上級Ｓ)'!AF70)</f>
        <v/>
      </c>
      <c r="E882">
        <v>0</v>
      </c>
      <c r="F882">
        <v>5</v>
      </c>
      <c r="G882" t="str">
        <f>IF(A882="","",'個人種目(上級Ｓ)'!BG70)</f>
        <v/>
      </c>
      <c r="H882">
        <v>4</v>
      </c>
    </row>
    <row r="883" spans="1:8" x14ac:dyDescent="0.15">
      <c r="A883" t="str">
        <f>IF('個人種目(上級Ｓ)'!M71="","",'個人種目(上級Ｓ)'!AP71)</f>
        <v/>
      </c>
      <c r="B883" t="str">
        <f>IF(A883="","",'個人種目(上級Ｓ)'!AW71)</f>
        <v/>
      </c>
      <c r="C883" t="str">
        <f>IF(A883="","",'個人種目(上級Ｓ)'!BB71)</f>
        <v/>
      </c>
      <c r="D883" t="str">
        <f>IF(A883="","",'個人種目(上級Ｓ)'!AF71)</f>
        <v/>
      </c>
      <c r="E883">
        <v>0</v>
      </c>
      <c r="F883">
        <v>5</v>
      </c>
      <c r="G883" t="str">
        <f>IF(A883="","",'個人種目(上級Ｓ)'!BG71)</f>
        <v/>
      </c>
      <c r="H883">
        <v>4</v>
      </c>
    </row>
    <row r="884" spans="1:8" x14ac:dyDescent="0.15">
      <c r="A884" t="str">
        <f>IF('個人種目(上級Ｓ)'!M72="","",'個人種目(上級Ｓ)'!AP72)</f>
        <v/>
      </c>
      <c r="B884" t="str">
        <f>IF(A884="","",'個人種目(上級Ｓ)'!AW72)</f>
        <v/>
      </c>
      <c r="C884" t="str">
        <f>IF(A884="","",'個人種目(上級Ｓ)'!BB72)</f>
        <v/>
      </c>
      <c r="D884" t="str">
        <f>IF(A884="","",'個人種目(上級Ｓ)'!AF72)</f>
        <v/>
      </c>
      <c r="E884">
        <v>0</v>
      </c>
      <c r="F884">
        <v>5</v>
      </c>
      <c r="G884" t="str">
        <f>IF(A884="","",'個人種目(上級Ｓ)'!BG72)</f>
        <v/>
      </c>
      <c r="H884">
        <v>4</v>
      </c>
    </row>
    <row r="885" spans="1:8" x14ac:dyDescent="0.15">
      <c r="A885" t="str">
        <f>IF('個人種目(上級Ｓ)'!M73="","",'個人種目(上級Ｓ)'!AP73)</f>
        <v/>
      </c>
      <c r="B885" t="str">
        <f>IF(A885="","",'個人種目(上級Ｓ)'!AW73)</f>
        <v/>
      </c>
      <c r="C885" t="str">
        <f>IF(A885="","",'個人種目(上級Ｓ)'!BB73)</f>
        <v/>
      </c>
      <c r="D885" t="str">
        <f>IF(A885="","",'個人種目(上級Ｓ)'!AF73)</f>
        <v/>
      </c>
      <c r="E885">
        <v>0</v>
      </c>
      <c r="F885">
        <v>5</v>
      </c>
      <c r="G885" t="str">
        <f>IF(A885="","",'個人種目(上級Ｓ)'!BG73)</f>
        <v/>
      </c>
      <c r="H885">
        <v>4</v>
      </c>
    </row>
    <row r="886" spans="1:8" x14ac:dyDescent="0.15">
      <c r="A886" t="str">
        <f>IF('個人種目(上級Ｓ)'!M74="","",'個人種目(上級Ｓ)'!AP74)</f>
        <v/>
      </c>
      <c r="B886" t="str">
        <f>IF(A886="","",'個人種目(上級Ｓ)'!AW74)</f>
        <v/>
      </c>
      <c r="C886" t="str">
        <f>IF(A886="","",'個人種目(上級Ｓ)'!BB74)</f>
        <v/>
      </c>
      <c r="D886" t="str">
        <f>IF(A886="","",'個人種目(上級Ｓ)'!AF74)</f>
        <v/>
      </c>
      <c r="E886">
        <v>0</v>
      </c>
      <c r="F886">
        <v>5</v>
      </c>
      <c r="G886" t="str">
        <f>IF(A886="","",'個人種目(上級Ｓ)'!BG74)</f>
        <v/>
      </c>
      <c r="H886">
        <v>4</v>
      </c>
    </row>
    <row r="887" spans="1:8" x14ac:dyDescent="0.15">
      <c r="A887" t="str">
        <f>IF('個人種目(上級Ｓ)'!M75="","",'個人種目(上級Ｓ)'!AP75)</f>
        <v/>
      </c>
      <c r="B887" t="str">
        <f>IF(A887="","",'個人種目(上級Ｓ)'!AW75)</f>
        <v/>
      </c>
      <c r="C887" t="str">
        <f>IF(A887="","",'個人種目(上級Ｓ)'!BB75)</f>
        <v/>
      </c>
      <c r="D887" t="str">
        <f>IF(A887="","",'個人種目(上級Ｓ)'!AF75)</f>
        <v/>
      </c>
      <c r="E887">
        <v>0</v>
      </c>
      <c r="F887">
        <v>5</v>
      </c>
      <c r="G887" t="str">
        <f>IF(A887="","",'個人種目(上級Ｓ)'!BG75)</f>
        <v/>
      </c>
      <c r="H887">
        <v>4</v>
      </c>
    </row>
    <row r="888" spans="1:8" x14ac:dyDescent="0.15">
      <c r="A888" t="str">
        <f>IF('個人種目(上級Ｓ)'!M76="","",'個人種目(上級Ｓ)'!AP76)</f>
        <v/>
      </c>
      <c r="B888" t="str">
        <f>IF(A888="","",'個人種目(上級Ｓ)'!AW76)</f>
        <v/>
      </c>
      <c r="C888" t="str">
        <f>IF(A888="","",'個人種目(上級Ｓ)'!BB76)</f>
        <v/>
      </c>
      <c r="D888" t="str">
        <f>IF(A888="","",'個人種目(上級Ｓ)'!AF76)</f>
        <v/>
      </c>
      <c r="E888">
        <v>0</v>
      </c>
      <c r="F888">
        <v>5</v>
      </c>
      <c r="G888" t="str">
        <f>IF(A888="","",'個人種目(上級Ｓ)'!BG76)</f>
        <v/>
      </c>
      <c r="H888">
        <v>4</v>
      </c>
    </row>
    <row r="889" spans="1:8" x14ac:dyDescent="0.15">
      <c r="A889" t="str">
        <f>IF('個人種目(上級Ｓ)'!M77="","",'個人種目(上級Ｓ)'!AP77)</f>
        <v/>
      </c>
      <c r="B889" t="str">
        <f>IF(A889="","",'個人種目(上級Ｓ)'!AW77)</f>
        <v/>
      </c>
      <c r="C889" t="str">
        <f>IF(A889="","",'個人種目(上級Ｓ)'!BB77)</f>
        <v/>
      </c>
      <c r="D889" t="str">
        <f>IF(A889="","",'個人種目(上級Ｓ)'!AF77)</f>
        <v/>
      </c>
      <c r="E889">
        <v>0</v>
      </c>
      <c r="F889">
        <v>5</v>
      </c>
      <c r="G889" t="str">
        <f>IF(A889="","",'個人種目(上級Ｓ)'!BG77)</f>
        <v/>
      </c>
      <c r="H889">
        <v>4</v>
      </c>
    </row>
    <row r="890" spans="1:8" x14ac:dyDescent="0.15">
      <c r="A890" t="str">
        <f>IF('個人種目(上級Ｓ)'!M78="","",'個人種目(上級Ｓ)'!AP78)</f>
        <v/>
      </c>
      <c r="B890" t="str">
        <f>IF(A890="","",'個人種目(上級Ｓ)'!AW78)</f>
        <v/>
      </c>
      <c r="C890" t="str">
        <f>IF(A890="","",'個人種目(上級Ｓ)'!BB78)</f>
        <v/>
      </c>
      <c r="D890" t="str">
        <f>IF(A890="","",'個人種目(上級Ｓ)'!AF78)</f>
        <v/>
      </c>
      <c r="E890">
        <v>0</v>
      </c>
      <c r="F890">
        <v>5</v>
      </c>
      <c r="G890" t="str">
        <f>IF(A890="","",'個人種目(上級Ｓ)'!BG78)</f>
        <v/>
      </c>
      <c r="H890">
        <v>4</v>
      </c>
    </row>
    <row r="891" spans="1:8" x14ac:dyDescent="0.15">
      <c r="A891" t="str">
        <f>IF('個人種目(上級Ｓ)'!M79="","",'個人種目(上級Ｓ)'!AP79)</f>
        <v/>
      </c>
      <c r="B891" t="str">
        <f>IF(A891="","",'個人種目(上級Ｓ)'!AW79)</f>
        <v/>
      </c>
      <c r="C891" t="str">
        <f>IF(A891="","",'個人種目(上級Ｓ)'!BB79)</f>
        <v/>
      </c>
      <c r="D891" t="str">
        <f>IF(A891="","",'個人種目(上級Ｓ)'!AF79)</f>
        <v/>
      </c>
      <c r="E891">
        <v>0</v>
      </c>
      <c r="F891">
        <v>5</v>
      </c>
      <c r="G891" t="str">
        <f>IF(A891="","",'個人種目(上級Ｓ)'!BG79)</f>
        <v/>
      </c>
      <c r="H891">
        <v>4</v>
      </c>
    </row>
    <row r="892" spans="1:8" x14ac:dyDescent="0.15">
      <c r="A892" t="str">
        <f>IF('個人種目(上級Ｓ)'!M80="","",'個人種目(上級Ｓ)'!AP80)</f>
        <v/>
      </c>
      <c r="B892" t="str">
        <f>IF(A892="","",'個人種目(上級Ｓ)'!AW80)</f>
        <v/>
      </c>
      <c r="C892" t="str">
        <f>IF(A892="","",'個人種目(上級Ｓ)'!BB80)</f>
        <v/>
      </c>
      <c r="D892" t="str">
        <f>IF(A892="","",'個人種目(上級Ｓ)'!AF80)</f>
        <v/>
      </c>
      <c r="E892">
        <v>0</v>
      </c>
      <c r="F892">
        <v>5</v>
      </c>
      <c r="G892" t="str">
        <f>IF(A892="","",'個人種目(上級Ｓ)'!BG80)</f>
        <v/>
      </c>
      <c r="H892">
        <v>4</v>
      </c>
    </row>
    <row r="893" spans="1:8" x14ac:dyDescent="0.15">
      <c r="A893" t="str">
        <f>IF('個人種目(上級Ｓ)'!M81="","",'個人種目(上級Ｓ)'!AP81)</f>
        <v/>
      </c>
      <c r="B893" t="str">
        <f>IF(A893="","",'個人種目(上級Ｓ)'!AW81)</f>
        <v/>
      </c>
      <c r="C893" t="str">
        <f>IF(A893="","",'個人種目(上級Ｓ)'!BB81)</f>
        <v/>
      </c>
      <c r="D893" t="str">
        <f>IF(A893="","",'個人種目(上級Ｓ)'!AF81)</f>
        <v/>
      </c>
      <c r="E893">
        <v>0</v>
      </c>
      <c r="F893">
        <v>5</v>
      </c>
      <c r="G893" t="str">
        <f>IF(A893="","",'個人種目(上級Ｓ)'!BG81)</f>
        <v/>
      </c>
      <c r="H893">
        <v>4</v>
      </c>
    </row>
    <row r="894" spans="1:8" x14ac:dyDescent="0.15">
      <c r="A894" t="str">
        <f>IF('個人種目(上級Ｓ)'!M82="","",'個人種目(上級Ｓ)'!AP82)</f>
        <v/>
      </c>
      <c r="B894" t="str">
        <f>IF(A894="","",'個人種目(上級Ｓ)'!AW82)</f>
        <v/>
      </c>
      <c r="C894" t="str">
        <f>IF(A894="","",'個人種目(上級Ｓ)'!BB82)</f>
        <v/>
      </c>
      <c r="D894" t="str">
        <f>IF(A894="","",'個人種目(上級Ｓ)'!AF82)</f>
        <v/>
      </c>
      <c r="E894">
        <v>0</v>
      </c>
      <c r="F894">
        <v>5</v>
      </c>
      <c r="G894" t="str">
        <f>IF(A894="","",'個人種目(上級Ｓ)'!BG82)</f>
        <v/>
      </c>
      <c r="H894">
        <v>4</v>
      </c>
    </row>
    <row r="895" spans="1:8" x14ac:dyDescent="0.15">
      <c r="A895" t="str">
        <f>IF('個人種目(上級Ｓ)'!M83="","",'個人種目(上級Ｓ)'!AP83)</f>
        <v/>
      </c>
      <c r="B895" t="str">
        <f>IF(A895="","",'個人種目(上級Ｓ)'!AW83)</f>
        <v/>
      </c>
      <c r="C895" t="str">
        <f>IF(A895="","",'個人種目(上級Ｓ)'!BB83)</f>
        <v/>
      </c>
      <c r="D895" t="str">
        <f>IF(A895="","",'個人種目(上級Ｓ)'!AF83)</f>
        <v/>
      </c>
      <c r="E895">
        <v>0</v>
      </c>
      <c r="F895">
        <v>5</v>
      </c>
      <c r="G895" t="str">
        <f>IF(A895="","",'個人種目(上級Ｓ)'!BG83)</f>
        <v/>
      </c>
      <c r="H895">
        <v>4</v>
      </c>
    </row>
    <row r="896" spans="1:8" x14ac:dyDescent="0.15">
      <c r="A896" t="str">
        <f>IF('個人種目(上級Ｓ)'!M84="","",'個人種目(上級Ｓ)'!AP84)</f>
        <v/>
      </c>
      <c r="B896" t="str">
        <f>IF(A896="","",'個人種目(上級Ｓ)'!AW84)</f>
        <v/>
      </c>
      <c r="C896" t="str">
        <f>IF(A896="","",'個人種目(上級Ｓ)'!BB84)</f>
        <v/>
      </c>
      <c r="D896" t="str">
        <f>IF(A896="","",'個人種目(上級Ｓ)'!AF84)</f>
        <v/>
      </c>
      <c r="E896">
        <v>0</v>
      </c>
      <c r="F896">
        <v>5</v>
      </c>
      <c r="G896" t="str">
        <f>IF(A896="","",'個人種目(上級Ｓ)'!BG84)</f>
        <v/>
      </c>
      <c r="H896">
        <v>4</v>
      </c>
    </row>
    <row r="897" spans="1:8" x14ac:dyDescent="0.15">
      <c r="A897" t="str">
        <f>IF('個人種目(上級Ｓ)'!M85="","",'個人種目(上級Ｓ)'!AP85)</f>
        <v/>
      </c>
      <c r="B897" t="str">
        <f>IF(A897="","",'個人種目(上級Ｓ)'!AW85)</f>
        <v/>
      </c>
      <c r="C897" t="str">
        <f>IF(A897="","",'個人種目(上級Ｓ)'!BB85)</f>
        <v/>
      </c>
      <c r="D897" t="str">
        <f>IF(A897="","",'個人種目(上級Ｓ)'!AF85)</f>
        <v/>
      </c>
      <c r="E897">
        <v>0</v>
      </c>
      <c r="F897">
        <v>5</v>
      </c>
      <c r="G897" t="str">
        <f>IF(A897="","",'個人種目(上級Ｓ)'!BG85)</f>
        <v/>
      </c>
      <c r="H897">
        <v>4</v>
      </c>
    </row>
    <row r="898" spans="1:8" x14ac:dyDescent="0.15">
      <c r="A898" t="str">
        <f>IF('個人種目(上級Ｓ)'!M86="","",'個人種目(上級Ｓ)'!AP86)</f>
        <v/>
      </c>
      <c r="B898" t="str">
        <f>IF(A898="","",'個人種目(上級Ｓ)'!AW86)</f>
        <v/>
      </c>
      <c r="C898" t="str">
        <f>IF(A898="","",'個人種目(上級Ｓ)'!BB86)</f>
        <v/>
      </c>
      <c r="D898" t="str">
        <f>IF(A898="","",'個人種目(上級Ｓ)'!AF86)</f>
        <v/>
      </c>
      <c r="E898">
        <v>0</v>
      </c>
      <c r="F898">
        <v>5</v>
      </c>
      <c r="G898" t="str">
        <f>IF(A898="","",'個人種目(上級Ｓ)'!BG86)</f>
        <v/>
      </c>
      <c r="H898">
        <v>4</v>
      </c>
    </row>
    <row r="899" spans="1:8" x14ac:dyDescent="0.15">
      <c r="A899" t="str">
        <f>IF('個人種目(上級Ｓ)'!M87="","",'個人種目(上級Ｓ)'!AP87)</f>
        <v/>
      </c>
      <c r="B899" t="str">
        <f>IF(A899="","",'個人種目(上級Ｓ)'!AW87)</f>
        <v/>
      </c>
      <c r="C899" t="str">
        <f>IF(A899="","",'個人種目(上級Ｓ)'!BB87)</f>
        <v/>
      </c>
      <c r="D899" t="str">
        <f>IF(A899="","",'個人種目(上級Ｓ)'!AF87)</f>
        <v/>
      </c>
      <c r="E899">
        <v>0</v>
      </c>
      <c r="F899">
        <v>5</v>
      </c>
      <c r="G899" t="str">
        <f>IF(A899="","",'個人種目(上級Ｓ)'!BG87)</f>
        <v/>
      </c>
      <c r="H899">
        <v>4</v>
      </c>
    </row>
    <row r="900" spans="1:8" x14ac:dyDescent="0.15">
      <c r="A900" t="str">
        <f>IF('個人種目(上級Ｓ)'!M88="","",'個人種目(上級Ｓ)'!AP88)</f>
        <v/>
      </c>
      <c r="B900" t="str">
        <f>IF(A900="","",'個人種目(上級Ｓ)'!AW88)</f>
        <v/>
      </c>
      <c r="C900" t="str">
        <f>IF(A900="","",'個人種目(上級Ｓ)'!BB88)</f>
        <v/>
      </c>
      <c r="D900" t="str">
        <f>IF(A900="","",'個人種目(上級Ｓ)'!AF88)</f>
        <v/>
      </c>
      <c r="E900">
        <v>0</v>
      </c>
      <c r="F900">
        <v>5</v>
      </c>
      <c r="G900" t="str">
        <f>IF(A900="","",'個人種目(上級Ｓ)'!BG88)</f>
        <v/>
      </c>
      <c r="H900">
        <v>4</v>
      </c>
    </row>
    <row r="901" spans="1:8" x14ac:dyDescent="0.15">
      <c r="A901" t="str">
        <f>IF('個人種目(上級Ｓ)'!M89="","",'個人種目(上級Ｓ)'!AP89)</f>
        <v/>
      </c>
      <c r="B901" t="str">
        <f>IF(A901="","",'個人種目(上級Ｓ)'!AW89)</f>
        <v/>
      </c>
      <c r="C901" t="str">
        <f>IF(A901="","",'個人種目(上級Ｓ)'!BB89)</f>
        <v/>
      </c>
      <c r="D901" t="str">
        <f>IF(A901="","",'個人種目(上級Ｓ)'!AF89)</f>
        <v/>
      </c>
      <c r="E901">
        <v>0</v>
      </c>
      <c r="F901">
        <v>5</v>
      </c>
      <c r="G901" t="str">
        <f>IF(A901="","",'個人種目(上級Ｓ)'!BG89)</f>
        <v/>
      </c>
      <c r="H901">
        <v>4</v>
      </c>
    </row>
    <row r="902" spans="1:8" x14ac:dyDescent="0.15">
      <c r="A902" t="str">
        <f>IF('個人種目(上級Ｓ)'!M90="","",'個人種目(上級Ｓ)'!AP90)</f>
        <v/>
      </c>
      <c r="B902" t="str">
        <f>IF(A902="","",'個人種目(上級Ｓ)'!AW90)</f>
        <v/>
      </c>
      <c r="C902" t="str">
        <f>IF(A902="","",'個人種目(上級Ｓ)'!BB90)</f>
        <v/>
      </c>
      <c r="D902" t="str">
        <f>IF(A902="","",'個人種目(上級Ｓ)'!AF90)</f>
        <v/>
      </c>
      <c r="E902">
        <v>0</v>
      </c>
      <c r="F902">
        <v>5</v>
      </c>
      <c r="G902" t="str">
        <f>IF(A902="","",'個人種目(上級Ｓ)'!BG90)</f>
        <v/>
      </c>
      <c r="H902">
        <v>4</v>
      </c>
    </row>
    <row r="903" spans="1:8" x14ac:dyDescent="0.15">
      <c r="A903" t="str">
        <f>IF('個人種目(上級Ｓ)'!M91="","",'個人種目(上級Ｓ)'!AP91)</f>
        <v/>
      </c>
      <c r="B903" t="str">
        <f>IF(A903="","",'個人種目(上級Ｓ)'!AW91)</f>
        <v/>
      </c>
      <c r="C903" t="str">
        <f>IF(A903="","",'個人種目(上級Ｓ)'!BB91)</f>
        <v/>
      </c>
      <c r="D903" t="str">
        <f>IF(A903="","",'個人種目(上級Ｓ)'!AF91)</f>
        <v/>
      </c>
      <c r="E903">
        <v>0</v>
      </c>
      <c r="F903">
        <v>5</v>
      </c>
      <c r="G903" t="str">
        <f>IF(A903="","",'個人種目(上級Ｓ)'!BG91)</f>
        <v/>
      </c>
      <c r="H903">
        <v>4</v>
      </c>
    </row>
    <row r="904" spans="1:8" x14ac:dyDescent="0.15">
      <c r="A904" t="str">
        <f>IF('個人種目(上級Ｓ)'!M92="","",'個人種目(上級Ｓ)'!AP92)</f>
        <v/>
      </c>
      <c r="B904" t="str">
        <f>IF(A904="","",'個人種目(上級Ｓ)'!AW92)</f>
        <v/>
      </c>
      <c r="C904" t="str">
        <f>IF(A904="","",'個人種目(上級Ｓ)'!BB92)</f>
        <v/>
      </c>
      <c r="D904" t="str">
        <f>IF(A904="","",'個人種目(上級Ｓ)'!AF92)</f>
        <v/>
      </c>
      <c r="E904">
        <v>0</v>
      </c>
      <c r="F904">
        <v>5</v>
      </c>
      <c r="G904" t="str">
        <f>IF(A904="","",'個人種目(上級Ｓ)'!BG92)</f>
        <v/>
      </c>
      <c r="H904">
        <v>4</v>
      </c>
    </row>
    <row r="905" spans="1:8" x14ac:dyDescent="0.15">
      <c r="A905" t="str">
        <f>IF('個人種目(上級Ｓ)'!M93="","",'個人種目(上級Ｓ)'!AP93)</f>
        <v/>
      </c>
      <c r="B905" t="str">
        <f>IF(A905="","",'個人種目(上級Ｓ)'!AW93)</f>
        <v/>
      </c>
      <c r="C905" t="str">
        <f>IF(A905="","",'個人種目(上級Ｓ)'!BB93)</f>
        <v/>
      </c>
      <c r="D905" t="str">
        <f>IF(A905="","",'個人種目(上級Ｓ)'!AF93)</f>
        <v/>
      </c>
      <c r="E905">
        <v>0</v>
      </c>
      <c r="F905">
        <v>5</v>
      </c>
      <c r="G905" t="str">
        <f>IF(A905="","",'個人種目(上級Ｓ)'!BG93)</f>
        <v/>
      </c>
      <c r="H905">
        <v>4</v>
      </c>
    </row>
    <row r="906" spans="1:8" x14ac:dyDescent="0.15">
      <c r="A906" t="str">
        <f>IF('個人種目(上級Ｓ)'!M94="","",'個人種目(上級Ｓ)'!AP94)</f>
        <v/>
      </c>
      <c r="B906" t="str">
        <f>IF(A906="","",'個人種目(上級Ｓ)'!AW94)</f>
        <v/>
      </c>
      <c r="C906" t="str">
        <f>IF(A906="","",'個人種目(上級Ｓ)'!BB94)</f>
        <v/>
      </c>
      <c r="D906" t="str">
        <f>IF(A906="","",'個人種目(上級Ｓ)'!AF94)</f>
        <v/>
      </c>
      <c r="E906">
        <v>0</v>
      </c>
      <c r="F906">
        <v>5</v>
      </c>
      <c r="G906" t="str">
        <f>IF(A906="","",'個人種目(上級Ｓ)'!BG94)</f>
        <v/>
      </c>
      <c r="H906">
        <v>4</v>
      </c>
    </row>
    <row r="907" spans="1:8" x14ac:dyDescent="0.15">
      <c r="A907" t="str">
        <f>IF('個人種目(上級Ｓ)'!M95="","",'個人種目(上級Ｓ)'!AP95)</f>
        <v/>
      </c>
      <c r="B907" t="str">
        <f>IF(A907="","",'個人種目(上級Ｓ)'!AW95)</f>
        <v/>
      </c>
      <c r="C907" t="str">
        <f>IF(A907="","",'個人種目(上級Ｓ)'!BB95)</f>
        <v/>
      </c>
      <c r="D907" t="str">
        <f>IF(A907="","",'個人種目(上級Ｓ)'!AF95)</f>
        <v/>
      </c>
      <c r="E907">
        <v>0</v>
      </c>
      <c r="F907">
        <v>5</v>
      </c>
      <c r="G907" t="str">
        <f>IF(A907="","",'個人種目(上級Ｓ)'!BG95)</f>
        <v/>
      </c>
      <c r="H907">
        <v>4</v>
      </c>
    </row>
    <row r="908" spans="1:8" x14ac:dyDescent="0.15">
      <c r="A908" t="str">
        <f>IF('個人種目(上級Ｓ)'!M96="","",'個人種目(上級Ｓ)'!AP96)</f>
        <v/>
      </c>
      <c r="B908" t="str">
        <f>IF(A908="","",'個人種目(上級Ｓ)'!AW96)</f>
        <v/>
      </c>
      <c r="C908" t="str">
        <f>IF(A908="","",'個人種目(上級Ｓ)'!BB96)</f>
        <v/>
      </c>
      <c r="D908" t="str">
        <f>IF(A908="","",'個人種目(上級Ｓ)'!AF96)</f>
        <v/>
      </c>
      <c r="E908">
        <v>0</v>
      </c>
      <c r="F908">
        <v>5</v>
      </c>
      <c r="G908" t="str">
        <f>IF(A908="","",'個人種目(上級Ｓ)'!BG96)</f>
        <v/>
      </c>
      <c r="H908">
        <v>4</v>
      </c>
    </row>
    <row r="909" spans="1:8" x14ac:dyDescent="0.15">
      <c r="A909" t="str">
        <f>IF('個人種目(上級Ｓ)'!M97="","",'個人種目(上級Ｓ)'!AP97)</f>
        <v/>
      </c>
      <c r="B909" t="str">
        <f>IF(A909="","",'個人種目(上級Ｓ)'!AW97)</f>
        <v/>
      </c>
      <c r="C909" t="str">
        <f>IF(A909="","",'個人種目(上級Ｓ)'!BB97)</f>
        <v/>
      </c>
      <c r="D909" t="str">
        <f>IF(A909="","",'個人種目(上級Ｓ)'!AF97)</f>
        <v/>
      </c>
      <c r="E909">
        <v>0</v>
      </c>
      <c r="F909">
        <v>5</v>
      </c>
      <c r="G909" t="str">
        <f>IF(A909="","",'個人種目(上級Ｓ)'!BG97)</f>
        <v/>
      </c>
      <c r="H909">
        <v>4</v>
      </c>
    </row>
    <row r="910" spans="1:8" x14ac:dyDescent="0.15">
      <c r="A910" t="str">
        <f>IF('個人種目(上級Ｓ)'!M98="","",'個人種目(上級Ｓ)'!AP98)</f>
        <v/>
      </c>
      <c r="B910" t="str">
        <f>IF(A910="","",'個人種目(上級Ｓ)'!AW98)</f>
        <v/>
      </c>
      <c r="C910" t="str">
        <f>IF(A910="","",'個人種目(上級Ｓ)'!BB98)</f>
        <v/>
      </c>
      <c r="D910" t="str">
        <f>IF(A910="","",'個人種目(上級Ｓ)'!AF98)</f>
        <v/>
      </c>
      <c r="E910">
        <v>0</v>
      </c>
      <c r="F910">
        <v>5</v>
      </c>
      <c r="G910" t="str">
        <f>IF(A910="","",'個人種目(上級Ｓ)'!BG98)</f>
        <v/>
      </c>
      <c r="H910">
        <v>4</v>
      </c>
    </row>
    <row r="911" spans="1:8" x14ac:dyDescent="0.15">
      <c r="A911" t="str">
        <f>IF('個人種目(上級Ｓ)'!M99="","",'個人種目(上級Ｓ)'!AP99)</f>
        <v/>
      </c>
      <c r="B911" t="str">
        <f>IF(A911="","",'個人種目(上級Ｓ)'!AW99)</f>
        <v/>
      </c>
      <c r="C911" t="str">
        <f>IF(A911="","",'個人種目(上級Ｓ)'!BB99)</f>
        <v/>
      </c>
      <c r="D911" t="str">
        <f>IF(A911="","",'個人種目(上級Ｓ)'!AF99)</f>
        <v/>
      </c>
      <c r="E911">
        <v>0</v>
      </c>
      <c r="F911">
        <v>5</v>
      </c>
      <c r="G911" t="str">
        <f>IF(A911="","",'個人種目(上級Ｓ)'!BG99)</f>
        <v/>
      </c>
      <c r="H911">
        <v>4</v>
      </c>
    </row>
    <row r="912" spans="1:8" x14ac:dyDescent="0.15">
      <c r="A912" t="str">
        <f>IF('個人種目(上級Ｓ)'!M100="","",'個人種目(上級Ｓ)'!AP100)</f>
        <v/>
      </c>
      <c r="B912" t="str">
        <f>IF(A912="","",'個人種目(上級Ｓ)'!AW100)</f>
        <v/>
      </c>
      <c r="C912" t="str">
        <f>IF(A912="","",'個人種目(上級Ｓ)'!BB100)</f>
        <v/>
      </c>
      <c r="D912" t="str">
        <f>IF(A912="","",'個人種目(上級Ｓ)'!AF100)</f>
        <v/>
      </c>
      <c r="E912">
        <v>0</v>
      </c>
      <c r="F912">
        <v>5</v>
      </c>
      <c r="G912" t="str">
        <f>IF(A912="","",'個人種目(上級Ｓ)'!BG100)</f>
        <v/>
      </c>
      <c r="H912">
        <v>4</v>
      </c>
    </row>
    <row r="913" spans="1:8" x14ac:dyDescent="0.15">
      <c r="A913" t="str">
        <f>IF('個人種目(上級Ｓ)'!M101="","",'個人種目(上級Ｓ)'!AP101)</f>
        <v/>
      </c>
      <c r="B913" t="str">
        <f>IF(A913="","",'個人種目(上級Ｓ)'!AW101)</f>
        <v/>
      </c>
      <c r="C913" t="str">
        <f>IF(A913="","",'個人種目(上級Ｓ)'!BB101)</f>
        <v/>
      </c>
      <c r="D913" t="str">
        <f>IF(A913="","",'個人種目(上級Ｓ)'!AF101)</f>
        <v/>
      </c>
      <c r="E913">
        <v>0</v>
      </c>
      <c r="F913">
        <v>5</v>
      </c>
      <c r="G913" t="str">
        <f>IF(A913="","",'個人種目(上級Ｓ)'!BG101)</f>
        <v/>
      </c>
      <c r="H913">
        <v>4</v>
      </c>
    </row>
    <row r="914" spans="1:8" x14ac:dyDescent="0.15">
      <c r="A914" t="str">
        <f>IF('個人種目(上級Ｓ)'!M102="","",'個人種目(上級Ｓ)'!AP102)</f>
        <v/>
      </c>
      <c r="B914" t="str">
        <f>IF(A914="","",'個人種目(上級Ｓ)'!AW102)</f>
        <v/>
      </c>
      <c r="C914" t="str">
        <f>IF(A914="","",'個人種目(上級Ｓ)'!BB102)</f>
        <v/>
      </c>
      <c r="D914" t="str">
        <f>IF(A914="","",'個人種目(上級Ｓ)'!AF102)</f>
        <v/>
      </c>
      <c r="E914">
        <v>0</v>
      </c>
      <c r="F914">
        <v>5</v>
      </c>
      <c r="G914" t="str">
        <f>IF(A914="","",'個人種目(上級Ｓ)'!BG102)</f>
        <v/>
      </c>
      <c r="H914">
        <v>4</v>
      </c>
    </row>
    <row r="915" spans="1:8" x14ac:dyDescent="0.15">
      <c r="A915" t="str">
        <f>IF('個人種目(上級Ｓ)'!M103="","",'個人種目(上級Ｓ)'!AP103)</f>
        <v/>
      </c>
      <c r="B915" t="str">
        <f>IF(A915="","",'個人種目(上級Ｓ)'!AW103)</f>
        <v/>
      </c>
      <c r="C915" t="str">
        <f>IF(A915="","",'個人種目(上級Ｓ)'!BB103)</f>
        <v/>
      </c>
      <c r="D915" t="str">
        <f>IF(A915="","",'個人種目(上級Ｓ)'!AF103)</f>
        <v/>
      </c>
      <c r="E915">
        <v>0</v>
      </c>
      <c r="F915">
        <v>5</v>
      </c>
      <c r="G915" t="str">
        <f>IF(A915="","",'個人種目(上級Ｓ)'!BG103)</f>
        <v/>
      </c>
      <c r="H915">
        <v>4</v>
      </c>
    </row>
    <row r="916" spans="1:8" x14ac:dyDescent="0.15">
      <c r="A916" t="str">
        <f>IF('個人種目(上級Ｓ)'!M104="","",'個人種目(上級Ｓ)'!AP104)</f>
        <v/>
      </c>
      <c r="B916" t="str">
        <f>IF(A916="","",'個人種目(上級Ｓ)'!AW104)</f>
        <v/>
      </c>
      <c r="C916" t="str">
        <f>IF(A916="","",'個人種目(上級Ｓ)'!BB104)</f>
        <v/>
      </c>
      <c r="D916" t="str">
        <f>IF(A916="","",'個人種目(上級Ｓ)'!AF104)</f>
        <v/>
      </c>
      <c r="E916">
        <v>0</v>
      </c>
      <c r="F916">
        <v>5</v>
      </c>
      <c r="G916" t="str">
        <f>IF(A916="","",'個人種目(上級Ｓ)'!BG104)</f>
        <v/>
      </c>
      <c r="H916">
        <v>4</v>
      </c>
    </row>
    <row r="917" spans="1:8" x14ac:dyDescent="0.15">
      <c r="A917" t="str">
        <f>IF('個人種目(上級Ｓ)'!M105="","",'個人種目(上級Ｓ)'!AP105)</f>
        <v/>
      </c>
      <c r="B917" t="str">
        <f>IF(A917="","",'個人種目(上級Ｓ)'!AW105)</f>
        <v/>
      </c>
      <c r="C917" t="str">
        <f>IF(A917="","",'個人種目(上級Ｓ)'!BB105)</f>
        <v/>
      </c>
      <c r="D917" t="str">
        <f>IF(A917="","",'個人種目(上級Ｓ)'!AF105)</f>
        <v/>
      </c>
      <c r="E917">
        <v>0</v>
      </c>
      <c r="F917">
        <v>5</v>
      </c>
      <c r="G917" t="str">
        <f>IF(A917="","",'個人種目(上級Ｓ)'!BG105)</f>
        <v/>
      </c>
      <c r="H917">
        <v>4</v>
      </c>
    </row>
    <row r="918" spans="1:8" x14ac:dyDescent="0.15">
      <c r="A918" t="str">
        <f>IF('個人種目(上級Ｓ)'!M106="","",'個人種目(上級Ｓ)'!AP106)</f>
        <v/>
      </c>
      <c r="B918" t="str">
        <f>IF(A918="","",'個人種目(上級Ｓ)'!AW106)</f>
        <v/>
      </c>
      <c r="C918" t="str">
        <f>IF(A918="","",'個人種目(上級Ｓ)'!BB106)</f>
        <v/>
      </c>
      <c r="D918" t="str">
        <f>IF(A918="","",'個人種目(上級Ｓ)'!AF106)</f>
        <v/>
      </c>
      <c r="E918">
        <v>0</v>
      </c>
      <c r="F918">
        <v>5</v>
      </c>
      <c r="G918" t="str">
        <f>IF(A918="","",'個人種目(上級Ｓ)'!BG106)</f>
        <v/>
      </c>
      <c r="H918">
        <v>4</v>
      </c>
    </row>
    <row r="919" spans="1:8" x14ac:dyDescent="0.15">
      <c r="A919" s="42" t="str">
        <f>IF('個人種目(上級Ｓ)'!M107="","",'個人種目(上級Ｓ)'!AP107)</f>
        <v/>
      </c>
      <c r="B919" s="42" t="str">
        <f>IF(A919="","",'個人種目(上級Ｓ)'!AW107)</f>
        <v/>
      </c>
      <c r="C919" s="42" t="str">
        <f>IF(A919="","",'個人種目(上級Ｓ)'!BB107)</f>
        <v/>
      </c>
      <c r="D919" s="42" t="str">
        <f>IF(A919="","",'個人種目(上級Ｓ)'!AF107)</f>
        <v/>
      </c>
      <c r="E919" s="42">
        <v>0</v>
      </c>
      <c r="F919" s="42">
        <v>5</v>
      </c>
      <c r="G919" s="42" t="str">
        <f>IF(A919="","",'個人種目(上級Ｓ)'!BG107)</f>
        <v/>
      </c>
      <c r="H919" s="42">
        <v>4</v>
      </c>
    </row>
    <row r="920" spans="1:8" x14ac:dyDescent="0.15">
      <c r="A920" t="str">
        <f>IF('個人種目(上級Ｓ)'!O6="","",'個人種目(上級Ｓ)'!AP6)</f>
        <v/>
      </c>
      <c r="B920" t="str">
        <f>IF(A920="","",'個人種目(上級Ｓ)'!AX6)</f>
        <v/>
      </c>
      <c r="C920" t="str">
        <f>IF(A920="","",'個人種目(上級Ｓ)'!BC6)</f>
        <v/>
      </c>
      <c r="D920" t="str">
        <f>IF(A920="","",'個人種目(上級Ｓ)'!AF6)</f>
        <v/>
      </c>
      <c r="E920">
        <v>0</v>
      </c>
      <c r="F920">
        <v>0</v>
      </c>
      <c r="G920" t="str">
        <f>IF(A920="","",'個人種目(上級Ｓ)'!BH6)</f>
        <v/>
      </c>
      <c r="H920">
        <v>5</v>
      </c>
    </row>
    <row r="921" spans="1:8" x14ac:dyDescent="0.15">
      <c r="A921" t="str">
        <f>IF('個人種目(上級Ｓ)'!O7="","",'個人種目(上級Ｓ)'!AP7)</f>
        <v/>
      </c>
      <c r="B921" t="str">
        <f>IF(A921="","",'個人種目(上級Ｓ)'!AX7)</f>
        <v/>
      </c>
      <c r="C921" t="str">
        <f>IF(A921="","",'個人種目(上級Ｓ)'!BC7)</f>
        <v/>
      </c>
      <c r="D921" t="str">
        <f>IF(A921="","",'個人種目(上級Ｓ)'!AF7)</f>
        <v/>
      </c>
      <c r="E921">
        <v>0</v>
      </c>
      <c r="F921">
        <v>0</v>
      </c>
      <c r="G921" t="str">
        <f>IF(A921="","",'個人種目(上級Ｓ)'!BH7)</f>
        <v/>
      </c>
      <c r="H921">
        <v>5</v>
      </c>
    </row>
    <row r="922" spans="1:8" x14ac:dyDescent="0.15">
      <c r="A922" t="str">
        <f>IF('個人種目(上級Ｓ)'!O8="","",'個人種目(上級Ｓ)'!AP8)</f>
        <v/>
      </c>
      <c r="B922" t="str">
        <f>IF(A922="","",'個人種目(上級Ｓ)'!AX8)</f>
        <v/>
      </c>
      <c r="C922" t="str">
        <f>IF(A922="","",'個人種目(上級Ｓ)'!BC8)</f>
        <v/>
      </c>
      <c r="D922" t="str">
        <f>IF(A922="","",'個人種目(上級Ｓ)'!AF8)</f>
        <v/>
      </c>
      <c r="E922">
        <v>0</v>
      </c>
      <c r="F922">
        <v>0</v>
      </c>
      <c r="G922" t="str">
        <f>IF(A922="","",'個人種目(上級Ｓ)'!BH8)</f>
        <v/>
      </c>
      <c r="H922">
        <v>5</v>
      </c>
    </row>
    <row r="923" spans="1:8" x14ac:dyDescent="0.15">
      <c r="A923" t="str">
        <f>IF('個人種目(上級Ｓ)'!O9="","",'個人種目(上級Ｓ)'!AP9)</f>
        <v/>
      </c>
      <c r="B923" t="str">
        <f>IF(A923="","",'個人種目(上級Ｓ)'!AX9)</f>
        <v/>
      </c>
      <c r="C923" t="str">
        <f>IF(A923="","",'個人種目(上級Ｓ)'!BC9)</f>
        <v/>
      </c>
      <c r="D923" t="str">
        <f>IF(A923="","",'個人種目(上級Ｓ)'!AF9)</f>
        <v/>
      </c>
      <c r="E923">
        <v>0</v>
      </c>
      <c r="F923">
        <v>0</v>
      </c>
      <c r="G923" t="str">
        <f>IF(A923="","",'個人種目(上級Ｓ)'!BH9)</f>
        <v/>
      </c>
      <c r="H923">
        <v>5</v>
      </c>
    </row>
    <row r="924" spans="1:8" x14ac:dyDescent="0.15">
      <c r="A924" t="str">
        <f>IF('個人種目(上級Ｓ)'!O10="","",'個人種目(上級Ｓ)'!AP10)</f>
        <v/>
      </c>
      <c r="B924" t="str">
        <f>IF(A924="","",'個人種目(上級Ｓ)'!AX10)</f>
        <v/>
      </c>
      <c r="C924" t="str">
        <f>IF(A924="","",'個人種目(上級Ｓ)'!BC10)</f>
        <v/>
      </c>
      <c r="D924" t="str">
        <f>IF(A924="","",'個人種目(上級Ｓ)'!AF10)</f>
        <v/>
      </c>
      <c r="E924">
        <v>0</v>
      </c>
      <c r="F924">
        <v>0</v>
      </c>
      <c r="G924" t="str">
        <f>IF(A924="","",'個人種目(上級Ｓ)'!BH10)</f>
        <v/>
      </c>
      <c r="H924">
        <v>5</v>
      </c>
    </row>
    <row r="925" spans="1:8" x14ac:dyDescent="0.15">
      <c r="A925" t="str">
        <f>IF('個人種目(上級Ｓ)'!O11="","",'個人種目(上級Ｓ)'!AP11)</f>
        <v/>
      </c>
      <c r="B925" t="str">
        <f>IF(A925="","",'個人種目(上級Ｓ)'!AX11)</f>
        <v/>
      </c>
      <c r="C925" t="str">
        <f>IF(A925="","",'個人種目(上級Ｓ)'!BC11)</f>
        <v/>
      </c>
      <c r="D925" t="str">
        <f>IF(A925="","",'個人種目(上級Ｓ)'!AF11)</f>
        <v/>
      </c>
      <c r="E925">
        <v>0</v>
      </c>
      <c r="F925">
        <v>0</v>
      </c>
      <c r="G925" t="str">
        <f>IF(A925="","",'個人種目(上級Ｓ)'!BH11)</f>
        <v/>
      </c>
      <c r="H925">
        <v>5</v>
      </c>
    </row>
    <row r="926" spans="1:8" x14ac:dyDescent="0.15">
      <c r="A926" t="str">
        <f>IF('個人種目(上級Ｓ)'!O12="","",'個人種目(上級Ｓ)'!AP12)</f>
        <v/>
      </c>
      <c r="B926" t="str">
        <f>IF(A926="","",'個人種目(上級Ｓ)'!AX12)</f>
        <v/>
      </c>
      <c r="C926" t="str">
        <f>IF(A926="","",'個人種目(上級Ｓ)'!BC12)</f>
        <v/>
      </c>
      <c r="D926" t="str">
        <f>IF(A926="","",'個人種目(上級Ｓ)'!AF12)</f>
        <v/>
      </c>
      <c r="E926">
        <v>0</v>
      </c>
      <c r="F926">
        <v>0</v>
      </c>
      <c r="G926" t="str">
        <f>IF(A926="","",'個人種目(上級Ｓ)'!BH12)</f>
        <v/>
      </c>
      <c r="H926">
        <v>5</v>
      </c>
    </row>
    <row r="927" spans="1:8" x14ac:dyDescent="0.15">
      <c r="A927" t="str">
        <f>IF('個人種目(上級Ｓ)'!O13="","",'個人種目(上級Ｓ)'!AP13)</f>
        <v/>
      </c>
      <c r="B927" t="str">
        <f>IF(A927="","",'個人種目(上級Ｓ)'!AX13)</f>
        <v/>
      </c>
      <c r="C927" t="str">
        <f>IF(A927="","",'個人種目(上級Ｓ)'!BC13)</f>
        <v/>
      </c>
      <c r="D927" t="str">
        <f>IF(A927="","",'個人種目(上級Ｓ)'!AF13)</f>
        <v/>
      </c>
      <c r="E927">
        <v>0</v>
      </c>
      <c r="F927">
        <v>0</v>
      </c>
      <c r="G927" t="str">
        <f>IF(A927="","",'個人種目(上級Ｓ)'!BH13)</f>
        <v/>
      </c>
      <c r="H927">
        <v>5</v>
      </c>
    </row>
    <row r="928" spans="1:8" x14ac:dyDescent="0.15">
      <c r="A928" t="str">
        <f>IF('個人種目(上級Ｓ)'!O14="","",'個人種目(上級Ｓ)'!AP14)</f>
        <v/>
      </c>
      <c r="B928" t="str">
        <f>IF(A928="","",'個人種目(上級Ｓ)'!AX14)</f>
        <v/>
      </c>
      <c r="C928" t="str">
        <f>IF(A928="","",'個人種目(上級Ｓ)'!BC14)</f>
        <v/>
      </c>
      <c r="D928" t="str">
        <f>IF(A928="","",'個人種目(上級Ｓ)'!AF14)</f>
        <v/>
      </c>
      <c r="E928">
        <v>0</v>
      </c>
      <c r="F928">
        <v>0</v>
      </c>
      <c r="G928" t="str">
        <f>IF(A928="","",'個人種目(上級Ｓ)'!BH14)</f>
        <v/>
      </c>
      <c r="H928">
        <v>5</v>
      </c>
    </row>
    <row r="929" spans="1:8" x14ac:dyDescent="0.15">
      <c r="A929" t="str">
        <f>IF('個人種目(上級Ｓ)'!O15="","",'個人種目(上級Ｓ)'!AP15)</f>
        <v/>
      </c>
      <c r="B929" t="str">
        <f>IF(A929="","",'個人種目(上級Ｓ)'!AX15)</f>
        <v/>
      </c>
      <c r="C929" t="str">
        <f>IF(A929="","",'個人種目(上級Ｓ)'!BC15)</f>
        <v/>
      </c>
      <c r="D929" t="str">
        <f>IF(A929="","",'個人種目(上級Ｓ)'!AF15)</f>
        <v/>
      </c>
      <c r="E929">
        <v>0</v>
      </c>
      <c r="F929">
        <v>0</v>
      </c>
      <c r="G929" t="str">
        <f>IF(A929="","",'個人種目(上級Ｓ)'!BH15)</f>
        <v/>
      </c>
      <c r="H929">
        <v>5</v>
      </c>
    </row>
    <row r="930" spans="1:8" x14ac:dyDescent="0.15">
      <c r="A930" t="str">
        <f>IF('個人種目(上級Ｓ)'!O16="","",'個人種目(上級Ｓ)'!AP16)</f>
        <v/>
      </c>
      <c r="B930" t="str">
        <f>IF(A930="","",'個人種目(上級Ｓ)'!AX16)</f>
        <v/>
      </c>
      <c r="C930" t="str">
        <f>IF(A930="","",'個人種目(上級Ｓ)'!BC16)</f>
        <v/>
      </c>
      <c r="D930" t="str">
        <f>IF(A930="","",'個人種目(上級Ｓ)'!AF16)</f>
        <v/>
      </c>
      <c r="E930">
        <v>0</v>
      </c>
      <c r="F930">
        <v>0</v>
      </c>
      <c r="G930" t="str">
        <f>IF(A930="","",'個人種目(上級Ｓ)'!BH16)</f>
        <v/>
      </c>
      <c r="H930">
        <v>5</v>
      </c>
    </row>
    <row r="931" spans="1:8" x14ac:dyDescent="0.15">
      <c r="A931" t="str">
        <f>IF('個人種目(上級Ｓ)'!O17="","",'個人種目(上級Ｓ)'!AP17)</f>
        <v/>
      </c>
      <c r="B931" t="str">
        <f>IF(A931="","",'個人種目(上級Ｓ)'!AX17)</f>
        <v/>
      </c>
      <c r="C931" t="str">
        <f>IF(A931="","",'個人種目(上級Ｓ)'!BC17)</f>
        <v/>
      </c>
      <c r="D931" t="str">
        <f>IF(A931="","",'個人種目(上級Ｓ)'!AF17)</f>
        <v/>
      </c>
      <c r="E931">
        <v>0</v>
      </c>
      <c r="F931">
        <v>0</v>
      </c>
      <c r="G931" t="str">
        <f>IF(A931="","",'個人種目(上級Ｓ)'!BH17)</f>
        <v/>
      </c>
      <c r="H931">
        <v>5</v>
      </c>
    </row>
    <row r="932" spans="1:8" x14ac:dyDescent="0.15">
      <c r="A932" t="str">
        <f>IF('個人種目(上級Ｓ)'!O18="","",'個人種目(上級Ｓ)'!AP18)</f>
        <v/>
      </c>
      <c r="B932" t="str">
        <f>IF(A932="","",'個人種目(上級Ｓ)'!AX18)</f>
        <v/>
      </c>
      <c r="C932" t="str">
        <f>IF(A932="","",'個人種目(上級Ｓ)'!BC18)</f>
        <v/>
      </c>
      <c r="D932" t="str">
        <f>IF(A932="","",'個人種目(上級Ｓ)'!AF18)</f>
        <v/>
      </c>
      <c r="E932">
        <v>0</v>
      </c>
      <c r="F932">
        <v>0</v>
      </c>
      <c r="G932" t="str">
        <f>IF(A932="","",'個人種目(上級Ｓ)'!BH18)</f>
        <v/>
      </c>
      <c r="H932">
        <v>5</v>
      </c>
    </row>
    <row r="933" spans="1:8" x14ac:dyDescent="0.15">
      <c r="A933" t="str">
        <f>IF('個人種目(上級Ｓ)'!O19="","",'個人種目(上級Ｓ)'!AP19)</f>
        <v/>
      </c>
      <c r="B933" t="str">
        <f>IF(A933="","",'個人種目(上級Ｓ)'!AX19)</f>
        <v/>
      </c>
      <c r="C933" t="str">
        <f>IF(A933="","",'個人種目(上級Ｓ)'!BC19)</f>
        <v/>
      </c>
      <c r="D933" t="str">
        <f>IF(A933="","",'個人種目(上級Ｓ)'!AF19)</f>
        <v/>
      </c>
      <c r="E933">
        <v>0</v>
      </c>
      <c r="F933">
        <v>0</v>
      </c>
      <c r="G933" t="str">
        <f>IF(A933="","",'個人種目(上級Ｓ)'!BH19)</f>
        <v/>
      </c>
      <c r="H933">
        <v>5</v>
      </c>
    </row>
    <row r="934" spans="1:8" x14ac:dyDescent="0.15">
      <c r="A934" t="str">
        <f>IF('個人種目(上級Ｓ)'!O20="","",'個人種目(上級Ｓ)'!AP20)</f>
        <v/>
      </c>
      <c r="B934" t="str">
        <f>IF(A934="","",'個人種目(上級Ｓ)'!AX20)</f>
        <v/>
      </c>
      <c r="C934" t="str">
        <f>IF(A934="","",'個人種目(上級Ｓ)'!BC20)</f>
        <v/>
      </c>
      <c r="D934" t="str">
        <f>IF(A934="","",'個人種目(上級Ｓ)'!AF20)</f>
        <v/>
      </c>
      <c r="E934">
        <v>0</v>
      </c>
      <c r="F934">
        <v>0</v>
      </c>
      <c r="G934" t="str">
        <f>IF(A934="","",'個人種目(上級Ｓ)'!BH20)</f>
        <v/>
      </c>
      <c r="H934">
        <v>5</v>
      </c>
    </row>
    <row r="935" spans="1:8" x14ac:dyDescent="0.15">
      <c r="A935" t="str">
        <f>IF('個人種目(上級Ｓ)'!O21="","",'個人種目(上級Ｓ)'!AP21)</f>
        <v/>
      </c>
      <c r="B935" t="str">
        <f>IF(A935="","",'個人種目(上級Ｓ)'!AX21)</f>
        <v/>
      </c>
      <c r="C935" t="str">
        <f>IF(A935="","",'個人種目(上級Ｓ)'!BC21)</f>
        <v/>
      </c>
      <c r="D935" t="str">
        <f>IF(A935="","",'個人種目(上級Ｓ)'!AF21)</f>
        <v/>
      </c>
      <c r="E935">
        <v>0</v>
      </c>
      <c r="F935">
        <v>0</v>
      </c>
      <c r="G935" t="str">
        <f>IF(A935="","",'個人種目(上級Ｓ)'!BH21)</f>
        <v/>
      </c>
      <c r="H935">
        <v>5</v>
      </c>
    </row>
    <row r="936" spans="1:8" x14ac:dyDescent="0.15">
      <c r="A936" t="str">
        <f>IF('個人種目(上級Ｓ)'!O22="","",'個人種目(上級Ｓ)'!AP22)</f>
        <v/>
      </c>
      <c r="B936" t="str">
        <f>IF(A936="","",'個人種目(上級Ｓ)'!AX22)</f>
        <v/>
      </c>
      <c r="C936" t="str">
        <f>IF(A936="","",'個人種目(上級Ｓ)'!BC22)</f>
        <v/>
      </c>
      <c r="D936" t="str">
        <f>IF(A936="","",'個人種目(上級Ｓ)'!AF22)</f>
        <v/>
      </c>
      <c r="E936">
        <v>0</v>
      </c>
      <c r="F936">
        <v>0</v>
      </c>
      <c r="G936" t="str">
        <f>IF(A936="","",'個人種目(上級Ｓ)'!BH22)</f>
        <v/>
      </c>
      <c r="H936">
        <v>5</v>
      </c>
    </row>
    <row r="937" spans="1:8" x14ac:dyDescent="0.15">
      <c r="A937" t="str">
        <f>IF('個人種目(上級Ｓ)'!O23="","",'個人種目(上級Ｓ)'!AP23)</f>
        <v/>
      </c>
      <c r="B937" t="str">
        <f>IF(A937="","",'個人種目(上級Ｓ)'!AX23)</f>
        <v/>
      </c>
      <c r="C937" t="str">
        <f>IF(A937="","",'個人種目(上級Ｓ)'!BC23)</f>
        <v/>
      </c>
      <c r="D937" t="str">
        <f>IF(A937="","",'個人種目(上級Ｓ)'!AF23)</f>
        <v/>
      </c>
      <c r="E937">
        <v>0</v>
      </c>
      <c r="F937">
        <v>0</v>
      </c>
      <c r="G937" t="str">
        <f>IF(A937="","",'個人種目(上級Ｓ)'!BH23)</f>
        <v/>
      </c>
      <c r="H937">
        <v>5</v>
      </c>
    </row>
    <row r="938" spans="1:8" x14ac:dyDescent="0.15">
      <c r="A938" t="str">
        <f>IF('個人種目(上級Ｓ)'!O24="","",'個人種目(上級Ｓ)'!AP24)</f>
        <v/>
      </c>
      <c r="B938" t="str">
        <f>IF(A938="","",'個人種目(上級Ｓ)'!AX24)</f>
        <v/>
      </c>
      <c r="C938" t="str">
        <f>IF(A938="","",'個人種目(上級Ｓ)'!BC24)</f>
        <v/>
      </c>
      <c r="D938" t="str">
        <f>IF(A938="","",'個人種目(上級Ｓ)'!AF24)</f>
        <v/>
      </c>
      <c r="E938">
        <v>0</v>
      </c>
      <c r="F938">
        <v>0</v>
      </c>
      <c r="G938" t="str">
        <f>IF(A938="","",'個人種目(上級Ｓ)'!BH24)</f>
        <v/>
      </c>
      <c r="H938">
        <v>5</v>
      </c>
    </row>
    <row r="939" spans="1:8" x14ac:dyDescent="0.15">
      <c r="A939" t="str">
        <f>IF('個人種目(上級Ｓ)'!O25="","",'個人種目(上級Ｓ)'!AP25)</f>
        <v/>
      </c>
      <c r="B939" t="str">
        <f>IF(A939="","",'個人種目(上級Ｓ)'!AX25)</f>
        <v/>
      </c>
      <c r="C939" t="str">
        <f>IF(A939="","",'個人種目(上級Ｓ)'!BC25)</f>
        <v/>
      </c>
      <c r="D939" t="str">
        <f>IF(A939="","",'個人種目(上級Ｓ)'!AF25)</f>
        <v/>
      </c>
      <c r="E939">
        <v>0</v>
      </c>
      <c r="F939">
        <v>0</v>
      </c>
      <c r="G939" t="str">
        <f>IF(A939="","",'個人種目(上級Ｓ)'!BH25)</f>
        <v/>
      </c>
      <c r="H939">
        <v>5</v>
      </c>
    </row>
    <row r="940" spans="1:8" x14ac:dyDescent="0.15">
      <c r="A940" t="str">
        <f>IF('個人種目(上級Ｓ)'!O26="","",'個人種目(上級Ｓ)'!AP26)</f>
        <v/>
      </c>
      <c r="B940" t="str">
        <f>IF(A940="","",'個人種目(上級Ｓ)'!AX26)</f>
        <v/>
      </c>
      <c r="C940" t="str">
        <f>IF(A940="","",'個人種目(上級Ｓ)'!BC26)</f>
        <v/>
      </c>
      <c r="D940" t="str">
        <f>IF(A940="","",'個人種目(上級Ｓ)'!AF26)</f>
        <v/>
      </c>
      <c r="E940">
        <v>0</v>
      </c>
      <c r="F940">
        <v>0</v>
      </c>
      <c r="G940" t="str">
        <f>IF(A940="","",'個人種目(上級Ｓ)'!BH26)</f>
        <v/>
      </c>
      <c r="H940">
        <v>5</v>
      </c>
    </row>
    <row r="941" spans="1:8" x14ac:dyDescent="0.15">
      <c r="A941" t="str">
        <f>IF('個人種目(上級Ｓ)'!O27="","",'個人種目(上級Ｓ)'!AP27)</f>
        <v/>
      </c>
      <c r="B941" t="str">
        <f>IF(A941="","",'個人種目(上級Ｓ)'!AX27)</f>
        <v/>
      </c>
      <c r="C941" t="str">
        <f>IF(A941="","",'個人種目(上級Ｓ)'!BC27)</f>
        <v/>
      </c>
      <c r="D941" t="str">
        <f>IF(A941="","",'個人種目(上級Ｓ)'!AF27)</f>
        <v/>
      </c>
      <c r="E941">
        <v>0</v>
      </c>
      <c r="F941">
        <v>0</v>
      </c>
      <c r="G941" t="str">
        <f>IF(A941="","",'個人種目(上級Ｓ)'!BH27)</f>
        <v/>
      </c>
      <c r="H941">
        <v>5</v>
      </c>
    </row>
    <row r="942" spans="1:8" x14ac:dyDescent="0.15">
      <c r="A942" t="str">
        <f>IF('個人種目(上級Ｓ)'!O28="","",'個人種目(上級Ｓ)'!AP28)</f>
        <v/>
      </c>
      <c r="B942" t="str">
        <f>IF(A942="","",'個人種目(上級Ｓ)'!AX28)</f>
        <v/>
      </c>
      <c r="C942" t="str">
        <f>IF(A942="","",'個人種目(上級Ｓ)'!BC28)</f>
        <v/>
      </c>
      <c r="D942" t="str">
        <f>IF(A942="","",'個人種目(上級Ｓ)'!AF28)</f>
        <v/>
      </c>
      <c r="E942">
        <v>0</v>
      </c>
      <c r="F942">
        <v>0</v>
      </c>
      <c r="G942" t="str">
        <f>IF(A942="","",'個人種目(上級Ｓ)'!BH28)</f>
        <v/>
      </c>
      <c r="H942">
        <v>5</v>
      </c>
    </row>
    <row r="943" spans="1:8" x14ac:dyDescent="0.15">
      <c r="A943" t="str">
        <f>IF('個人種目(上級Ｓ)'!O29="","",'個人種目(上級Ｓ)'!AP29)</f>
        <v/>
      </c>
      <c r="B943" t="str">
        <f>IF(A943="","",'個人種目(上級Ｓ)'!AX29)</f>
        <v/>
      </c>
      <c r="C943" t="str">
        <f>IF(A943="","",'個人種目(上級Ｓ)'!BC29)</f>
        <v/>
      </c>
      <c r="D943" t="str">
        <f>IF(A943="","",'個人種目(上級Ｓ)'!AF29)</f>
        <v/>
      </c>
      <c r="E943">
        <v>0</v>
      </c>
      <c r="F943">
        <v>0</v>
      </c>
      <c r="G943" t="str">
        <f>IF(A943="","",'個人種目(上級Ｓ)'!BH29)</f>
        <v/>
      </c>
      <c r="H943">
        <v>5</v>
      </c>
    </row>
    <row r="944" spans="1:8" x14ac:dyDescent="0.15">
      <c r="A944" t="str">
        <f>IF('個人種目(上級Ｓ)'!O30="","",'個人種目(上級Ｓ)'!AP30)</f>
        <v/>
      </c>
      <c r="B944" t="str">
        <f>IF(A944="","",'個人種目(上級Ｓ)'!AX30)</f>
        <v/>
      </c>
      <c r="C944" t="str">
        <f>IF(A944="","",'個人種目(上級Ｓ)'!BC30)</f>
        <v/>
      </c>
      <c r="D944" t="str">
        <f>IF(A944="","",'個人種目(上級Ｓ)'!AF30)</f>
        <v/>
      </c>
      <c r="E944">
        <v>0</v>
      </c>
      <c r="F944">
        <v>0</v>
      </c>
      <c r="G944" t="str">
        <f>IF(A944="","",'個人種目(上級Ｓ)'!BH30)</f>
        <v/>
      </c>
      <c r="H944">
        <v>5</v>
      </c>
    </row>
    <row r="945" spans="1:8" x14ac:dyDescent="0.15">
      <c r="A945" t="str">
        <f>IF('個人種目(上級Ｓ)'!O31="","",'個人種目(上級Ｓ)'!AP31)</f>
        <v/>
      </c>
      <c r="B945" t="str">
        <f>IF(A945="","",'個人種目(上級Ｓ)'!AX31)</f>
        <v/>
      </c>
      <c r="C945" t="str">
        <f>IF(A945="","",'個人種目(上級Ｓ)'!BC31)</f>
        <v/>
      </c>
      <c r="D945" t="str">
        <f>IF(A945="","",'個人種目(上級Ｓ)'!AF31)</f>
        <v/>
      </c>
      <c r="E945">
        <v>0</v>
      </c>
      <c r="F945">
        <v>0</v>
      </c>
      <c r="G945" t="str">
        <f>IF(A945="","",'個人種目(上級Ｓ)'!BH31)</f>
        <v/>
      </c>
      <c r="H945">
        <v>5</v>
      </c>
    </row>
    <row r="946" spans="1:8" x14ac:dyDescent="0.15">
      <c r="A946" t="str">
        <f>IF('個人種目(上級Ｓ)'!O32="","",'個人種目(上級Ｓ)'!AP32)</f>
        <v/>
      </c>
      <c r="B946" t="str">
        <f>IF(A946="","",'個人種目(上級Ｓ)'!AX32)</f>
        <v/>
      </c>
      <c r="C946" t="str">
        <f>IF(A946="","",'個人種目(上級Ｓ)'!BC32)</f>
        <v/>
      </c>
      <c r="D946" t="str">
        <f>IF(A946="","",'個人種目(上級Ｓ)'!AF32)</f>
        <v/>
      </c>
      <c r="E946">
        <v>0</v>
      </c>
      <c r="F946">
        <v>0</v>
      </c>
      <c r="G946" t="str">
        <f>IF(A946="","",'個人種目(上級Ｓ)'!BH32)</f>
        <v/>
      </c>
      <c r="H946">
        <v>5</v>
      </c>
    </row>
    <row r="947" spans="1:8" x14ac:dyDescent="0.15">
      <c r="A947" t="str">
        <f>IF('個人種目(上級Ｓ)'!O33="","",'個人種目(上級Ｓ)'!AP33)</f>
        <v/>
      </c>
      <c r="B947" t="str">
        <f>IF(A947="","",'個人種目(上級Ｓ)'!AX33)</f>
        <v/>
      </c>
      <c r="C947" t="str">
        <f>IF(A947="","",'個人種目(上級Ｓ)'!BC33)</f>
        <v/>
      </c>
      <c r="D947" t="str">
        <f>IF(A947="","",'個人種目(上級Ｓ)'!AF33)</f>
        <v/>
      </c>
      <c r="E947">
        <v>0</v>
      </c>
      <c r="F947">
        <v>0</v>
      </c>
      <c r="G947" t="str">
        <f>IF(A947="","",'個人種目(上級Ｓ)'!BH33)</f>
        <v/>
      </c>
      <c r="H947">
        <v>5</v>
      </c>
    </row>
    <row r="948" spans="1:8" x14ac:dyDescent="0.15">
      <c r="A948" t="str">
        <f>IF('個人種目(上級Ｓ)'!O34="","",'個人種目(上級Ｓ)'!AP34)</f>
        <v/>
      </c>
      <c r="B948" t="str">
        <f>IF(A948="","",'個人種目(上級Ｓ)'!AX34)</f>
        <v/>
      </c>
      <c r="C948" t="str">
        <f>IF(A948="","",'個人種目(上級Ｓ)'!BC34)</f>
        <v/>
      </c>
      <c r="D948" t="str">
        <f>IF(A948="","",'個人種目(上級Ｓ)'!AF34)</f>
        <v/>
      </c>
      <c r="E948">
        <v>0</v>
      </c>
      <c r="F948">
        <v>0</v>
      </c>
      <c r="G948" t="str">
        <f>IF(A948="","",'個人種目(上級Ｓ)'!BH34)</f>
        <v/>
      </c>
      <c r="H948">
        <v>5</v>
      </c>
    </row>
    <row r="949" spans="1:8" x14ac:dyDescent="0.15">
      <c r="A949" t="str">
        <f>IF('個人種目(上級Ｓ)'!O35="","",'個人種目(上級Ｓ)'!AP35)</f>
        <v/>
      </c>
      <c r="B949" t="str">
        <f>IF(A949="","",'個人種目(上級Ｓ)'!AX35)</f>
        <v/>
      </c>
      <c r="C949" t="str">
        <f>IF(A949="","",'個人種目(上級Ｓ)'!BC35)</f>
        <v/>
      </c>
      <c r="D949" t="str">
        <f>IF(A949="","",'個人種目(上級Ｓ)'!AF35)</f>
        <v/>
      </c>
      <c r="E949">
        <v>0</v>
      </c>
      <c r="F949">
        <v>0</v>
      </c>
      <c r="G949" t="str">
        <f>IF(A949="","",'個人種目(上級Ｓ)'!BH35)</f>
        <v/>
      </c>
      <c r="H949">
        <v>5</v>
      </c>
    </row>
    <row r="950" spans="1:8" x14ac:dyDescent="0.15">
      <c r="A950" t="str">
        <f>IF('個人種目(上級Ｓ)'!O36="","",'個人種目(上級Ｓ)'!AP36)</f>
        <v/>
      </c>
      <c r="B950" t="str">
        <f>IF(A950="","",'個人種目(上級Ｓ)'!AX36)</f>
        <v/>
      </c>
      <c r="C950" t="str">
        <f>IF(A950="","",'個人種目(上級Ｓ)'!BC36)</f>
        <v/>
      </c>
      <c r="D950" t="str">
        <f>IF(A950="","",'個人種目(上級Ｓ)'!AF36)</f>
        <v/>
      </c>
      <c r="E950">
        <v>0</v>
      </c>
      <c r="F950">
        <v>0</v>
      </c>
      <c r="G950" t="str">
        <f>IF(A950="","",'個人種目(上級Ｓ)'!BH36)</f>
        <v/>
      </c>
      <c r="H950">
        <v>5</v>
      </c>
    </row>
    <row r="951" spans="1:8" x14ac:dyDescent="0.15">
      <c r="A951" t="str">
        <f>IF('個人種目(上級Ｓ)'!O37="","",'個人種目(上級Ｓ)'!AP37)</f>
        <v/>
      </c>
      <c r="B951" t="str">
        <f>IF(A951="","",'個人種目(上級Ｓ)'!AX37)</f>
        <v/>
      </c>
      <c r="C951" t="str">
        <f>IF(A951="","",'個人種目(上級Ｓ)'!BC37)</f>
        <v/>
      </c>
      <c r="D951" t="str">
        <f>IF(A951="","",'個人種目(上級Ｓ)'!AF37)</f>
        <v/>
      </c>
      <c r="E951">
        <v>0</v>
      </c>
      <c r="F951">
        <v>0</v>
      </c>
      <c r="G951" t="str">
        <f>IF(A951="","",'個人種目(上級Ｓ)'!BH37)</f>
        <v/>
      </c>
      <c r="H951">
        <v>5</v>
      </c>
    </row>
    <row r="952" spans="1:8" x14ac:dyDescent="0.15">
      <c r="A952" t="str">
        <f>IF('個人種目(上級Ｓ)'!O38="","",'個人種目(上級Ｓ)'!AP38)</f>
        <v/>
      </c>
      <c r="B952" t="str">
        <f>IF(A952="","",'個人種目(上級Ｓ)'!AX38)</f>
        <v/>
      </c>
      <c r="C952" t="str">
        <f>IF(A952="","",'個人種目(上級Ｓ)'!BC38)</f>
        <v/>
      </c>
      <c r="D952" t="str">
        <f>IF(A952="","",'個人種目(上級Ｓ)'!AF38)</f>
        <v/>
      </c>
      <c r="E952">
        <v>0</v>
      </c>
      <c r="F952">
        <v>0</v>
      </c>
      <c r="G952" t="str">
        <f>IF(A952="","",'個人種目(上級Ｓ)'!BH38)</f>
        <v/>
      </c>
      <c r="H952">
        <v>5</v>
      </c>
    </row>
    <row r="953" spans="1:8" x14ac:dyDescent="0.15">
      <c r="A953" t="str">
        <f>IF('個人種目(上級Ｓ)'!O39="","",'個人種目(上級Ｓ)'!AP39)</f>
        <v/>
      </c>
      <c r="B953" t="str">
        <f>IF(A953="","",'個人種目(上級Ｓ)'!AX39)</f>
        <v/>
      </c>
      <c r="C953" t="str">
        <f>IF(A953="","",'個人種目(上級Ｓ)'!BC39)</f>
        <v/>
      </c>
      <c r="D953" t="str">
        <f>IF(A953="","",'個人種目(上級Ｓ)'!AF39)</f>
        <v/>
      </c>
      <c r="E953">
        <v>0</v>
      </c>
      <c r="F953">
        <v>0</v>
      </c>
      <c r="G953" t="str">
        <f>IF(A953="","",'個人種目(上級Ｓ)'!BH39)</f>
        <v/>
      </c>
      <c r="H953">
        <v>5</v>
      </c>
    </row>
    <row r="954" spans="1:8" x14ac:dyDescent="0.15">
      <c r="A954" t="str">
        <f>IF('個人種目(上級Ｓ)'!O40="","",'個人種目(上級Ｓ)'!AP40)</f>
        <v/>
      </c>
      <c r="B954" t="str">
        <f>IF(A954="","",'個人種目(上級Ｓ)'!AX40)</f>
        <v/>
      </c>
      <c r="C954" t="str">
        <f>IF(A954="","",'個人種目(上級Ｓ)'!BC40)</f>
        <v/>
      </c>
      <c r="D954" t="str">
        <f>IF(A954="","",'個人種目(上級Ｓ)'!AF40)</f>
        <v/>
      </c>
      <c r="E954">
        <v>0</v>
      </c>
      <c r="F954">
        <v>0</v>
      </c>
      <c r="G954" t="str">
        <f>IF(A954="","",'個人種目(上級Ｓ)'!BH40)</f>
        <v/>
      </c>
      <c r="H954">
        <v>5</v>
      </c>
    </row>
    <row r="955" spans="1:8" x14ac:dyDescent="0.15">
      <c r="A955" t="str">
        <f>IF('個人種目(上級Ｓ)'!O41="","",'個人種目(上級Ｓ)'!AP41)</f>
        <v/>
      </c>
      <c r="B955" t="str">
        <f>IF(A955="","",'個人種目(上級Ｓ)'!AX41)</f>
        <v/>
      </c>
      <c r="C955" t="str">
        <f>IF(A955="","",'個人種目(上級Ｓ)'!BC41)</f>
        <v/>
      </c>
      <c r="D955" t="str">
        <f>IF(A955="","",'個人種目(上級Ｓ)'!AF41)</f>
        <v/>
      </c>
      <c r="E955">
        <v>0</v>
      </c>
      <c r="F955">
        <v>0</v>
      </c>
      <c r="G955" t="str">
        <f>IF(A955="","",'個人種目(上級Ｓ)'!BH41)</f>
        <v/>
      </c>
      <c r="H955">
        <v>5</v>
      </c>
    </row>
    <row r="956" spans="1:8" x14ac:dyDescent="0.15">
      <c r="A956" t="str">
        <f>IF('個人種目(上級Ｓ)'!O42="","",'個人種目(上級Ｓ)'!AP42)</f>
        <v/>
      </c>
      <c r="B956" t="str">
        <f>IF(A956="","",'個人種目(上級Ｓ)'!AX42)</f>
        <v/>
      </c>
      <c r="C956" t="str">
        <f>IF(A956="","",'個人種目(上級Ｓ)'!BC42)</f>
        <v/>
      </c>
      <c r="D956" t="str">
        <f>IF(A956="","",'個人種目(上級Ｓ)'!AF42)</f>
        <v/>
      </c>
      <c r="E956">
        <v>0</v>
      </c>
      <c r="F956">
        <v>0</v>
      </c>
      <c r="G956" t="str">
        <f>IF(A956="","",'個人種目(上級Ｓ)'!BH42)</f>
        <v/>
      </c>
      <c r="H956">
        <v>5</v>
      </c>
    </row>
    <row r="957" spans="1:8" x14ac:dyDescent="0.15">
      <c r="A957" t="str">
        <f>IF('個人種目(上級Ｓ)'!O43="","",'個人種目(上級Ｓ)'!AP43)</f>
        <v/>
      </c>
      <c r="B957" t="str">
        <f>IF(A957="","",'個人種目(上級Ｓ)'!AX43)</f>
        <v/>
      </c>
      <c r="C957" t="str">
        <f>IF(A957="","",'個人種目(上級Ｓ)'!BC43)</f>
        <v/>
      </c>
      <c r="D957" t="str">
        <f>IF(A957="","",'個人種目(上級Ｓ)'!AF43)</f>
        <v/>
      </c>
      <c r="E957">
        <v>0</v>
      </c>
      <c r="F957">
        <v>0</v>
      </c>
      <c r="G957" t="str">
        <f>IF(A957="","",'個人種目(上級Ｓ)'!BH43)</f>
        <v/>
      </c>
      <c r="H957">
        <v>5</v>
      </c>
    </row>
    <row r="958" spans="1:8" x14ac:dyDescent="0.15">
      <c r="A958" t="str">
        <f>IF('個人種目(上級Ｓ)'!O44="","",'個人種目(上級Ｓ)'!AP44)</f>
        <v/>
      </c>
      <c r="B958" t="str">
        <f>IF(A958="","",'個人種目(上級Ｓ)'!AX44)</f>
        <v/>
      </c>
      <c r="C958" t="str">
        <f>IF(A958="","",'個人種目(上級Ｓ)'!BC44)</f>
        <v/>
      </c>
      <c r="D958" t="str">
        <f>IF(A958="","",'個人種目(上級Ｓ)'!AF44)</f>
        <v/>
      </c>
      <c r="E958">
        <v>0</v>
      </c>
      <c r="F958">
        <v>0</v>
      </c>
      <c r="G958" t="str">
        <f>IF(A958="","",'個人種目(上級Ｓ)'!BH44)</f>
        <v/>
      </c>
      <c r="H958">
        <v>5</v>
      </c>
    </row>
    <row r="959" spans="1:8" x14ac:dyDescent="0.15">
      <c r="A959" t="str">
        <f>IF('個人種目(上級Ｓ)'!O45="","",'個人種目(上級Ｓ)'!AP45)</f>
        <v/>
      </c>
      <c r="B959" t="str">
        <f>IF(A959="","",'個人種目(上級Ｓ)'!AX45)</f>
        <v/>
      </c>
      <c r="C959" t="str">
        <f>IF(A959="","",'個人種目(上級Ｓ)'!BC45)</f>
        <v/>
      </c>
      <c r="D959" t="str">
        <f>IF(A959="","",'個人種目(上級Ｓ)'!AF45)</f>
        <v/>
      </c>
      <c r="E959">
        <v>0</v>
      </c>
      <c r="F959">
        <v>0</v>
      </c>
      <c r="G959" t="str">
        <f>IF(A959="","",'個人種目(上級Ｓ)'!BH45)</f>
        <v/>
      </c>
      <c r="H959">
        <v>5</v>
      </c>
    </row>
    <row r="960" spans="1:8" x14ac:dyDescent="0.15">
      <c r="A960" t="str">
        <f>IF('個人種目(上級Ｓ)'!O46="","",'個人種目(上級Ｓ)'!AP46)</f>
        <v/>
      </c>
      <c r="B960" t="str">
        <f>IF(A960="","",'個人種目(上級Ｓ)'!AX46)</f>
        <v/>
      </c>
      <c r="C960" t="str">
        <f>IF(A960="","",'個人種目(上級Ｓ)'!BC46)</f>
        <v/>
      </c>
      <c r="D960" t="str">
        <f>IF(A960="","",'個人種目(上級Ｓ)'!AF46)</f>
        <v/>
      </c>
      <c r="E960">
        <v>0</v>
      </c>
      <c r="F960">
        <v>0</v>
      </c>
      <c r="G960" t="str">
        <f>IF(A960="","",'個人種目(上級Ｓ)'!BH46)</f>
        <v/>
      </c>
      <c r="H960">
        <v>5</v>
      </c>
    </row>
    <row r="961" spans="1:8" x14ac:dyDescent="0.15">
      <c r="A961" t="str">
        <f>IF('個人種目(上級Ｓ)'!O47="","",'個人種目(上級Ｓ)'!AP47)</f>
        <v/>
      </c>
      <c r="B961" t="str">
        <f>IF(A961="","",'個人種目(上級Ｓ)'!AX47)</f>
        <v/>
      </c>
      <c r="C961" t="str">
        <f>IF(A961="","",'個人種目(上級Ｓ)'!BC47)</f>
        <v/>
      </c>
      <c r="D961" t="str">
        <f>IF(A961="","",'個人種目(上級Ｓ)'!AF47)</f>
        <v/>
      </c>
      <c r="E961">
        <v>0</v>
      </c>
      <c r="F961">
        <v>0</v>
      </c>
      <c r="G961" t="str">
        <f>IF(A961="","",'個人種目(上級Ｓ)'!BH47)</f>
        <v/>
      </c>
      <c r="H961">
        <v>5</v>
      </c>
    </row>
    <row r="962" spans="1:8" x14ac:dyDescent="0.15">
      <c r="A962" t="str">
        <f>IF('個人種目(上級Ｓ)'!O48="","",'個人種目(上級Ｓ)'!AP48)</f>
        <v/>
      </c>
      <c r="B962" t="str">
        <f>IF(A962="","",'個人種目(上級Ｓ)'!AX48)</f>
        <v/>
      </c>
      <c r="C962" t="str">
        <f>IF(A962="","",'個人種目(上級Ｓ)'!BC48)</f>
        <v/>
      </c>
      <c r="D962" t="str">
        <f>IF(A962="","",'個人種目(上級Ｓ)'!AF48)</f>
        <v/>
      </c>
      <c r="E962">
        <v>0</v>
      </c>
      <c r="F962">
        <v>0</v>
      </c>
      <c r="G962" t="str">
        <f>IF(A962="","",'個人種目(上級Ｓ)'!BH48)</f>
        <v/>
      </c>
      <c r="H962">
        <v>5</v>
      </c>
    </row>
    <row r="963" spans="1:8" x14ac:dyDescent="0.15">
      <c r="A963" t="str">
        <f>IF('個人種目(上級Ｓ)'!O49="","",'個人種目(上級Ｓ)'!AP49)</f>
        <v/>
      </c>
      <c r="B963" t="str">
        <f>IF(A963="","",'個人種目(上級Ｓ)'!AX49)</f>
        <v/>
      </c>
      <c r="C963" t="str">
        <f>IF(A963="","",'個人種目(上級Ｓ)'!BC49)</f>
        <v/>
      </c>
      <c r="D963" t="str">
        <f>IF(A963="","",'個人種目(上級Ｓ)'!AF49)</f>
        <v/>
      </c>
      <c r="E963">
        <v>0</v>
      </c>
      <c r="F963">
        <v>0</v>
      </c>
      <c r="G963" t="str">
        <f>IF(A963="","",'個人種目(上級Ｓ)'!BH49)</f>
        <v/>
      </c>
      <c r="H963">
        <v>5</v>
      </c>
    </row>
    <row r="964" spans="1:8" x14ac:dyDescent="0.15">
      <c r="A964" t="str">
        <f>IF('個人種目(上級Ｓ)'!O50="","",'個人種目(上級Ｓ)'!AP50)</f>
        <v/>
      </c>
      <c r="B964" t="str">
        <f>IF(A964="","",'個人種目(上級Ｓ)'!AX50)</f>
        <v/>
      </c>
      <c r="C964" t="str">
        <f>IF(A964="","",'個人種目(上級Ｓ)'!BC50)</f>
        <v/>
      </c>
      <c r="D964" t="str">
        <f>IF(A964="","",'個人種目(上級Ｓ)'!AF50)</f>
        <v/>
      </c>
      <c r="E964">
        <v>0</v>
      </c>
      <c r="F964">
        <v>0</v>
      </c>
      <c r="G964" t="str">
        <f>IF(A964="","",'個人種目(上級Ｓ)'!BH50)</f>
        <v/>
      </c>
      <c r="H964">
        <v>5</v>
      </c>
    </row>
    <row r="965" spans="1:8" x14ac:dyDescent="0.15">
      <c r="A965" t="str">
        <f>IF('個人種目(上級Ｓ)'!O51="","",'個人種目(上級Ｓ)'!AP51)</f>
        <v/>
      </c>
      <c r="B965" t="str">
        <f>IF(A965="","",'個人種目(上級Ｓ)'!AX51)</f>
        <v/>
      </c>
      <c r="C965" t="str">
        <f>IF(A965="","",'個人種目(上級Ｓ)'!BC51)</f>
        <v/>
      </c>
      <c r="D965" t="str">
        <f>IF(A965="","",'個人種目(上級Ｓ)'!AF51)</f>
        <v/>
      </c>
      <c r="E965">
        <v>0</v>
      </c>
      <c r="F965">
        <v>0</v>
      </c>
      <c r="G965" t="str">
        <f>IF(A965="","",'個人種目(上級Ｓ)'!BH51)</f>
        <v/>
      </c>
      <c r="H965">
        <v>5</v>
      </c>
    </row>
    <row r="966" spans="1:8" x14ac:dyDescent="0.15">
      <c r="A966" t="str">
        <f>IF('個人種目(上級Ｓ)'!O52="","",'個人種目(上級Ｓ)'!AP52)</f>
        <v/>
      </c>
      <c r="B966" t="str">
        <f>IF(A966="","",'個人種目(上級Ｓ)'!AX52)</f>
        <v/>
      </c>
      <c r="C966" t="str">
        <f>IF(A966="","",'個人種目(上級Ｓ)'!BC52)</f>
        <v/>
      </c>
      <c r="D966" t="str">
        <f>IF(A966="","",'個人種目(上級Ｓ)'!AF52)</f>
        <v/>
      </c>
      <c r="E966">
        <v>0</v>
      </c>
      <c r="F966">
        <v>0</v>
      </c>
      <c r="G966" t="str">
        <f>IF(A966="","",'個人種目(上級Ｓ)'!BH52)</f>
        <v/>
      </c>
      <c r="H966">
        <v>5</v>
      </c>
    </row>
    <row r="967" spans="1:8" x14ac:dyDescent="0.15">
      <c r="A967" t="str">
        <f>IF('個人種目(上級Ｓ)'!O53="","",'個人種目(上級Ｓ)'!AP53)</f>
        <v/>
      </c>
      <c r="B967" t="str">
        <f>IF(A967="","",'個人種目(上級Ｓ)'!AX53)</f>
        <v/>
      </c>
      <c r="C967" t="str">
        <f>IF(A967="","",'個人種目(上級Ｓ)'!BC53)</f>
        <v/>
      </c>
      <c r="D967" t="str">
        <f>IF(A967="","",'個人種目(上級Ｓ)'!AF53)</f>
        <v/>
      </c>
      <c r="E967">
        <v>0</v>
      </c>
      <c r="F967">
        <v>0</v>
      </c>
      <c r="G967" t="str">
        <f>IF(A967="","",'個人種目(上級Ｓ)'!BH53)</f>
        <v/>
      </c>
      <c r="H967">
        <v>5</v>
      </c>
    </row>
    <row r="968" spans="1:8" x14ac:dyDescent="0.15">
      <c r="A968" t="str">
        <f>IF('個人種目(上級Ｓ)'!O54="","",'個人種目(上級Ｓ)'!AP54)</f>
        <v/>
      </c>
      <c r="B968" t="str">
        <f>IF(A968="","",'個人種目(上級Ｓ)'!AX54)</f>
        <v/>
      </c>
      <c r="C968" t="str">
        <f>IF(A968="","",'個人種目(上級Ｓ)'!BC54)</f>
        <v/>
      </c>
      <c r="D968" t="str">
        <f>IF(A968="","",'個人種目(上級Ｓ)'!AF54)</f>
        <v/>
      </c>
      <c r="E968">
        <v>0</v>
      </c>
      <c r="F968">
        <v>0</v>
      </c>
      <c r="G968" t="str">
        <f>IF(A968="","",'個人種目(上級Ｓ)'!BH54)</f>
        <v/>
      </c>
      <c r="H968">
        <v>5</v>
      </c>
    </row>
    <row r="969" spans="1:8" x14ac:dyDescent="0.15">
      <c r="A969" s="42" t="str">
        <f>IF('個人種目(上級Ｓ)'!O55="","",'個人種目(上級Ｓ)'!AP55)</f>
        <v/>
      </c>
      <c r="B969" s="42" t="str">
        <f>IF(A969="","",'個人種目(上級Ｓ)'!AX55)</f>
        <v/>
      </c>
      <c r="C969" s="42" t="str">
        <f>IF(A969="","",'個人種目(上級Ｓ)'!BC55)</f>
        <v/>
      </c>
      <c r="D969" s="42" t="str">
        <f>IF(A969="","",'個人種目(上級Ｓ)'!AF55)</f>
        <v/>
      </c>
      <c r="E969" s="42">
        <v>0</v>
      </c>
      <c r="F969" s="42">
        <v>0</v>
      </c>
      <c r="G969" s="42" t="str">
        <f>IF(A969="","",'個人種目(上級Ｓ)'!BH55)</f>
        <v/>
      </c>
      <c r="H969" s="42">
        <v>5</v>
      </c>
    </row>
    <row r="971" spans="1:8" x14ac:dyDescent="0.15">
      <c r="A971" s="42"/>
      <c r="B971" s="42"/>
      <c r="C971" s="42"/>
      <c r="D971" s="42"/>
      <c r="E971" s="42"/>
      <c r="F971" s="42"/>
      <c r="G971" s="42"/>
      <c r="H971" s="42"/>
    </row>
    <row r="972" spans="1:8" x14ac:dyDescent="0.15">
      <c r="A972" t="str">
        <f>IF('個人種目(上級Ｓ)'!O58="","",'個人種目(上級Ｓ)'!AP58)</f>
        <v/>
      </c>
      <c r="B972" t="str">
        <f>IF(A972="","",'個人種目(上級Ｓ)'!AX58)</f>
        <v/>
      </c>
      <c r="C972" t="str">
        <f>IF(A972="","",'個人種目(上級Ｓ)'!BC58)</f>
        <v/>
      </c>
      <c r="D972" t="str">
        <f>IF(A972="","",'個人種目(上級Ｓ)'!AF58)</f>
        <v/>
      </c>
      <c r="E972">
        <v>0</v>
      </c>
      <c r="F972">
        <v>5</v>
      </c>
      <c r="G972" t="str">
        <f>IF(A972="","",'個人種目(上級Ｓ)'!BH58)</f>
        <v/>
      </c>
      <c r="H972">
        <v>5</v>
      </c>
    </row>
    <row r="973" spans="1:8" x14ac:dyDescent="0.15">
      <c r="A973" t="str">
        <f>IF('個人種目(上級Ｓ)'!O59="","",'個人種目(上級Ｓ)'!AP59)</f>
        <v/>
      </c>
      <c r="B973" t="str">
        <f>IF(A973="","",'個人種目(上級Ｓ)'!AX59)</f>
        <v/>
      </c>
      <c r="C973" t="str">
        <f>IF(A973="","",'個人種目(上級Ｓ)'!BC59)</f>
        <v/>
      </c>
      <c r="D973" t="str">
        <f>IF(A973="","",'個人種目(上級Ｓ)'!AF59)</f>
        <v/>
      </c>
      <c r="E973">
        <v>0</v>
      </c>
      <c r="F973">
        <v>5</v>
      </c>
      <c r="G973" t="str">
        <f>IF(A973="","",'個人種目(上級Ｓ)'!BH59)</f>
        <v/>
      </c>
      <c r="H973">
        <v>5</v>
      </c>
    </row>
    <row r="974" spans="1:8" x14ac:dyDescent="0.15">
      <c r="A974" t="str">
        <f>IF('個人種目(上級Ｓ)'!O60="","",'個人種目(上級Ｓ)'!AP60)</f>
        <v/>
      </c>
      <c r="B974" t="str">
        <f>IF(A974="","",'個人種目(上級Ｓ)'!AX60)</f>
        <v/>
      </c>
      <c r="C974" t="str">
        <f>IF(A974="","",'個人種目(上級Ｓ)'!BC60)</f>
        <v/>
      </c>
      <c r="D974" t="str">
        <f>IF(A974="","",'個人種目(上級Ｓ)'!AF60)</f>
        <v/>
      </c>
      <c r="E974">
        <v>0</v>
      </c>
      <c r="F974">
        <v>5</v>
      </c>
      <c r="G974" t="str">
        <f>IF(A974="","",'個人種目(上級Ｓ)'!BH60)</f>
        <v/>
      </c>
      <c r="H974">
        <v>5</v>
      </c>
    </row>
    <row r="975" spans="1:8" x14ac:dyDescent="0.15">
      <c r="A975" t="str">
        <f>IF('個人種目(上級Ｓ)'!O61="","",'個人種目(上級Ｓ)'!AP61)</f>
        <v/>
      </c>
      <c r="B975" t="str">
        <f>IF(A975="","",'個人種目(上級Ｓ)'!AX61)</f>
        <v/>
      </c>
      <c r="C975" t="str">
        <f>IF(A975="","",'個人種目(上級Ｓ)'!BC61)</f>
        <v/>
      </c>
      <c r="D975" t="str">
        <f>IF(A975="","",'個人種目(上級Ｓ)'!AF61)</f>
        <v/>
      </c>
      <c r="E975">
        <v>0</v>
      </c>
      <c r="F975">
        <v>5</v>
      </c>
      <c r="G975" t="str">
        <f>IF(A975="","",'個人種目(上級Ｓ)'!BH61)</f>
        <v/>
      </c>
      <c r="H975">
        <v>5</v>
      </c>
    </row>
    <row r="976" spans="1:8" x14ac:dyDescent="0.15">
      <c r="A976" t="str">
        <f>IF('個人種目(上級Ｓ)'!O62="","",'個人種目(上級Ｓ)'!AP62)</f>
        <v/>
      </c>
      <c r="B976" t="str">
        <f>IF(A976="","",'個人種目(上級Ｓ)'!AX62)</f>
        <v/>
      </c>
      <c r="C976" t="str">
        <f>IF(A976="","",'個人種目(上級Ｓ)'!BC62)</f>
        <v/>
      </c>
      <c r="D976" t="str">
        <f>IF(A976="","",'個人種目(上級Ｓ)'!AF62)</f>
        <v/>
      </c>
      <c r="E976">
        <v>0</v>
      </c>
      <c r="F976">
        <v>5</v>
      </c>
      <c r="G976" t="str">
        <f>IF(A976="","",'個人種目(上級Ｓ)'!BH62)</f>
        <v/>
      </c>
      <c r="H976">
        <v>5</v>
      </c>
    </row>
    <row r="977" spans="1:8" x14ac:dyDescent="0.15">
      <c r="A977" t="str">
        <f>IF('個人種目(上級Ｓ)'!O63="","",'個人種目(上級Ｓ)'!AP63)</f>
        <v/>
      </c>
      <c r="B977" t="str">
        <f>IF(A977="","",'個人種目(上級Ｓ)'!AX63)</f>
        <v/>
      </c>
      <c r="C977" t="str">
        <f>IF(A977="","",'個人種目(上級Ｓ)'!BC63)</f>
        <v/>
      </c>
      <c r="D977" t="str">
        <f>IF(A977="","",'個人種目(上級Ｓ)'!AF63)</f>
        <v/>
      </c>
      <c r="E977">
        <v>0</v>
      </c>
      <c r="F977">
        <v>5</v>
      </c>
      <c r="G977" t="str">
        <f>IF(A977="","",'個人種目(上級Ｓ)'!BH63)</f>
        <v/>
      </c>
      <c r="H977">
        <v>5</v>
      </c>
    </row>
    <row r="978" spans="1:8" x14ac:dyDescent="0.15">
      <c r="A978" t="str">
        <f>IF('個人種目(上級Ｓ)'!O64="","",'個人種目(上級Ｓ)'!AP64)</f>
        <v/>
      </c>
      <c r="B978" t="str">
        <f>IF(A978="","",'個人種目(上級Ｓ)'!AX64)</f>
        <v/>
      </c>
      <c r="C978" t="str">
        <f>IF(A978="","",'個人種目(上級Ｓ)'!BC64)</f>
        <v/>
      </c>
      <c r="D978" t="str">
        <f>IF(A978="","",'個人種目(上級Ｓ)'!AF64)</f>
        <v/>
      </c>
      <c r="E978">
        <v>0</v>
      </c>
      <c r="F978">
        <v>5</v>
      </c>
      <c r="G978" t="str">
        <f>IF(A978="","",'個人種目(上級Ｓ)'!BH64)</f>
        <v/>
      </c>
      <c r="H978">
        <v>5</v>
      </c>
    </row>
    <row r="979" spans="1:8" x14ac:dyDescent="0.15">
      <c r="A979" t="str">
        <f>IF('個人種目(上級Ｓ)'!O65="","",'個人種目(上級Ｓ)'!AP65)</f>
        <v/>
      </c>
      <c r="B979" t="str">
        <f>IF(A979="","",'個人種目(上級Ｓ)'!AX65)</f>
        <v/>
      </c>
      <c r="C979" t="str">
        <f>IF(A979="","",'個人種目(上級Ｓ)'!BC65)</f>
        <v/>
      </c>
      <c r="D979" t="str">
        <f>IF(A979="","",'個人種目(上級Ｓ)'!AF65)</f>
        <v/>
      </c>
      <c r="E979">
        <v>0</v>
      </c>
      <c r="F979">
        <v>5</v>
      </c>
      <c r="G979" t="str">
        <f>IF(A979="","",'個人種目(上級Ｓ)'!BH65)</f>
        <v/>
      </c>
      <c r="H979">
        <v>5</v>
      </c>
    </row>
    <row r="980" spans="1:8" x14ac:dyDescent="0.15">
      <c r="A980" t="str">
        <f>IF('個人種目(上級Ｓ)'!O66="","",'個人種目(上級Ｓ)'!AP66)</f>
        <v/>
      </c>
      <c r="B980" t="str">
        <f>IF(A980="","",'個人種目(上級Ｓ)'!AX66)</f>
        <v/>
      </c>
      <c r="C980" t="str">
        <f>IF(A980="","",'個人種目(上級Ｓ)'!BC66)</f>
        <v/>
      </c>
      <c r="D980" t="str">
        <f>IF(A980="","",'個人種目(上級Ｓ)'!AF66)</f>
        <v/>
      </c>
      <c r="E980">
        <v>0</v>
      </c>
      <c r="F980">
        <v>5</v>
      </c>
      <c r="G980" t="str">
        <f>IF(A980="","",'個人種目(上級Ｓ)'!BH66)</f>
        <v/>
      </c>
      <c r="H980">
        <v>5</v>
      </c>
    </row>
    <row r="981" spans="1:8" x14ac:dyDescent="0.15">
      <c r="A981" t="str">
        <f>IF('個人種目(上級Ｓ)'!O67="","",'個人種目(上級Ｓ)'!AP67)</f>
        <v/>
      </c>
      <c r="B981" t="str">
        <f>IF(A981="","",'個人種目(上級Ｓ)'!AX67)</f>
        <v/>
      </c>
      <c r="C981" t="str">
        <f>IF(A981="","",'個人種目(上級Ｓ)'!BC67)</f>
        <v/>
      </c>
      <c r="D981" t="str">
        <f>IF(A981="","",'個人種目(上級Ｓ)'!AF67)</f>
        <v/>
      </c>
      <c r="E981">
        <v>0</v>
      </c>
      <c r="F981">
        <v>5</v>
      </c>
      <c r="G981" t="str">
        <f>IF(A981="","",'個人種目(上級Ｓ)'!BH67)</f>
        <v/>
      </c>
      <c r="H981">
        <v>5</v>
      </c>
    </row>
    <row r="982" spans="1:8" x14ac:dyDescent="0.15">
      <c r="A982" t="str">
        <f>IF('個人種目(上級Ｓ)'!O68="","",'個人種目(上級Ｓ)'!AP68)</f>
        <v/>
      </c>
      <c r="B982" t="str">
        <f>IF(A982="","",'個人種目(上級Ｓ)'!AX68)</f>
        <v/>
      </c>
      <c r="C982" t="str">
        <f>IF(A982="","",'個人種目(上級Ｓ)'!BC68)</f>
        <v/>
      </c>
      <c r="D982" t="str">
        <f>IF(A982="","",'個人種目(上級Ｓ)'!AF68)</f>
        <v/>
      </c>
      <c r="E982">
        <v>0</v>
      </c>
      <c r="F982">
        <v>5</v>
      </c>
      <c r="G982" t="str">
        <f>IF(A982="","",'個人種目(上級Ｓ)'!BH68)</f>
        <v/>
      </c>
      <c r="H982">
        <v>5</v>
      </c>
    </row>
    <row r="983" spans="1:8" x14ac:dyDescent="0.15">
      <c r="A983" t="str">
        <f>IF('個人種目(上級Ｓ)'!O69="","",'個人種目(上級Ｓ)'!AP69)</f>
        <v/>
      </c>
      <c r="B983" t="str">
        <f>IF(A983="","",'個人種目(上級Ｓ)'!AX69)</f>
        <v/>
      </c>
      <c r="C983" t="str">
        <f>IF(A983="","",'個人種目(上級Ｓ)'!BC69)</f>
        <v/>
      </c>
      <c r="D983" t="str">
        <f>IF(A983="","",'個人種目(上級Ｓ)'!AF69)</f>
        <v/>
      </c>
      <c r="E983">
        <v>0</v>
      </c>
      <c r="F983">
        <v>5</v>
      </c>
      <c r="G983" t="str">
        <f>IF(A983="","",'個人種目(上級Ｓ)'!BH69)</f>
        <v/>
      </c>
      <c r="H983">
        <v>5</v>
      </c>
    </row>
    <row r="984" spans="1:8" x14ac:dyDescent="0.15">
      <c r="A984" t="str">
        <f>IF('個人種目(上級Ｓ)'!O70="","",'個人種目(上級Ｓ)'!AP70)</f>
        <v/>
      </c>
      <c r="B984" t="str">
        <f>IF(A984="","",'個人種目(上級Ｓ)'!AX70)</f>
        <v/>
      </c>
      <c r="C984" t="str">
        <f>IF(A984="","",'個人種目(上級Ｓ)'!BC70)</f>
        <v/>
      </c>
      <c r="D984" t="str">
        <f>IF(A984="","",'個人種目(上級Ｓ)'!AF70)</f>
        <v/>
      </c>
      <c r="E984">
        <v>0</v>
      </c>
      <c r="F984">
        <v>5</v>
      </c>
      <c r="G984" t="str">
        <f>IF(A984="","",'個人種目(上級Ｓ)'!BH70)</f>
        <v/>
      </c>
      <c r="H984">
        <v>5</v>
      </c>
    </row>
    <row r="985" spans="1:8" x14ac:dyDescent="0.15">
      <c r="A985" t="str">
        <f>IF('個人種目(上級Ｓ)'!O71="","",'個人種目(上級Ｓ)'!AP71)</f>
        <v/>
      </c>
      <c r="B985" t="str">
        <f>IF(A985="","",'個人種目(上級Ｓ)'!AX71)</f>
        <v/>
      </c>
      <c r="C985" t="str">
        <f>IF(A985="","",'個人種目(上級Ｓ)'!BC71)</f>
        <v/>
      </c>
      <c r="D985" t="str">
        <f>IF(A985="","",'個人種目(上級Ｓ)'!AF71)</f>
        <v/>
      </c>
      <c r="E985">
        <v>0</v>
      </c>
      <c r="F985">
        <v>5</v>
      </c>
      <c r="G985" t="str">
        <f>IF(A985="","",'個人種目(上級Ｓ)'!BH71)</f>
        <v/>
      </c>
      <c r="H985">
        <v>5</v>
      </c>
    </row>
    <row r="986" spans="1:8" x14ac:dyDescent="0.15">
      <c r="A986" t="str">
        <f>IF('個人種目(上級Ｓ)'!O72="","",'個人種目(上級Ｓ)'!AP72)</f>
        <v/>
      </c>
      <c r="B986" t="str">
        <f>IF(A986="","",'個人種目(上級Ｓ)'!AX72)</f>
        <v/>
      </c>
      <c r="C986" t="str">
        <f>IF(A986="","",'個人種目(上級Ｓ)'!BC72)</f>
        <v/>
      </c>
      <c r="D986" t="str">
        <f>IF(A986="","",'個人種目(上級Ｓ)'!AF72)</f>
        <v/>
      </c>
      <c r="E986">
        <v>0</v>
      </c>
      <c r="F986">
        <v>5</v>
      </c>
      <c r="G986" t="str">
        <f>IF(A986="","",'個人種目(上級Ｓ)'!BH72)</f>
        <v/>
      </c>
      <c r="H986">
        <v>5</v>
      </c>
    </row>
    <row r="987" spans="1:8" x14ac:dyDescent="0.15">
      <c r="A987" t="str">
        <f>IF('個人種目(上級Ｓ)'!O73="","",'個人種目(上級Ｓ)'!AP73)</f>
        <v/>
      </c>
      <c r="B987" t="str">
        <f>IF(A987="","",'個人種目(上級Ｓ)'!AX73)</f>
        <v/>
      </c>
      <c r="C987" t="str">
        <f>IF(A987="","",'個人種目(上級Ｓ)'!BC73)</f>
        <v/>
      </c>
      <c r="D987" t="str">
        <f>IF(A987="","",'個人種目(上級Ｓ)'!AF73)</f>
        <v/>
      </c>
      <c r="E987">
        <v>0</v>
      </c>
      <c r="F987">
        <v>5</v>
      </c>
      <c r="G987" t="str">
        <f>IF(A987="","",'個人種目(上級Ｓ)'!BH73)</f>
        <v/>
      </c>
      <c r="H987">
        <v>5</v>
      </c>
    </row>
    <row r="988" spans="1:8" x14ac:dyDescent="0.15">
      <c r="A988" t="str">
        <f>IF('個人種目(上級Ｓ)'!O74="","",'個人種目(上級Ｓ)'!AP74)</f>
        <v/>
      </c>
      <c r="B988" t="str">
        <f>IF(A988="","",'個人種目(上級Ｓ)'!AX74)</f>
        <v/>
      </c>
      <c r="C988" t="str">
        <f>IF(A988="","",'個人種目(上級Ｓ)'!BC74)</f>
        <v/>
      </c>
      <c r="D988" t="str">
        <f>IF(A988="","",'個人種目(上級Ｓ)'!AF74)</f>
        <v/>
      </c>
      <c r="E988">
        <v>0</v>
      </c>
      <c r="F988">
        <v>5</v>
      </c>
      <c r="G988" t="str">
        <f>IF(A988="","",'個人種目(上級Ｓ)'!BH74)</f>
        <v/>
      </c>
      <c r="H988">
        <v>5</v>
      </c>
    </row>
    <row r="989" spans="1:8" x14ac:dyDescent="0.15">
      <c r="A989" t="str">
        <f>IF('個人種目(上級Ｓ)'!O75="","",'個人種目(上級Ｓ)'!AP75)</f>
        <v/>
      </c>
      <c r="B989" t="str">
        <f>IF(A989="","",'個人種目(上級Ｓ)'!AX75)</f>
        <v/>
      </c>
      <c r="C989" t="str">
        <f>IF(A989="","",'個人種目(上級Ｓ)'!BC75)</f>
        <v/>
      </c>
      <c r="D989" t="str">
        <f>IF(A989="","",'個人種目(上級Ｓ)'!AF75)</f>
        <v/>
      </c>
      <c r="E989">
        <v>0</v>
      </c>
      <c r="F989">
        <v>5</v>
      </c>
      <c r="G989" t="str">
        <f>IF(A989="","",'個人種目(上級Ｓ)'!BH75)</f>
        <v/>
      </c>
      <c r="H989">
        <v>5</v>
      </c>
    </row>
    <row r="990" spans="1:8" x14ac:dyDescent="0.15">
      <c r="A990" t="str">
        <f>IF('個人種目(上級Ｓ)'!O76="","",'個人種目(上級Ｓ)'!AP76)</f>
        <v/>
      </c>
      <c r="B990" t="str">
        <f>IF(A990="","",'個人種目(上級Ｓ)'!AX76)</f>
        <v/>
      </c>
      <c r="C990" t="str">
        <f>IF(A990="","",'個人種目(上級Ｓ)'!BC76)</f>
        <v/>
      </c>
      <c r="D990" t="str">
        <f>IF(A990="","",'個人種目(上級Ｓ)'!AF76)</f>
        <v/>
      </c>
      <c r="E990">
        <v>0</v>
      </c>
      <c r="F990">
        <v>5</v>
      </c>
      <c r="G990" t="str">
        <f>IF(A990="","",'個人種目(上級Ｓ)'!BH76)</f>
        <v/>
      </c>
      <c r="H990">
        <v>5</v>
      </c>
    </row>
    <row r="991" spans="1:8" x14ac:dyDescent="0.15">
      <c r="A991" t="str">
        <f>IF('個人種目(上級Ｓ)'!O77="","",'個人種目(上級Ｓ)'!AP77)</f>
        <v/>
      </c>
      <c r="B991" t="str">
        <f>IF(A991="","",'個人種目(上級Ｓ)'!AX77)</f>
        <v/>
      </c>
      <c r="C991" t="str">
        <f>IF(A991="","",'個人種目(上級Ｓ)'!BC77)</f>
        <v/>
      </c>
      <c r="D991" t="str">
        <f>IF(A991="","",'個人種目(上級Ｓ)'!AF77)</f>
        <v/>
      </c>
      <c r="E991">
        <v>0</v>
      </c>
      <c r="F991">
        <v>5</v>
      </c>
      <c r="G991" t="str">
        <f>IF(A991="","",'個人種目(上級Ｓ)'!BH77)</f>
        <v/>
      </c>
      <c r="H991">
        <v>5</v>
      </c>
    </row>
    <row r="992" spans="1:8" x14ac:dyDescent="0.15">
      <c r="A992" t="str">
        <f>IF('個人種目(上級Ｓ)'!O78="","",'個人種目(上級Ｓ)'!AP78)</f>
        <v/>
      </c>
      <c r="B992" t="str">
        <f>IF(A992="","",'個人種目(上級Ｓ)'!AX78)</f>
        <v/>
      </c>
      <c r="C992" t="str">
        <f>IF(A992="","",'個人種目(上級Ｓ)'!BC78)</f>
        <v/>
      </c>
      <c r="D992" t="str">
        <f>IF(A992="","",'個人種目(上級Ｓ)'!AF78)</f>
        <v/>
      </c>
      <c r="E992">
        <v>0</v>
      </c>
      <c r="F992">
        <v>5</v>
      </c>
      <c r="G992" t="str">
        <f>IF(A992="","",'個人種目(上級Ｓ)'!BH78)</f>
        <v/>
      </c>
      <c r="H992">
        <v>5</v>
      </c>
    </row>
    <row r="993" spans="1:8" x14ac:dyDescent="0.15">
      <c r="A993" t="str">
        <f>IF('個人種目(上級Ｓ)'!O79="","",'個人種目(上級Ｓ)'!AP79)</f>
        <v/>
      </c>
      <c r="B993" t="str">
        <f>IF(A993="","",'個人種目(上級Ｓ)'!AX79)</f>
        <v/>
      </c>
      <c r="C993" t="str">
        <f>IF(A993="","",'個人種目(上級Ｓ)'!BC79)</f>
        <v/>
      </c>
      <c r="D993" t="str">
        <f>IF(A993="","",'個人種目(上級Ｓ)'!AF79)</f>
        <v/>
      </c>
      <c r="E993">
        <v>0</v>
      </c>
      <c r="F993">
        <v>5</v>
      </c>
      <c r="G993" t="str">
        <f>IF(A993="","",'個人種目(上級Ｓ)'!BH79)</f>
        <v/>
      </c>
      <c r="H993">
        <v>5</v>
      </c>
    </row>
    <row r="994" spans="1:8" x14ac:dyDescent="0.15">
      <c r="A994" t="str">
        <f>IF('個人種目(上級Ｓ)'!O80="","",'個人種目(上級Ｓ)'!AP80)</f>
        <v/>
      </c>
      <c r="B994" t="str">
        <f>IF(A994="","",'個人種目(上級Ｓ)'!AX80)</f>
        <v/>
      </c>
      <c r="C994" t="str">
        <f>IF(A994="","",'個人種目(上級Ｓ)'!BC80)</f>
        <v/>
      </c>
      <c r="D994" t="str">
        <f>IF(A994="","",'個人種目(上級Ｓ)'!AF80)</f>
        <v/>
      </c>
      <c r="E994">
        <v>0</v>
      </c>
      <c r="F994">
        <v>5</v>
      </c>
      <c r="G994" t="str">
        <f>IF(A994="","",'個人種目(上級Ｓ)'!BH80)</f>
        <v/>
      </c>
      <c r="H994">
        <v>5</v>
      </c>
    </row>
    <row r="995" spans="1:8" x14ac:dyDescent="0.15">
      <c r="A995" t="str">
        <f>IF('個人種目(上級Ｓ)'!O81="","",'個人種目(上級Ｓ)'!AP81)</f>
        <v/>
      </c>
      <c r="B995" t="str">
        <f>IF(A995="","",'個人種目(上級Ｓ)'!AX81)</f>
        <v/>
      </c>
      <c r="C995" t="str">
        <f>IF(A995="","",'個人種目(上級Ｓ)'!BC81)</f>
        <v/>
      </c>
      <c r="D995" t="str">
        <f>IF(A995="","",'個人種目(上級Ｓ)'!AF81)</f>
        <v/>
      </c>
      <c r="E995">
        <v>0</v>
      </c>
      <c r="F995">
        <v>5</v>
      </c>
      <c r="G995" t="str">
        <f>IF(A995="","",'個人種目(上級Ｓ)'!BH81)</f>
        <v/>
      </c>
      <c r="H995">
        <v>5</v>
      </c>
    </row>
    <row r="996" spans="1:8" x14ac:dyDescent="0.15">
      <c r="A996" t="str">
        <f>IF('個人種目(上級Ｓ)'!O82="","",'個人種目(上級Ｓ)'!AP82)</f>
        <v/>
      </c>
      <c r="B996" t="str">
        <f>IF(A996="","",'個人種目(上級Ｓ)'!AX82)</f>
        <v/>
      </c>
      <c r="C996" t="str">
        <f>IF(A996="","",'個人種目(上級Ｓ)'!BC82)</f>
        <v/>
      </c>
      <c r="D996" t="str">
        <f>IF(A996="","",'個人種目(上級Ｓ)'!AF82)</f>
        <v/>
      </c>
      <c r="E996">
        <v>0</v>
      </c>
      <c r="F996">
        <v>5</v>
      </c>
      <c r="G996" t="str">
        <f>IF(A996="","",'個人種目(上級Ｓ)'!BH82)</f>
        <v/>
      </c>
      <c r="H996">
        <v>5</v>
      </c>
    </row>
    <row r="997" spans="1:8" x14ac:dyDescent="0.15">
      <c r="A997" t="str">
        <f>IF('個人種目(上級Ｓ)'!O83="","",'個人種目(上級Ｓ)'!AP83)</f>
        <v/>
      </c>
      <c r="B997" t="str">
        <f>IF(A997="","",'個人種目(上級Ｓ)'!AX83)</f>
        <v/>
      </c>
      <c r="C997" t="str">
        <f>IF(A997="","",'個人種目(上級Ｓ)'!BC83)</f>
        <v/>
      </c>
      <c r="D997" t="str">
        <f>IF(A997="","",'個人種目(上級Ｓ)'!AF83)</f>
        <v/>
      </c>
      <c r="E997">
        <v>0</v>
      </c>
      <c r="F997">
        <v>5</v>
      </c>
      <c r="G997" t="str">
        <f>IF(A997="","",'個人種目(上級Ｓ)'!BH83)</f>
        <v/>
      </c>
      <c r="H997">
        <v>5</v>
      </c>
    </row>
    <row r="998" spans="1:8" x14ac:dyDescent="0.15">
      <c r="A998" t="str">
        <f>IF('個人種目(上級Ｓ)'!O84="","",'個人種目(上級Ｓ)'!AP84)</f>
        <v/>
      </c>
      <c r="B998" t="str">
        <f>IF(A998="","",'個人種目(上級Ｓ)'!AX84)</f>
        <v/>
      </c>
      <c r="C998" t="str">
        <f>IF(A998="","",'個人種目(上級Ｓ)'!BC84)</f>
        <v/>
      </c>
      <c r="D998" t="str">
        <f>IF(A998="","",'個人種目(上級Ｓ)'!AF84)</f>
        <v/>
      </c>
      <c r="E998">
        <v>0</v>
      </c>
      <c r="F998">
        <v>5</v>
      </c>
      <c r="G998" t="str">
        <f>IF(A998="","",'個人種目(上級Ｓ)'!BH84)</f>
        <v/>
      </c>
      <c r="H998">
        <v>5</v>
      </c>
    </row>
    <row r="999" spans="1:8" x14ac:dyDescent="0.15">
      <c r="A999" t="str">
        <f>IF('個人種目(上級Ｓ)'!O85="","",'個人種目(上級Ｓ)'!AP85)</f>
        <v/>
      </c>
      <c r="B999" t="str">
        <f>IF(A999="","",'個人種目(上級Ｓ)'!AX85)</f>
        <v/>
      </c>
      <c r="C999" t="str">
        <f>IF(A999="","",'個人種目(上級Ｓ)'!BC85)</f>
        <v/>
      </c>
      <c r="D999" t="str">
        <f>IF(A999="","",'個人種目(上級Ｓ)'!AF85)</f>
        <v/>
      </c>
      <c r="E999">
        <v>0</v>
      </c>
      <c r="F999">
        <v>5</v>
      </c>
      <c r="G999" t="str">
        <f>IF(A999="","",'個人種目(上級Ｓ)'!BH85)</f>
        <v/>
      </c>
      <c r="H999">
        <v>5</v>
      </c>
    </row>
    <row r="1000" spans="1:8" x14ac:dyDescent="0.15">
      <c r="A1000" t="str">
        <f>IF('個人種目(上級Ｓ)'!O86="","",'個人種目(上級Ｓ)'!AP86)</f>
        <v/>
      </c>
      <c r="B1000" t="str">
        <f>IF(A1000="","",'個人種目(上級Ｓ)'!AX86)</f>
        <v/>
      </c>
      <c r="C1000" t="str">
        <f>IF(A1000="","",'個人種目(上級Ｓ)'!BC86)</f>
        <v/>
      </c>
      <c r="D1000" t="str">
        <f>IF(A1000="","",'個人種目(上級Ｓ)'!AF86)</f>
        <v/>
      </c>
      <c r="E1000">
        <v>0</v>
      </c>
      <c r="F1000">
        <v>5</v>
      </c>
      <c r="G1000" t="str">
        <f>IF(A1000="","",'個人種目(上級Ｓ)'!BH86)</f>
        <v/>
      </c>
      <c r="H1000">
        <v>5</v>
      </c>
    </row>
    <row r="1001" spans="1:8" x14ac:dyDescent="0.15">
      <c r="A1001" t="str">
        <f>IF('個人種目(上級Ｓ)'!O87="","",'個人種目(上級Ｓ)'!AP87)</f>
        <v/>
      </c>
      <c r="B1001" t="str">
        <f>IF(A1001="","",'個人種目(上級Ｓ)'!AX87)</f>
        <v/>
      </c>
      <c r="C1001" t="str">
        <f>IF(A1001="","",'個人種目(上級Ｓ)'!BC87)</f>
        <v/>
      </c>
      <c r="D1001" t="str">
        <f>IF(A1001="","",'個人種目(上級Ｓ)'!AF87)</f>
        <v/>
      </c>
      <c r="E1001">
        <v>0</v>
      </c>
      <c r="F1001">
        <v>5</v>
      </c>
      <c r="G1001" t="str">
        <f>IF(A1001="","",'個人種目(上級Ｓ)'!BH87)</f>
        <v/>
      </c>
      <c r="H1001">
        <v>5</v>
      </c>
    </row>
    <row r="1002" spans="1:8" x14ac:dyDescent="0.15">
      <c r="A1002" t="str">
        <f>IF('個人種目(上級Ｓ)'!O88="","",'個人種目(上級Ｓ)'!AP88)</f>
        <v/>
      </c>
      <c r="B1002" t="str">
        <f>IF(A1002="","",'個人種目(上級Ｓ)'!AX88)</f>
        <v/>
      </c>
      <c r="C1002" t="str">
        <f>IF(A1002="","",'個人種目(上級Ｓ)'!BC88)</f>
        <v/>
      </c>
      <c r="D1002" t="str">
        <f>IF(A1002="","",'個人種目(上級Ｓ)'!AF88)</f>
        <v/>
      </c>
      <c r="E1002">
        <v>0</v>
      </c>
      <c r="F1002">
        <v>5</v>
      </c>
      <c r="G1002" t="str">
        <f>IF(A1002="","",'個人種目(上級Ｓ)'!BH88)</f>
        <v/>
      </c>
      <c r="H1002">
        <v>5</v>
      </c>
    </row>
    <row r="1003" spans="1:8" x14ac:dyDescent="0.15">
      <c r="A1003" t="str">
        <f>IF('個人種目(上級Ｓ)'!O89="","",'個人種目(上級Ｓ)'!AP89)</f>
        <v/>
      </c>
      <c r="B1003" t="str">
        <f>IF(A1003="","",'個人種目(上級Ｓ)'!AX89)</f>
        <v/>
      </c>
      <c r="C1003" t="str">
        <f>IF(A1003="","",'個人種目(上級Ｓ)'!BC89)</f>
        <v/>
      </c>
      <c r="D1003" t="str">
        <f>IF(A1003="","",'個人種目(上級Ｓ)'!AF89)</f>
        <v/>
      </c>
      <c r="E1003">
        <v>0</v>
      </c>
      <c r="F1003">
        <v>5</v>
      </c>
      <c r="G1003" t="str">
        <f>IF(A1003="","",'個人種目(上級Ｓ)'!BH89)</f>
        <v/>
      </c>
      <c r="H1003">
        <v>5</v>
      </c>
    </row>
    <row r="1004" spans="1:8" x14ac:dyDescent="0.15">
      <c r="A1004" t="str">
        <f>IF('個人種目(上級Ｓ)'!O90="","",'個人種目(上級Ｓ)'!AP90)</f>
        <v/>
      </c>
      <c r="B1004" t="str">
        <f>IF(A1004="","",'個人種目(上級Ｓ)'!AX90)</f>
        <v/>
      </c>
      <c r="C1004" t="str">
        <f>IF(A1004="","",'個人種目(上級Ｓ)'!BC90)</f>
        <v/>
      </c>
      <c r="D1004" t="str">
        <f>IF(A1004="","",'個人種目(上級Ｓ)'!AF90)</f>
        <v/>
      </c>
      <c r="E1004">
        <v>0</v>
      </c>
      <c r="F1004">
        <v>5</v>
      </c>
      <c r="G1004" t="str">
        <f>IF(A1004="","",'個人種目(上級Ｓ)'!BH90)</f>
        <v/>
      </c>
      <c r="H1004">
        <v>5</v>
      </c>
    </row>
    <row r="1005" spans="1:8" x14ac:dyDescent="0.15">
      <c r="A1005" t="str">
        <f>IF('個人種目(上級Ｓ)'!O91="","",'個人種目(上級Ｓ)'!AP91)</f>
        <v/>
      </c>
      <c r="B1005" t="str">
        <f>IF(A1005="","",'個人種目(上級Ｓ)'!AX91)</f>
        <v/>
      </c>
      <c r="C1005" t="str">
        <f>IF(A1005="","",'個人種目(上級Ｓ)'!BC91)</f>
        <v/>
      </c>
      <c r="D1005" t="str">
        <f>IF(A1005="","",'個人種目(上級Ｓ)'!AF91)</f>
        <v/>
      </c>
      <c r="E1005">
        <v>0</v>
      </c>
      <c r="F1005">
        <v>5</v>
      </c>
      <c r="G1005" t="str">
        <f>IF(A1005="","",'個人種目(上級Ｓ)'!BH91)</f>
        <v/>
      </c>
      <c r="H1005">
        <v>5</v>
      </c>
    </row>
    <row r="1006" spans="1:8" x14ac:dyDescent="0.15">
      <c r="A1006" t="str">
        <f>IF('個人種目(上級Ｓ)'!O92="","",'個人種目(上級Ｓ)'!AP92)</f>
        <v/>
      </c>
      <c r="B1006" t="str">
        <f>IF(A1006="","",'個人種目(上級Ｓ)'!AX92)</f>
        <v/>
      </c>
      <c r="C1006" t="str">
        <f>IF(A1006="","",'個人種目(上級Ｓ)'!BC92)</f>
        <v/>
      </c>
      <c r="D1006" t="str">
        <f>IF(A1006="","",'個人種目(上級Ｓ)'!AF92)</f>
        <v/>
      </c>
      <c r="E1006">
        <v>0</v>
      </c>
      <c r="F1006">
        <v>5</v>
      </c>
      <c r="G1006" t="str">
        <f>IF(A1006="","",'個人種目(上級Ｓ)'!BH92)</f>
        <v/>
      </c>
      <c r="H1006">
        <v>5</v>
      </c>
    </row>
    <row r="1007" spans="1:8" x14ac:dyDescent="0.15">
      <c r="A1007" t="str">
        <f>IF('個人種目(上級Ｓ)'!O93="","",'個人種目(上級Ｓ)'!AP93)</f>
        <v/>
      </c>
      <c r="B1007" t="str">
        <f>IF(A1007="","",'個人種目(上級Ｓ)'!AX93)</f>
        <v/>
      </c>
      <c r="C1007" t="str">
        <f>IF(A1007="","",'個人種目(上級Ｓ)'!BC93)</f>
        <v/>
      </c>
      <c r="D1007" t="str">
        <f>IF(A1007="","",'個人種目(上級Ｓ)'!AF93)</f>
        <v/>
      </c>
      <c r="E1007">
        <v>0</v>
      </c>
      <c r="F1007">
        <v>5</v>
      </c>
      <c r="G1007" t="str">
        <f>IF(A1007="","",'個人種目(上級Ｓ)'!BH93)</f>
        <v/>
      </c>
      <c r="H1007">
        <v>5</v>
      </c>
    </row>
    <row r="1008" spans="1:8" x14ac:dyDescent="0.15">
      <c r="A1008" t="str">
        <f>IF('個人種目(上級Ｓ)'!O94="","",'個人種目(上級Ｓ)'!AP94)</f>
        <v/>
      </c>
      <c r="B1008" t="str">
        <f>IF(A1008="","",'個人種目(上級Ｓ)'!AX94)</f>
        <v/>
      </c>
      <c r="C1008" t="str">
        <f>IF(A1008="","",'個人種目(上級Ｓ)'!BC94)</f>
        <v/>
      </c>
      <c r="D1008" t="str">
        <f>IF(A1008="","",'個人種目(上級Ｓ)'!AF94)</f>
        <v/>
      </c>
      <c r="E1008">
        <v>0</v>
      </c>
      <c r="F1008">
        <v>5</v>
      </c>
      <c r="G1008" t="str">
        <f>IF(A1008="","",'個人種目(上級Ｓ)'!BH94)</f>
        <v/>
      </c>
      <c r="H1008">
        <v>5</v>
      </c>
    </row>
    <row r="1009" spans="1:8" x14ac:dyDescent="0.15">
      <c r="A1009" t="str">
        <f>IF('個人種目(上級Ｓ)'!O95="","",'個人種目(上級Ｓ)'!AP95)</f>
        <v/>
      </c>
      <c r="B1009" t="str">
        <f>IF(A1009="","",'個人種目(上級Ｓ)'!AX95)</f>
        <v/>
      </c>
      <c r="C1009" t="str">
        <f>IF(A1009="","",'個人種目(上級Ｓ)'!BC95)</f>
        <v/>
      </c>
      <c r="D1009" t="str">
        <f>IF(A1009="","",'個人種目(上級Ｓ)'!AF95)</f>
        <v/>
      </c>
      <c r="E1009">
        <v>0</v>
      </c>
      <c r="F1009">
        <v>5</v>
      </c>
      <c r="G1009" t="str">
        <f>IF(A1009="","",'個人種目(上級Ｓ)'!BH95)</f>
        <v/>
      </c>
      <c r="H1009">
        <v>5</v>
      </c>
    </row>
    <row r="1010" spans="1:8" x14ac:dyDescent="0.15">
      <c r="A1010" t="str">
        <f>IF('個人種目(上級Ｓ)'!O96="","",'個人種目(上級Ｓ)'!AP96)</f>
        <v/>
      </c>
      <c r="B1010" t="str">
        <f>IF(A1010="","",'個人種目(上級Ｓ)'!AX96)</f>
        <v/>
      </c>
      <c r="C1010" t="str">
        <f>IF(A1010="","",'個人種目(上級Ｓ)'!BC96)</f>
        <v/>
      </c>
      <c r="D1010" t="str">
        <f>IF(A1010="","",'個人種目(上級Ｓ)'!AF96)</f>
        <v/>
      </c>
      <c r="E1010">
        <v>0</v>
      </c>
      <c r="F1010">
        <v>5</v>
      </c>
      <c r="G1010" t="str">
        <f>IF(A1010="","",'個人種目(上級Ｓ)'!BH96)</f>
        <v/>
      </c>
      <c r="H1010">
        <v>5</v>
      </c>
    </row>
    <row r="1011" spans="1:8" x14ac:dyDescent="0.15">
      <c r="A1011" t="str">
        <f>IF('個人種目(上級Ｓ)'!O97="","",'個人種目(上級Ｓ)'!AP97)</f>
        <v/>
      </c>
      <c r="B1011" t="str">
        <f>IF(A1011="","",'個人種目(上級Ｓ)'!AX97)</f>
        <v/>
      </c>
      <c r="C1011" t="str">
        <f>IF(A1011="","",'個人種目(上級Ｓ)'!BC97)</f>
        <v/>
      </c>
      <c r="D1011" t="str">
        <f>IF(A1011="","",'個人種目(上級Ｓ)'!AF97)</f>
        <v/>
      </c>
      <c r="E1011">
        <v>0</v>
      </c>
      <c r="F1011">
        <v>5</v>
      </c>
      <c r="G1011" t="str">
        <f>IF(A1011="","",'個人種目(上級Ｓ)'!BH97)</f>
        <v/>
      </c>
      <c r="H1011">
        <v>5</v>
      </c>
    </row>
    <row r="1012" spans="1:8" x14ac:dyDescent="0.15">
      <c r="A1012" t="str">
        <f>IF('個人種目(上級Ｓ)'!O98="","",'個人種目(上級Ｓ)'!AP98)</f>
        <v/>
      </c>
      <c r="B1012" t="str">
        <f>IF(A1012="","",'個人種目(上級Ｓ)'!AX98)</f>
        <v/>
      </c>
      <c r="C1012" t="str">
        <f>IF(A1012="","",'個人種目(上級Ｓ)'!BC98)</f>
        <v/>
      </c>
      <c r="D1012" t="str">
        <f>IF(A1012="","",'個人種目(上級Ｓ)'!AF98)</f>
        <v/>
      </c>
      <c r="E1012">
        <v>0</v>
      </c>
      <c r="F1012">
        <v>5</v>
      </c>
      <c r="G1012" t="str">
        <f>IF(A1012="","",'個人種目(上級Ｓ)'!BH98)</f>
        <v/>
      </c>
      <c r="H1012">
        <v>5</v>
      </c>
    </row>
    <row r="1013" spans="1:8" x14ac:dyDescent="0.15">
      <c r="A1013" t="str">
        <f>IF('個人種目(上級Ｓ)'!O99="","",'個人種目(上級Ｓ)'!AP99)</f>
        <v/>
      </c>
      <c r="B1013" t="str">
        <f>IF(A1013="","",'個人種目(上級Ｓ)'!AX99)</f>
        <v/>
      </c>
      <c r="C1013" t="str">
        <f>IF(A1013="","",'個人種目(上級Ｓ)'!BC99)</f>
        <v/>
      </c>
      <c r="D1013" t="str">
        <f>IF(A1013="","",'個人種目(上級Ｓ)'!AF99)</f>
        <v/>
      </c>
      <c r="E1013">
        <v>0</v>
      </c>
      <c r="F1013">
        <v>5</v>
      </c>
      <c r="G1013" t="str">
        <f>IF(A1013="","",'個人種目(上級Ｓ)'!BH99)</f>
        <v/>
      </c>
      <c r="H1013">
        <v>5</v>
      </c>
    </row>
    <row r="1014" spans="1:8" x14ac:dyDescent="0.15">
      <c r="A1014" t="str">
        <f>IF('個人種目(上級Ｓ)'!O100="","",'個人種目(上級Ｓ)'!AP100)</f>
        <v/>
      </c>
      <c r="B1014" t="str">
        <f>IF(A1014="","",'個人種目(上級Ｓ)'!AX100)</f>
        <v/>
      </c>
      <c r="C1014" t="str">
        <f>IF(A1014="","",'個人種目(上級Ｓ)'!BC100)</f>
        <v/>
      </c>
      <c r="D1014" t="str">
        <f>IF(A1014="","",'個人種目(上級Ｓ)'!AF100)</f>
        <v/>
      </c>
      <c r="E1014">
        <v>0</v>
      </c>
      <c r="F1014">
        <v>5</v>
      </c>
      <c r="G1014" t="str">
        <f>IF(A1014="","",'個人種目(上級Ｓ)'!BH100)</f>
        <v/>
      </c>
      <c r="H1014">
        <v>5</v>
      </c>
    </row>
    <row r="1015" spans="1:8" x14ac:dyDescent="0.15">
      <c r="A1015" t="str">
        <f>IF('個人種目(上級Ｓ)'!O101="","",'個人種目(上級Ｓ)'!AP101)</f>
        <v/>
      </c>
      <c r="B1015" t="str">
        <f>IF(A1015="","",'個人種目(上級Ｓ)'!AX101)</f>
        <v/>
      </c>
      <c r="C1015" t="str">
        <f>IF(A1015="","",'個人種目(上級Ｓ)'!BC101)</f>
        <v/>
      </c>
      <c r="D1015" t="str">
        <f>IF(A1015="","",'個人種目(上級Ｓ)'!AF101)</f>
        <v/>
      </c>
      <c r="E1015">
        <v>0</v>
      </c>
      <c r="F1015">
        <v>5</v>
      </c>
      <c r="G1015" t="str">
        <f>IF(A1015="","",'個人種目(上級Ｓ)'!BH101)</f>
        <v/>
      </c>
      <c r="H1015">
        <v>5</v>
      </c>
    </row>
    <row r="1016" spans="1:8" x14ac:dyDescent="0.15">
      <c r="A1016" t="str">
        <f>IF('個人種目(上級Ｓ)'!O102="","",'個人種目(上級Ｓ)'!AP102)</f>
        <v/>
      </c>
      <c r="B1016" t="str">
        <f>IF(A1016="","",'個人種目(上級Ｓ)'!AX102)</f>
        <v/>
      </c>
      <c r="C1016" t="str">
        <f>IF(A1016="","",'個人種目(上級Ｓ)'!BC102)</f>
        <v/>
      </c>
      <c r="D1016" t="str">
        <f>IF(A1016="","",'個人種目(上級Ｓ)'!AF102)</f>
        <v/>
      </c>
      <c r="E1016">
        <v>0</v>
      </c>
      <c r="F1016">
        <v>5</v>
      </c>
      <c r="G1016" t="str">
        <f>IF(A1016="","",'個人種目(上級Ｓ)'!BH102)</f>
        <v/>
      </c>
      <c r="H1016">
        <v>5</v>
      </c>
    </row>
    <row r="1017" spans="1:8" x14ac:dyDescent="0.15">
      <c r="A1017" t="str">
        <f>IF('個人種目(上級Ｓ)'!O103="","",'個人種目(上級Ｓ)'!AP103)</f>
        <v/>
      </c>
      <c r="B1017" t="str">
        <f>IF(A1017="","",'個人種目(上級Ｓ)'!AX103)</f>
        <v/>
      </c>
      <c r="C1017" t="str">
        <f>IF(A1017="","",'個人種目(上級Ｓ)'!BC103)</f>
        <v/>
      </c>
      <c r="D1017" t="str">
        <f>IF(A1017="","",'個人種目(上級Ｓ)'!AF103)</f>
        <v/>
      </c>
      <c r="E1017">
        <v>0</v>
      </c>
      <c r="F1017">
        <v>5</v>
      </c>
      <c r="G1017" t="str">
        <f>IF(A1017="","",'個人種目(上級Ｓ)'!BH103)</f>
        <v/>
      </c>
      <c r="H1017">
        <v>5</v>
      </c>
    </row>
    <row r="1018" spans="1:8" x14ac:dyDescent="0.15">
      <c r="A1018" t="str">
        <f>IF('個人種目(上級Ｓ)'!O104="","",'個人種目(上級Ｓ)'!AP104)</f>
        <v/>
      </c>
      <c r="B1018" t="str">
        <f>IF(A1018="","",'個人種目(上級Ｓ)'!AX104)</f>
        <v/>
      </c>
      <c r="C1018" t="str">
        <f>IF(A1018="","",'個人種目(上級Ｓ)'!BC104)</f>
        <v/>
      </c>
      <c r="D1018" t="str">
        <f>IF(A1018="","",'個人種目(上級Ｓ)'!AF104)</f>
        <v/>
      </c>
      <c r="E1018">
        <v>0</v>
      </c>
      <c r="F1018">
        <v>5</v>
      </c>
      <c r="G1018" t="str">
        <f>IF(A1018="","",'個人種目(上級Ｓ)'!BH104)</f>
        <v/>
      </c>
      <c r="H1018">
        <v>5</v>
      </c>
    </row>
    <row r="1019" spans="1:8" x14ac:dyDescent="0.15">
      <c r="A1019" t="str">
        <f>IF('個人種目(上級Ｓ)'!O105="","",'個人種目(上級Ｓ)'!AP105)</f>
        <v/>
      </c>
      <c r="B1019" t="str">
        <f>IF(A1019="","",'個人種目(上級Ｓ)'!AX105)</f>
        <v/>
      </c>
      <c r="C1019" t="str">
        <f>IF(A1019="","",'個人種目(上級Ｓ)'!BC105)</f>
        <v/>
      </c>
      <c r="D1019" t="str">
        <f>IF(A1019="","",'個人種目(上級Ｓ)'!AF105)</f>
        <v/>
      </c>
      <c r="E1019">
        <v>0</v>
      </c>
      <c r="F1019">
        <v>5</v>
      </c>
      <c r="G1019" t="str">
        <f>IF(A1019="","",'個人種目(上級Ｓ)'!BH105)</f>
        <v/>
      </c>
      <c r="H1019">
        <v>5</v>
      </c>
    </row>
    <row r="1020" spans="1:8" x14ac:dyDescent="0.15">
      <c r="A1020" t="str">
        <f>IF('個人種目(上級Ｓ)'!O106="","",'個人種目(上級Ｓ)'!AP106)</f>
        <v/>
      </c>
      <c r="B1020" t="str">
        <f>IF(A1020="","",'個人種目(上級Ｓ)'!AX106)</f>
        <v/>
      </c>
      <c r="C1020" t="str">
        <f>IF(A1020="","",'個人種目(上級Ｓ)'!BC106)</f>
        <v/>
      </c>
      <c r="D1020" t="str">
        <f>IF(A1020="","",'個人種目(上級Ｓ)'!AF106)</f>
        <v/>
      </c>
      <c r="E1020">
        <v>0</v>
      </c>
      <c r="F1020">
        <v>5</v>
      </c>
      <c r="G1020" t="str">
        <f>IF(A1020="","",'個人種目(上級Ｓ)'!BH106)</f>
        <v/>
      </c>
      <c r="H1020">
        <v>5</v>
      </c>
    </row>
    <row r="1021" spans="1:8" x14ac:dyDescent="0.15">
      <c r="A1021" s="42" t="str">
        <f>IF('個人種目(上級Ｓ)'!O107="","",'個人種目(上級Ｓ)'!AP107)</f>
        <v/>
      </c>
      <c r="B1021" s="42" t="str">
        <f>IF(A1021="","",'個人種目(上級Ｓ)'!AX107)</f>
        <v/>
      </c>
      <c r="C1021" s="42" t="str">
        <f>IF(A1021="","",'個人種目(上級Ｓ)'!BC107)</f>
        <v/>
      </c>
      <c r="D1021" s="42" t="str">
        <f>IF(A1021="","",'個人種目(上級Ｓ)'!AF107)</f>
        <v/>
      </c>
      <c r="E1021" s="42">
        <v>0</v>
      </c>
      <c r="F1021" s="42">
        <v>5</v>
      </c>
      <c r="G1021" s="42" t="str">
        <f>IF(A1021="","",'個人種目(上級Ｓ)'!BH107)</f>
        <v/>
      </c>
      <c r="H1021" s="42">
        <v>5</v>
      </c>
    </row>
  </sheetData>
  <phoneticPr fontId="2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49"/>
  <sheetViews>
    <sheetView workbookViewId="0">
      <selection activeCell="D3" sqref="D3"/>
    </sheetView>
  </sheetViews>
  <sheetFormatPr defaultRowHeight="12" x14ac:dyDescent="0.15"/>
  <cols>
    <col min="2" max="2" width="15.85546875" customWidth="1"/>
    <col min="3" max="3" width="13.7109375" customWidth="1"/>
    <col min="4" max="4" width="7.140625" customWidth="1"/>
    <col min="9" max="9" width="11" customWidth="1"/>
  </cols>
  <sheetData>
    <row r="1" spans="1:13" x14ac:dyDescent="0.15">
      <c r="A1" t="s">
        <v>58</v>
      </c>
      <c r="B1" t="s">
        <v>7</v>
      </c>
      <c r="C1" t="s">
        <v>27</v>
      </c>
      <c r="D1" t="s">
        <v>67</v>
      </c>
      <c r="E1" t="s">
        <v>81</v>
      </c>
      <c r="F1" t="s">
        <v>82</v>
      </c>
      <c r="G1" t="s">
        <v>83</v>
      </c>
      <c r="H1" t="s">
        <v>84</v>
      </c>
      <c r="I1" t="s">
        <v>8</v>
      </c>
      <c r="J1" t="s">
        <v>73</v>
      </c>
      <c r="K1" t="s">
        <v>71</v>
      </c>
      <c r="L1" t="s">
        <v>72</v>
      </c>
      <c r="M1" t="s">
        <v>70</v>
      </c>
    </row>
    <row r="2" spans="1:13" x14ac:dyDescent="0.15">
      <c r="A2" t="str">
        <f>IF(リレー種目!D8="出場",リレー種目!Q8,"")</f>
        <v/>
      </c>
      <c r="B2" t="str">
        <f>IF(A2="","",申込書!$C$6)</f>
        <v/>
      </c>
      <c r="C2" t="str">
        <f>IF(A2="","",申込書!$S$9)</f>
        <v/>
      </c>
      <c r="D2" t="str">
        <f>IF(A2="","",リレー種目!R8)</f>
        <v/>
      </c>
      <c r="I2" t="str">
        <f>IF(A2="","",リレー種目!U8)</f>
        <v/>
      </c>
      <c r="J2">
        <v>0</v>
      </c>
      <c r="K2" t="str">
        <f>IF(A2="","",リレー種目!W8)</f>
        <v/>
      </c>
      <c r="L2" t="str">
        <f>IF(A2="","",リレー種目!Y8)</f>
        <v/>
      </c>
      <c r="M2" t="str">
        <f>IF(A2="","",申込書!$AB$6)</f>
        <v/>
      </c>
    </row>
    <row r="3" spans="1:13" x14ac:dyDescent="0.15">
      <c r="A3" t="str">
        <f>IF(リレー種目!D9="出場",リレー種目!Q9,"")</f>
        <v/>
      </c>
      <c r="B3" t="str">
        <f>IF(A3="","",申込書!$C$6)</f>
        <v/>
      </c>
      <c r="C3" t="str">
        <f>IF(A3="","",申込書!$S$9)</f>
        <v/>
      </c>
      <c r="D3" t="str">
        <f>IF(A3="","",リレー種目!R9)</f>
        <v/>
      </c>
      <c r="I3" t="str">
        <f>IF(A3="","",リレー種目!U9)</f>
        <v/>
      </c>
      <c r="J3">
        <v>0</v>
      </c>
      <c r="K3" t="str">
        <f>IF(A3="","",リレー種目!W9)</f>
        <v/>
      </c>
      <c r="L3" t="str">
        <f>IF(A3="","",リレー種目!Y9)</f>
        <v/>
      </c>
      <c r="M3" t="str">
        <f>IF(A3="","",申込書!$AB$6)</f>
        <v/>
      </c>
    </row>
    <row r="4" spans="1:13" x14ac:dyDescent="0.15">
      <c r="A4" t="str">
        <f>IF(リレー種目!D10="出場",リレー種目!Q10,"")</f>
        <v/>
      </c>
      <c r="B4" t="str">
        <f>IF(A4="","",申込書!$C$6)</f>
        <v/>
      </c>
      <c r="C4" t="str">
        <f>IF(A4="","",申込書!$S$9)</f>
        <v/>
      </c>
      <c r="D4" t="str">
        <f>IF(A4="","",リレー種目!R10)</f>
        <v/>
      </c>
      <c r="I4" t="str">
        <f>IF(A4="","",リレー種目!U10)</f>
        <v/>
      </c>
      <c r="J4">
        <v>0</v>
      </c>
      <c r="K4" t="str">
        <f>IF(A4="","",リレー種目!W10)</f>
        <v/>
      </c>
      <c r="L4" t="str">
        <f>IF(A4="","",リレー種目!Y10)</f>
        <v/>
      </c>
      <c r="M4" t="str">
        <f>IF(A4="","",申込書!$AB$6)</f>
        <v/>
      </c>
    </row>
    <row r="5" spans="1:13" x14ac:dyDescent="0.15">
      <c r="A5" t="str">
        <f>IF(リレー種目!D11="出場",リレー種目!Q11,"")</f>
        <v/>
      </c>
      <c r="B5" t="str">
        <f>IF(A5="","",申込書!$C$6)</f>
        <v/>
      </c>
      <c r="C5" t="str">
        <f>IF(A5="","",申込書!$S$9)</f>
        <v/>
      </c>
      <c r="D5" t="str">
        <f>IF(A5="","",リレー種目!R11)</f>
        <v/>
      </c>
      <c r="I5" t="str">
        <f>IF(A5="","",リレー種目!U11)</f>
        <v/>
      </c>
      <c r="J5">
        <v>0</v>
      </c>
      <c r="K5" t="str">
        <f>IF(A5="","",リレー種目!W11)</f>
        <v/>
      </c>
      <c r="L5" t="str">
        <f>IF(A5="","",リレー種目!Y11)</f>
        <v/>
      </c>
      <c r="M5" t="str">
        <f>IF(A5="","",申込書!$AB$6)</f>
        <v/>
      </c>
    </row>
    <row r="6" spans="1:13" x14ac:dyDescent="0.15">
      <c r="A6" t="str">
        <f>IF(リレー種目!D12="出場",リレー種目!Q12,"")</f>
        <v/>
      </c>
      <c r="B6" t="str">
        <f>IF(A6="","",申込書!$C$6)</f>
        <v/>
      </c>
      <c r="C6" t="str">
        <f>IF(A6="","",申込書!$S$9)</f>
        <v/>
      </c>
      <c r="D6" t="str">
        <f>IF(A6="","",リレー種目!R12)</f>
        <v/>
      </c>
      <c r="I6" t="str">
        <f>IF(A6="","",リレー種目!U12)</f>
        <v/>
      </c>
      <c r="J6">
        <v>0</v>
      </c>
      <c r="K6" t="str">
        <f>IF(A6="","",リレー種目!W12)</f>
        <v/>
      </c>
      <c r="L6" t="str">
        <f>IF(A6="","",リレー種目!Y12)</f>
        <v/>
      </c>
      <c r="M6" t="str">
        <f>IF(A6="","",申込書!$AB$6)</f>
        <v/>
      </c>
    </row>
    <row r="7" spans="1:13" x14ac:dyDescent="0.15">
      <c r="A7" t="str">
        <f>IF(リレー種目!D13="出場",リレー種目!Q13,"")</f>
        <v/>
      </c>
      <c r="B7" t="str">
        <f>IF(A7="","",申込書!$C$6)</f>
        <v/>
      </c>
      <c r="C7" t="str">
        <f>IF(A7="","",申込書!$S$9)</f>
        <v/>
      </c>
      <c r="D7" t="str">
        <f>IF(A7="","",リレー種目!R13)</f>
        <v/>
      </c>
      <c r="I7" t="str">
        <f>IF(A7="","",リレー種目!U13)</f>
        <v/>
      </c>
      <c r="J7">
        <v>0</v>
      </c>
      <c r="K7" t="str">
        <f>IF(A7="","",リレー種目!W13)</f>
        <v/>
      </c>
      <c r="L7" t="str">
        <f>IF(A7="","",リレー種目!Y13)</f>
        <v/>
      </c>
      <c r="M7" t="str">
        <f>IF(A7="","",申込書!$AB$6)</f>
        <v/>
      </c>
    </row>
    <row r="8" spans="1:13" x14ac:dyDescent="0.15">
      <c r="A8" t="str">
        <f>IF(リレー種目!D14="出場",リレー種目!Q14,"")</f>
        <v/>
      </c>
      <c r="B8" t="str">
        <f>IF(A8="","",申込書!$C$6)</f>
        <v/>
      </c>
      <c r="C8" t="str">
        <f>IF(A8="","",申込書!$S$9)</f>
        <v/>
      </c>
      <c r="D8" t="str">
        <f>IF(A8="","",リレー種目!R14)</f>
        <v/>
      </c>
      <c r="I8" t="str">
        <f>IF(A8="","",リレー種目!U14)</f>
        <v/>
      </c>
      <c r="J8">
        <v>0</v>
      </c>
      <c r="K8" t="str">
        <f>IF(A8="","",リレー種目!W14)</f>
        <v/>
      </c>
      <c r="L8" t="str">
        <f>IF(A8="","",リレー種目!Y14)</f>
        <v/>
      </c>
      <c r="M8" t="str">
        <f>IF(A8="","",申込書!$AB$6)</f>
        <v/>
      </c>
    </row>
    <row r="9" spans="1:13" x14ac:dyDescent="0.15">
      <c r="A9" s="42" t="str">
        <f>IF(リレー種目!D15="出場",リレー種目!Q15,"")</f>
        <v/>
      </c>
      <c r="B9" s="42" t="str">
        <f>IF(A9="","",申込書!$C$6)</f>
        <v/>
      </c>
      <c r="C9" s="42" t="str">
        <f>IF(A9="","",申込書!$S$9)</f>
        <v/>
      </c>
      <c r="D9" s="42" t="str">
        <f>IF(A9="","",リレー種目!R15)</f>
        <v/>
      </c>
      <c r="E9" s="42"/>
      <c r="F9" s="42"/>
      <c r="G9" s="42"/>
      <c r="H9" s="42"/>
      <c r="I9" s="42" t="str">
        <f>IF(A9="","",リレー種目!U15)</f>
        <v/>
      </c>
      <c r="J9" s="42">
        <v>0</v>
      </c>
      <c r="K9" s="42" t="str">
        <f>IF(A9="","",リレー種目!W15)</f>
        <v/>
      </c>
      <c r="L9" s="42" t="str">
        <f>IF(A9="","",リレー種目!Y15)</f>
        <v/>
      </c>
      <c r="M9" s="42" t="str">
        <f>IF(A9="","",申込書!$AB$6)</f>
        <v/>
      </c>
    </row>
    <row r="10" spans="1:13" x14ac:dyDescent="0.15">
      <c r="A10" t="str">
        <f>IF(リレー種目!D21="出場",リレー種目!Q21,"")</f>
        <v/>
      </c>
      <c r="B10" t="str">
        <f>IF(A10="","",申込書!$C$6)</f>
        <v/>
      </c>
      <c r="C10" t="str">
        <f>IF(A10="","",申込書!$S$9)</f>
        <v/>
      </c>
      <c r="D10" t="str">
        <f>IF(A10="","",リレー種目!R21)</f>
        <v/>
      </c>
      <c r="I10" t="str">
        <f>IF(A10="","",リレー種目!U21)</f>
        <v/>
      </c>
      <c r="J10">
        <v>0</v>
      </c>
      <c r="K10" t="str">
        <f>IF(A10="","",リレー種目!W21)</f>
        <v/>
      </c>
      <c r="L10" t="str">
        <f>IF(A10="","",リレー種目!Y21)</f>
        <v/>
      </c>
      <c r="M10" t="str">
        <f>IF(A10="","",申込書!$AB$6)</f>
        <v/>
      </c>
    </row>
    <row r="11" spans="1:13" x14ac:dyDescent="0.15">
      <c r="A11" t="str">
        <f>IF(リレー種目!D22="出場",リレー種目!Q22,"")</f>
        <v/>
      </c>
      <c r="B11" t="str">
        <f>IF(A11="","",申込書!$C$6)</f>
        <v/>
      </c>
      <c r="C11" t="str">
        <f>IF(A11="","",申込書!$S$9)</f>
        <v/>
      </c>
      <c r="D11" t="str">
        <f>IF(A11="","",リレー種目!R22)</f>
        <v/>
      </c>
      <c r="I11" t="str">
        <f>IF(A11="","",リレー種目!U22)</f>
        <v/>
      </c>
      <c r="J11">
        <v>0</v>
      </c>
      <c r="K11" t="str">
        <f>IF(A11="","",リレー種目!W22)</f>
        <v/>
      </c>
      <c r="L11" t="str">
        <f>IF(A11="","",リレー種目!Y22)</f>
        <v/>
      </c>
      <c r="M11" t="str">
        <f>IF(A11="","",申込書!$AB$6)</f>
        <v/>
      </c>
    </row>
    <row r="12" spans="1:13" x14ac:dyDescent="0.15">
      <c r="A12" t="str">
        <f>IF(リレー種目!D23="出場",リレー種目!Q23,"")</f>
        <v/>
      </c>
      <c r="B12" t="str">
        <f>IF(A12="","",申込書!$C$6)</f>
        <v/>
      </c>
      <c r="C12" t="str">
        <f>IF(A12="","",申込書!$S$9)</f>
        <v/>
      </c>
      <c r="D12" t="str">
        <f>IF(A12="","",リレー種目!R23)</f>
        <v/>
      </c>
      <c r="I12" t="str">
        <f>IF(A12="","",リレー種目!U23)</f>
        <v/>
      </c>
      <c r="J12">
        <v>0</v>
      </c>
      <c r="K12" t="str">
        <f>IF(A12="","",リレー種目!W23)</f>
        <v/>
      </c>
      <c r="L12" t="str">
        <f>IF(A12="","",リレー種目!Y23)</f>
        <v/>
      </c>
      <c r="M12" t="str">
        <f>IF(A12="","",申込書!$AB$6)</f>
        <v/>
      </c>
    </row>
    <row r="13" spans="1:13" x14ac:dyDescent="0.15">
      <c r="A13" t="str">
        <f>IF(リレー種目!D24="出場",リレー種目!Q24,"")</f>
        <v/>
      </c>
      <c r="B13" t="str">
        <f>IF(A13="","",申込書!$C$6)</f>
        <v/>
      </c>
      <c r="C13" t="str">
        <f>IF(A13="","",申込書!$S$9)</f>
        <v/>
      </c>
      <c r="D13" t="str">
        <f>IF(A13="","",リレー種目!R24)</f>
        <v/>
      </c>
      <c r="I13" t="str">
        <f>IF(A13="","",リレー種目!U24)</f>
        <v/>
      </c>
      <c r="J13">
        <v>0</v>
      </c>
      <c r="K13" t="str">
        <f>IF(A13="","",リレー種目!W24)</f>
        <v/>
      </c>
      <c r="L13" t="str">
        <f>IF(A13="","",リレー種目!Y24)</f>
        <v/>
      </c>
      <c r="M13" t="str">
        <f>IF(A13="","",申込書!$AB$6)</f>
        <v/>
      </c>
    </row>
    <row r="14" spans="1:13" x14ac:dyDescent="0.15">
      <c r="A14" t="str">
        <f>IF(リレー種目!D25="出場",リレー種目!Q25,"")</f>
        <v/>
      </c>
      <c r="B14" t="str">
        <f>IF(A14="","",申込書!$C$6)</f>
        <v/>
      </c>
      <c r="C14" t="str">
        <f>IF(A14="","",申込書!$S$9)</f>
        <v/>
      </c>
      <c r="D14" t="str">
        <f>IF(A14="","",リレー種目!R25)</f>
        <v/>
      </c>
      <c r="I14" t="str">
        <f>IF(A14="","",リレー種目!U25)</f>
        <v/>
      </c>
      <c r="J14">
        <v>0</v>
      </c>
      <c r="K14" t="str">
        <f>IF(A14="","",リレー種目!W25)</f>
        <v/>
      </c>
      <c r="L14" t="str">
        <f>IF(A14="","",リレー種目!Y25)</f>
        <v/>
      </c>
      <c r="M14" t="str">
        <f>IF(A14="","",申込書!$AB$6)</f>
        <v/>
      </c>
    </row>
    <row r="15" spans="1:13" x14ac:dyDescent="0.15">
      <c r="A15" t="str">
        <f>IF(リレー種目!D26="出場",リレー種目!Q26,"")</f>
        <v/>
      </c>
      <c r="B15" t="str">
        <f>IF(A15="","",申込書!$C$6)</f>
        <v/>
      </c>
      <c r="C15" t="str">
        <f>IF(A15="","",申込書!$S$9)</f>
        <v/>
      </c>
      <c r="D15" t="str">
        <f>IF(A15="","",リレー種目!R26)</f>
        <v/>
      </c>
      <c r="I15" t="str">
        <f>IF(A15="","",リレー種目!U26)</f>
        <v/>
      </c>
      <c r="J15">
        <v>0</v>
      </c>
      <c r="K15" t="str">
        <f>IF(A15="","",リレー種目!W26)</f>
        <v/>
      </c>
      <c r="L15" t="str">
        <f>IF(A15="","",リレー種目!Y26)</f>
        <v/>
      </c>
      <c r="M15" t="str">
        <f>IF(A15="","",申込書!$AB$6)</f>
        <v/>
      </c>
    </row>
    <row r="16" spans="1:13" x14ac:dyDescent="0.15">
      <c r="A16" t="str">
        <f>IF(リレー種目!D27="出場",リレー種目!Q27,"")</f>
        <v/>
      </c>
      <c r="B16" t="str">
        <f>IF(A16="","",申込書!$C$6)</f>
        <v/>
      </c>
      <c r="C16" t="str">
        <f>IF(A16="","",申込書!$S$9)</f>
        <v/>
      </c>
      <c r="D16" t="str">
        <f>IF(A16="","",リレー種目!R27)</f>
        <v/>
      </c>
      <c r="I16" t="str">
        <f>IF(A16="","",リレー種目!U27)</f>
        <v/>
      </c>
      <c r="J16">
        <v>0</v>
      </c>
      <c r="K16" t="str">
        <f>IF(A16="","",リレー種目!W27)</f>
        <v/>
      </c>
      <c r="L16" t="str">
        <f>IF(A16="","",リレー種目!Y27)</f>
        <v/>
      </c>
      <c r="M16" t="str">
        <f>IF(A16="","",申込書!$AB$6)</f>
        <v/>
      </c>
    </row>
    <row r="17" spans="1:13" x14ac:dyDescent="0.15">
      <c r="A17" s="42" t="str">
        <f>IF(リレー種目!D28="出場",リレー種目!Q28,"")</f>
        <v/>
      </c>
      <c r="B17" s="42" t="str">
        <f>IF(A17="","",申込書!$C$6)</f>
        <v/>
      </c>
      <c r="C17" s="42" t="str">
        <f>IF(A17="","",申込書!$S$9)</f>
        <v/>
      </c>
      <c r="D17" s="42" t="str">
        <f>IF(A17="","",リレー種目!R28)</f>
        <v/>
      </c>
      <c r="E17" s="42"/>
      <c r="F17" s="42"/>
      <c r="G17" s="42"/>
      <c r="H17" s="42"/>
      <c r="I17" s="42" t="str">
        <f>IF(A17="","",リレー種目!U28)</f>
        <v/>
      </c>
      <c r="J17" s="42">
        <v>0</v>
      </c>
      <c r="K17" s="42" t="str">
        <f>IF(A17="","",リレー種目!W28)</f>
        <v/>
      </c>
      <c r="L17" s="42" t="str">
        <f>IF(A17="","",リレー種目!Y28)</f>
        <v/>
      </c>
      <c r="M17" s="42" t="str">
        <f>IF(A17="","",申込書!$AB$6)</f>
        <v/>
      </c>
    </row>
    <row r="18" spans="1:13" x14ac:dyDescent="0.15">
      <c r="A18" t="str">
        <f>IF(リレー種目!D34="","",リレー種目!Q34)</f>
        <v/>
      </c>
      <c r="B18" t="str">
        <f>IF(A18="","",申込書!$C$6)</f>
        <v/>
      </c>
      <c r="C18" t="str">
        <f>IF(A18="","",申込書!$S$9)</f>
        <v/>
      </c>
      <c r="D18" t="str">
        <f>IF(A18="","",リレー種目!R34)</f>
        <v/>
      </c>
      <c r="I18" t="str">
        <f>IF(A18="","",リレー種目!U34)</f>
        <v/>
      </c>
      <c r="J18">
        <v>0</v>
      </c>
      <c r="K18" t="str">
        <f>IF(A18="","",リレー種目!W34)</f>
        <v/>
      </c>
      <c r="L18" t="str">
        <f>IF(A18="","",リレー種目!Y34)</f>
        <v/>
      </c>
      <c r="M18" t="str">
        <f>IF(A18="","",申込書!$AB$6)</f>
        <v/>
      </c>
    </row>
    <row r="19" spans="1:13" x14ac:dyDescent="0.15">
      <c r="A19" t="str">
        <f>IF(リレー種目!D35="","",リレー種目!Q35)</f>
        <v/>
      </c>
      <c r="B19" t="str">
        <f>IF(A19="","",申込書!$C$6)</f>
        <v/>
      </c>
      <c r="C19" t="str">
        <f>IF(A19="","",申込書!$S$9)</f>
        <v/>
      </c>
      <c r="D19" t="str">
        <f>IF(A19="","",リレー種目!R35)</f>
        <v/>
      </c>
      <c r="I19" t="str">
        <f>IF(A19="","",リレー種目!U35)</f>
        <v/>
      </c>
      <c r="J19">
        <v>1</v>
      </c>
      <c r="K19" t="str">
        <f>IF(A19="","",リレー種目!W35)</f>
        <v/>
      </c>
      <c r="L19" t="str">
        <f>IF(A19="","",リレー種目!Y35)</f>
        <v/>
      </c>
      <c r="M19" t="str">
        <f>IF(A19="","",申込書!$AB$6)</f>
        <v/>
      </c>
    </row>
    <row r="20" spans="1:13" x14ac:dyDescent="0.15">
      <c r="A20" t="str">
        <f>IF(リレー種目!D36="","",リレー種目!Q36)</f>
        <v/>
      </c>
      <c r="B20" t="str">
        <f>IF(A20="","",申込書!$C$6)</f>
        <v/>
      </c>
      <c r="C20" t="str">
        <f>IF(A20="","",申込書!$S$9)</f>
        <v/>
      </c>
      <c r="D20" t="str">
        <f>IF(A20="","",リレー種目!R36)</f>
        <v/>
      </c>
      <c r="I20" t="str">
        <f>IF(A20="","",リレー種目!U36)</f>
        <v/>
      </c>
      <c r="J20">
        <v>2</v>
      </c>
      <c r="K20" t="str">
        <f>IF(A20="","",リレー種目!W36)</f>
        <v/>
      </c>
      <c r="L20" t="str">
        <f>IF(A20="","",リレー種目!Y36)</f>
        <v/>
      </c>
      <c r="M20" t="str">
        <f>IF(A20="","",申込書!$AB$6)</f>
        <v/>
      </c>
    </row>
    <row r="21" spans="1:13" x14ac:dyDescent="0.15">
      <c r="A21" t="str">
        <f>IF(リレー種目!D37="","",リレー種目!Q37)</f>
        <v/>
      </c>
      <c r="B21" t="str">
        <f>IF(A21="","",申込書!$C$6)</f>
        <v/>
      </c>
      <c r="C21" t="str">
        <f>IF(A21="","",申込書!$S$9)</f>
        <v/>
      </c>
      <c r="D21" t="str">
        <f>IF(A21="","",リレー種目!R37)</f>
        <v/>
      </c>
      <c r="I21" t="str">
        <f>IF(A21="","",リレー種目!U37)</f>
        <v/>
      </c>
      <c r="J21">
        <v>3</v>
      </c>
      <c r="K21" t="str">
        <f>IF(A21="","",リレー種目!W37)</f>
        <v/>
      </c>
      <c r="L21" t="str">
        <f>IF(A21="","",リレー種目!Y37)</f>
        <v/>
      </c>
      <c r="M21" t="str">
        <f>IF(A21="","",申込書!$AB$6)</f>
        <v/>
      </c>
    </row>
    <row r="22" spans="1:13" x14ac:dyDescent="0.15">
      <c r="A22" t="str">
        <f>IF(リレー種目!D38="","",リレー種目!Q38)</f>
        <v/>
      </c>
      <c r="B22" t="str">
        <f>IF(A22="","",申込書!$C$6)</f>
        <v/>
      </c>
      <c r="C22" t="str">
        <f>IF(A22="","",申込書!$S$9)</f>
        <v/>
      </c>
      <c r="D22" t="str">
        <f>IF(A22="","",リレー種目!R38)</f>
        <v/>
      </c>
      <c r="I22" t="str">
        <f>IF(A22="","",リレー種目!U38)</f>
        <v/>
      </c>
      <c r="J22">
        <v>4</v>
      </c>
      <c r="K22" t="str">
        <f>IF(A22="","",リレー種目!W38)</f>
        <v/>
      </c>
      <c r="L22" t="str">
        <f>IF(A22="","",リレー種目!Y38)</f>
        <v/>
      </c>
      <c r="M22" t="str">
        <f>IF(A22="","",申込書!$AB$6)</f>
        <v/>
      </c>
    </row>
    <row r="23" spans="1:13" x14ac:dyDescent="0.15">
      <c r="A23" t="str">
        <f>IF(リレー種目!D39="","",リレー種目!Q39)</f>
        <v/>
      </c>
      <c r="B23" t="str">
        <f>IF(A23="","",申込書!$C$6)</f>
        <v/>
      </c>
      <c r="C23" t="str">
        <f>IF(A23="","",申込書!$S$9)</f>
        <v/>
      </c>
      <c r="D23" t="str">
        <f>IF(A23="","",リレー種目!R39)</f>
        <v/>
      </c>
      <c r="I23" t="str">
        <f>IF(A23="","",リレー種目!U39)</f>
        <v/>
      </c>
      <c r="J23">
        <v>5</v>
      </c>
      <c r="K23" t="str">
        <f>IF(A23="","",リレー種目!W39)</f>
        <v/>
      </c>
      <c r="L23" t="str">
        <f>IF(A23="","",リレー種目!Y39)</f>
        <v/>
      </c>
      <c r="M23" t="str">
        <f>IF(A23="","",申込書!$AB$6)</f>
        <v/>
      </c>
    </row>
    <row r="24" spans="1:13" x14ac:dyDescent="0.15">
      <c r="A24" t="str">
        <f>IF(リレー種目!D40="","",リレー種目!Q40)</f>
        <v/>
      </c>
      <c r="B24" t="str">
        <f>IF(A24="","",申込書!$C$6)</f>
        <v/>
      </c>
      <c r="C24" t="str">
        <f>IF(A24="","",申込書!$S$9)</f>
        <v/>
      </c>
      <c r="D24" t="str">
        <f>IF(A24="","",リレー種目!R40)</f>
        <v/>
      </c>
      <c r="I24" t="str">
        <f>IF(A24="","",リレー種目!U40)</f>
        <v/>
      </c>
      <c r="J24">
        <v>6</v>
      </c>
      <c r="K24" t="str">
        <f>IF(A24="","",リレー種目!W40)</f>
        <v/>
      </c>
      <c r="L24" t="str">
        <f>IF(A24="","",リレー種目!Y40)</f>
        <v/>
      </c>
      <c r="M24" t="str">
        <f>IF(A24="","",申込書!$AB$6)</f>
        <v/>
      </c>
    </row>
    <row r="25" spans="1:13" x14ac:dyDescent="0.15">
      <c r="A25" s="42" t="str">
        <f>IF(リレー種目!D41="","",リレー種目!Q41)</f>
        <v/>
      </c>
      <c r="B25" s="42" t="str">
        <f>IF(A25="","",申込書!$C$6)</f>
        <v/>
      </c>
      <c r="C25" s="42" t="str">
        <f>IF(A25="","",申込書!$S$9)</f>
        <v/>
      </c>
      <c r="D25" s="42" t="str">
        <f>IF(A25="","",リレー種目!R41)</f>
        <v/>
      </c>
      <c r="E25" s="42"/>
      <c r="F25" s="42"/>
      <c r="G25" s="42"/>
      <c r="H25" s="42"/>
      <c r="I25" s="42" t="str">
        <f>IF(A25="","",リレー種目!U41)</f>
        <v/>
      </c>
      <c r="J25" s="42">
        <v>7</v>
      </c>
      <c r="K25" s="42" t="str">
        <f>IF(A25="","",リレー種目!W41)</f>
        <v/>
      </c>
      <c r="L25" s="42" t="str">
        <f>IF(A25="","",リレー種目!Y41)</f>
        <v/>
      </c>
      <c r="M25" s="42" t="str">
        <f>IF(A25="","",申込書!$AB$6)</f>
        <v/>
      </c>
    </row>
    <row r="26" spans="1:13" x14ac:dyDescent="0.15">
      <c r="A26" t="str">
        <f>IF(リレー種目!F8="出場",リレー種目!Q8,"")</f>
        <v/>
      </c>
      <c r="B26" t="str">
        <f>IF(A26="","",申込書!$C$6)</f>
        <v/>
      </c>
      <c r="C26" t="str">
        <f>IF(A26="","",申込書!$S$9)</f>
        <v/>
      </c>
      <c r="D26" t="str">
        <f>IF(A26="","",リレー種目!R8)</f>
        <v/>
      </c>
      <c r="I26" t="str">
        <f>IF(A26="","",リレー種目!V8)</f>
        <v/>
      </c>
      <c r="J26">
        <v>0</v>
      </c>
      <c r="K26" t="str">
        <f>IF(A26="","",リレー種目!X8)</f>
        <v/>
      </c>
      <c r="L26" t="str">
        <f>IF(A26="","",リレー種目!Z8)</f>
        <v/>
      </c>
      <c r="M26" t="str">
        <f>IF(A26="","",申込書!$AB$6)</f>
        <v/>
      </c>
    </row>
    <row r="27" spans="1:13" x14ac:dyDescent="0.15">
      <c r="A27" t="str">
        <f>IF(リレー種目!F9="出場",リレー種目!Q9,"")</f>
        <v/>
      </c>
      <c r="B27" t="str">
        <f>IF(A27="","",申込書!$C$6)</f>
        <v/>
      </c>
      <c r="C27" t="str">
        <f>IF(A27="","",申込書!$S$9)</f>
        <v/>
      </c>
      <c r="D27" t="str">
        <f>IF(A27="","",リレー種目!R9)</f>
        <v/>
      </c>
      <c r="I27" t="str">
        <f>IF(A27="","",リレー種目!V9)</f>
        <v/>
      </c>
      <c r="J27">
        <v>0</v>
      </c>
      <c r="K27" t="str">
        <f>IF(A27="","",リレー種目!X9)</f>
        <v/>
      </c>
      <c r="L27" t="str">
        <f>IF(A27="","",リレー種目!Z9)</f>
        <v/>
      </c>
      <c r="M27" t="str">
        <f>IF(A27="","",申込書!$AB$6)</f>
        <v/>
      </c>
    </row>
    <row r="28" spans="1:13" x14ac:dyDescent="0.15">
      <c r="A28" t="str">
        <f>IF(リレー種目!F10="出場",リレー種目!Q10,"")</f>
        <v/>
      </c>
      <c r="B28" t="str">
        <f>IF(A28="","",申込書!$C$6)</f>
        <v/>
      </c>
      <c r="C28" t="str">
        <f>IF(A28="","",申込書!$S$9)</f>
        <v/>
      </c>
      <c r="D28" t="str">
        <f>IF(A28="","",リレー種目!R10)</f>
        <v/>
      </c>
      <c r="I28" t="str">
        <f>IF(A28="","",リレー種目!V10)</f>
        <v/>
      </c>
      <c r="J28">
        <v>0</v>
      </c>
      <c r="K28" t="str">
        <f>IF(A28="","",リレー種目!X10)</f>
        <v/>
      </c>
      <c r="L28" t="str">
        <f>IF(A28="","",リレー種目!Z10)</f>
        <v/>
      </c>
      <c r="M28" t="str">
        <f>IF(A28="","",申込書!$AB$6)</f>
        <v/>
      </c>
    </row>
    <row r="29" spans="1:13" x14ac:dyDescent="0.15">
      <c r="A29" t="str">
        <f>IF(リレー種目!F11="出場",リレー種目!Q11,"")</f>
        <v/>
      </c>
      <c r="B29" t="str">
        <f>IF(A29="","",申込書!$C$6)</f>
        <v/>
      </c>
      <c r="C29" t="str">
        <f>IF(A29="","",申込書!$S$9)</f>
        <v/>
      </c>
      <c r="D29" t="str">
        <f>IF(A29="","",リレー種目!R11)</f>
        <v/>
      </c>
      <c r="I29" t="str">
        <f>IF(A29="","",リレー種目!V11)</f>
        <v/>
      </c>
      <c r="J29">
        <v>0</v>
      </c>
      <c r="K29" t="str">
        <f>IF(A29="","",リレー種目!X11)</f>
        <v/>
      </c>
      <c r="L29" t="str">
        <f>IF(A29="","",リレー種目!Z11)</f>
        <v/>
      </c>
      <c r="M29" t="str">
        <f>IF(A29="","",申込書!$AB$6)</f>
        <v/>
      </c>
    </row>
    <row r="30" spans="1:13" x14ac:dyDescent="0.15">
      <c r="A30" t="str">
        <f>IF(リレー種目!F12="出場",リレー種目!Q12,"")</f>
        <v/>
      </c>
      <c r="B30" t="str">
        <f>IF(A30="","",申込書!$C$6)</f>
        <v/>
      </c>
      <c r="C30" t="str">
        <f>IF(A30="","",申込書!$S$9)</f>
        <v/>
      </c>
      <c r="D30" t="str">
        <f>IF(A30="","",リレー種目!R12)</f>
        <v/>
      </c>
      <c r="I30" t="str">
        <f>IF(A30="","",リレー種目!V12)</f>
        <v/>
      </c>
      <c r="J30">
        <v>0</v>
      </c>
      <c r="K30" t="str">
        <f>IF(A30="","",リレー種目!X12)</f>
        <v/>
      </c>
      <c r="L30" t="str">
        <f>IF(A30="","",リレー種目!Z12)</f>
        <v/>
      </c>
      <c r="M30" t="str">
        <f>IF(A30="","",申込書!$AB$6)</f>
        <v/>
      </c>
    </row>
    <row r="31" spans="1:13" x14ac:dyDescent="0.15">
      <c r="A31" t="str">
        <f>IF(リレー種目!F13="出場",リレー種目!Q13,"")</f>
        <v/>
      </c>
      <c r="B31" t="str">
        <f>IF(A31="","",申込書!$C$6)</f>
        <v/>
      </c>
      <c r="C31" t="str">
        <f>IF(A31="","",申込書!$S$9)</f>
        <v/>
      </c>
      <c r="D31" t="str">
        <f>IF(A31="","",リレー種目!R13)</f>
        <v/>
      </c>
      <c r="I31" t="str">
        <f>IF(A31="","",リレー種目!V13)</f>
        <v/>
      </c>
      <c r="J31">
        <v>0</v>
      </c>
      <c r="K31" t="str">
        <f>IF(A31="","",リレー種目!X13)</f>
        <v/>
      </c>
      <c r="L31" t="str">
        <f>IF(A31="","",リレー種目!Z13)</f>
        <v/>
      </c>
      <c r="M31" t="str">
        <f>IF(A31="","",申込書!$AB$6)</f>
        <v/>
      </c>
    </row>
    <row r="32" spans="1:13" x14ac:dyDescent="0.15">
      <c r="A32" t="str">
        <f>IF(リレー種目!F14="出場",リレー種目!Q14,"")</f>
        <v/>
      </c>
      <c r="B32" t="str">
        <f>IF(A32="","",申込書!$C$6)</f>
        <v/>
      </c>
      <c r="C32" t="str">
        <f>IF(A32="","",申込書!$S$9)</f>
        <v/>
      </c>
      <c r="D32" t="str">
        <f>IF(A32="","",リレー種目!R14)</f>
        <v/>
      </c>
      <c r="I32" t="str">
        <f>IF(A32="","",リレー種目!V14)</f>
        <v/>
      </c>
      <c r="J32">
        <v>0</v>
      </c>
      <c r="K32" t="str">
        <f>IF(A32="","",リレー種目!X14)</f>
        <v/>
      </c>
      <c r="L32" t="str">
        <f>IF(A32="","",リレー種目!Z14)</f>
        <v/>
      </c>
      <c r="M32" t="str">
        <f>IF(A32="","",申込書!$AB$6)</f>
        <v/>
      </c>
    </row>
    <row r="33" spans="1:13" x14ac:dyDescent="0.15">
      <c r="A33" s="42" t="str">
        <f>IF(リレー種目!F15="出場",リレー種目!Q15,"")</f>
        <v/>
      </c>
      <c r="B33" s="42" t="str">
        <f>IF(A33="","",申込書!$C$6)</f>
        <v/>
      </c>
      <c r="C33" s="42" t="str">
        <f>IF(A33="","",申込書!$S$9)</f>
        <v/>
      </c>
      <c r="D33" s="42" t="str">
        <f>IF(A33="","",リレー種目!R15)</f>
        <v/>
      </c>
      <c r="E33" s="42"/>
      <c r="F33" s="42"/>
      <c r="G33" s="42"/>
      <c r="H33" s="42"/>
      <c r="I33" s="42" t="str">
        <f>IF(A33="","",リレー種目!V15)</f>
        <v/>
      </c>
      <c r="J33" s="42">
        <v>0</v>
      </c>
      <c r="K33" s="42" t="str">
        <f>IF(A33="","",リレー種目!X15)</f>
        <v/>
      </c>
      <c r="L33" s="42" t="str">
        <f>IF(A33="","",リレー種目!Z15)</f>
        <v/>
      </c>
      <c r="M33" s="42" t="str">
        <f>IF(A33="","",申込書!$AB$6)</f>
        <v/>
      </c>
    </row>
    <row r="34" spans="1:13" x14ac:dyDescent="0.15">
      <c r="A34" t="str">
        <f>IF(リレー種目!F21="出場",リレー種目!Q21,"")</f>
        <v/>
      </c>
      <c r="B34" t="str">
        <f>IF(A34="","",申込書!$C$6)</f>
        <v/>
      </c>
      <c r="C34" t="str">
        <f>IF(A34="","",申込書!$S$9)</f>
        <v/>
      </c>
      <c r="D34" t="str">
        <f>IF(A34="","",リレー種目!R21)</f>
        <v/>
      </c>
      <c r="I34" t="str">
        <f>IF(A34="","",リレー種目!V21)</f>
        <v/>
      </c>
      <c r="J34">
        <v>0</v>
      </c>
      <c r="K34" t="str">
        <f>IF(A34="","",リレー種目!X21)</f>
        <v/>
      </c>
      <c r="L34" t="str">
        <f>IF(A34="","",リレー種目!Z21)</f>
        <v/>
      </c>
      <c r="M34" t="str">
        <f>IF(A34="","",申込書!$AB$6)</f>
        <v/>
      </c>
    </row>
    <row r="35" spans="1:13" x14ac:dyDescent="0.15">
      <c r="A35" t="str">
        <f>IF(リレー種目!F22="出場",リレー種目!Q22,"")</f>
        <v/>
      </c>
      <c r="B35" t="str">
        <f>IF(A35="","",申込書!$C$6)</f>
        <v/>
      </c>
      <c r="C35" t="str">
        <f>IF(A35="","",申込書!$S$9)</f>
        <v/>
      </c>
      <c r="D35" t="str">
        <f>IF(A35="","",リレー種目!R22)</f>
        <v/>
      </c>
      <c r="I35" t="str">
        <f>IF(A35="","",リレー種目!V22)</f>
        <v/>
      </c>
      <c r="J35">
        <v>0</v>
      </c>
      <c r="K35" t="str">
        <f>IF(A35="","",リレー種目!X22)</f>
        <v/>
      </c>
      <c r="L35" t="str">
        <f>IF(A35="","",リレー種目!Z22)</f>
        <v/>
      </c>
      <c r="M35" t="str">
        <f>IF(A35="","",申込書!$AB$6)</f>
        <v/>
      </c>
    </row>
    <row r="36" spans="1:13" x14ac:dyDescent="0.15">
      <c r="A36" t="str">
        <f>IF(リレー種目!F23="出場",リレー種目!Q23,"")</f>
        <v/>
      </c>
      <c r="B36" t="str">
        <f>IF(A36="","",申込書!$C$6)</f>
        <v/>
      </c>
      <c r="C36" t="str">
        <f>IF(A36="","",申込書!$S$9)</f>
        <v/>
      </c>
      <c r="D36" t="str">
        <f>IF(A36="","",リレー種目!R23)</f>
        <v/>
      </c>
      <c r="I36" t="str">
        <f>IF(A36="","",リレー種目!V23)</f>
        <v/>
      </c>
      <c r="J36">
        <v>0</v>
      </c>
      <c r="K36" t="str">
        <f>IF(A36="","",リレー種目!X23)</f>
        <v/>
      </c>
      <c r="L36" t="str">
        <f>IF(A36="","",リレー種目!Z23)</f>
        <v/>
      </c>
      <c r="M36" t="str">
        <f>IF(A36="","",申込書!$AB$6)</f>
        <v/>
      </c>
    </row>
    <row r="37" spans="1:13" x14ac:dyDescent="0.15">
      <c r="A37" t="str">
        <f>IF(リレー種目!F24="出場",リレー種目!Q24,"")</f>
        <v/>
      </c>
      <c r="B37" t="str">
        <f>IF(A37="","",申込書!$C$6)</f>
        <v/>
      </c>
      <c r="C37" t="str">
        <f>IF(A37="","",申込書!$S$9)</f>
        <v/>
      </c>
      <c r="D37" t="str">
        <f>IF(A37="","",リレー種目!R24)</f>
        <v/>
      </c>
      <c r="I37" t="str">
        <f>IF(A37="","",リレー種目!V24)</f>
        <v/>
      </c>
      <c r="J37">
        <v>0</v>
      </c>
      <c r="K37" t="str">
        <f>IF(A37="","",リレー種目!X24)</f>
        <v/>
      </c>
      <c r="L37" t="str">
        <f>IF(A37="","",リレー種目!Z24)</f>
        <v/>
      </c>
      <c r="M37" t="str">
        <f>IF(A37="","",申込書!$AB$6)</f>
        <v/>
      </c>
    </row>
    <row r="38" spans="1:13" x14ac:dyDescent="0.15">
      <c r="A38" t="str">
        <f>IF(リレー種目!F25="出場",リレー種目!Q25,"")</f>
        <v/>
      </c>
      <c r="B38" t="str">
        <f>IF(A38="","",申込書!$C$6)</f>
        <v/>
      </c>
      <c r="C38" t="str">
        <f>IF(A38="","",申込書!$S$9)</f>
        <v/>
      </c>
      <c r="D38" t="str">
        <f>IF(A38="","",リレー種目!R25)</f>
        <v/>
      </c>
      <c r="I38" t="str">
        <f>IF(A38="","",リレー種目!V25)</f>
        <v/>
      </c>
      <c r="J38">
        <v>0</v>
      </c>
      <c r="K38" t="str">
        <f>IF(A38="","",リレー種目!X25)</f>
        <v/>
      </c>
      <c r="L38" t="str">
        <f>IF(A38="","",リレー種目!Z25)</f>
        <v/>
      </c>
      <c r="M38" t="str">
        <f>IF(A38="","",申込書!$AB$6)</f>
        <v/>
      </c>
    </row>
    <row r="39" spans="1:13" x14ac:dyDescent="0.15">
      <c r="A39" t="str">
        <f>IF(リレー種目!F26="出場",リレー種目!Q26,"")</f>
        <v/>
      </c>
      <c r="B39" t="str">
        <f>IF(A39="","",申込書!$C$6)</f>
        <v/>
      </c>
      <c r="C39" t="str">
        <f>IF(A39="","",申込書!$S$9)</f>
        <v/>
      </c>
      <c r="D39" t="str">
        <f>IF(A39="","",リレー種目!R26)</f>
        <v/>
      </c>
      <c r="I39" t="str">
        <f>IF(A39="","",リレー種目!V26)</f>
        <v/>
      </c>
      <c r="J39">
        <v>0</v>
      </c>
      <c r="K39" t="str">
        <f>IF(A39="","",リレー種目!X26)</f>
        <v/>
      </c>
      <c r="L39" t="str">
        <f>IF(A39="","",リレー種目!Z26)</f>
        <v/>
      </c>
      <c r="M39" t="str">
        <f>IF(A39="","",申込書!$AB$6)</f>
        <v/>
      </c>
    </row>
    <row r="40" spans="1:13" x14ac:dyDescent="0.15">
      <c r="A40" t="str">
        <f>IF(リレー種目!F27="出場",リレー種目!Q27,"")</f>
        <v/>
      </c>
      <c r="B40" t="str">
        <f>IF(A40="","",申込書!$C$6)</f>
        <v/>
      </c>
      <c r="C40" t="str">
        <f>IF(A40="","",申込書!$S$9)</f>
        <v/>
      </c>
      <c r="D40" t="str">
        <f>IF(A40="","",リレー種目!R27)</f>
        <v/>
      </c>
      <c r="I40" t="str">
        <f>IF(A40="","",リレー種目!V27)</f>
        <v/>
      </c>
      <c r="J40">
        <v>0</v>
      </c>
      <c r="K40" t="str">
        <f>IF(A40="","",リレー種目!X27)</f>
        <v/>
      </c>
      <c r="L40" t="str">
        <f>IF(A40="","",リレー種目!Z27)</f>
        <v/>
      </c>
      <c r="M40" t="str">
        <f>IF(A40="","",申込書!$AB$6)</f>
        <v/>
      </c>
    </row>
    <row r="41" spans="1:13" x14ac:dyDescent="0.15">
      <c r="A41" t="str">
        <f>IF(リレー種目!F28="出場",リレー種目!Q28,"")</f>
        <v/>
      </c>
      <c r="B41" s="42" t="str">
        <f>IF(A41="","",申込書!$C$6)</f>
        <v/>
      </c>
      <c r="C41" s="42" t="str">
        <f>IF(A41="","",申込書!$S$9)</f>
        <v/>
      </c>
      <c r="D41" s="42" t="str">
        <f>IF(A41="","",リレー種目!R28)</f>
        <v/>
      </c>
      <c r="E41" s="42"/>
      <c r="F41" s="42"/>
      <c r="G41" s="42"/>
      <c r="H41" s="42"/>
      <c r="I41" s="42" t="str">
        <f>IF(A41="","",リレー種目!V28)</f>
        <v/>
      </c>
      <c r="J41" s="42">
        <v>0</v>
      </c>
      <c r="K41" s="42" t="str">
        <f>IF(A41="","",リレー種目!X28)</f>
        <v/>
      </c>
      <c r="L41" s="42" t="str">
        <f>IF(A41="","",リレー種目!Z28)</f>
        <v/>
      </c>
      <c r="M41" s="42" t="str">
        <f>IF(A41="","",申込書!$AB$6)</f>
        <v/>
      </c>
    </row>
    <row r="42" spans="1:13" x14ac:dyDescent="0.15">
      <c r="A42" s="45" t="str">
        <f>IF(リレー種目!F34="","",リレー種目!Q34)</f>
        <v/>
      </c>
      <c r="B42" s="45" t="str">
        <f>IF(A42="","",申込書!$C$6)</f>
        <v/>
      </c>
      <c r="C42" s="45" t="str">
        <f>IF(A42="","",申込書!$S$9)</f>
        <v/>
      </c>
      <c r="D42" s="45" t="str">
        <f>IF(A42="","",リレー種目!R34)</f>
        <v/>
      </c>
      <c r="E42" s="45"/>
      <c r="F42" s="45"/>
      <c r="G42" s="45"/>
      <c r="H42" s="45"/>
      <c r="I42" s="45" t="str">
        <f>IF(A42="","",リレー種目!V34)</f>
        <v/>
      </c>
      <c r="J42">
        <v>0</v>
      </c>
      <c r="K42" s="45" t="str">
        <f>IF(A42="","",リレー種目!X34)</f>
        <v/>
      </c>
      <c r="L42" s="45" t="str">
        <f>IF(A42="","",リレー種目!Z34)</f>
        <v/>
      </c>
      <c r="M42" s="45" t="str">
        <f>IF(A42="","",申込書!$AB$6)</f>
        <v/>
      </c>
    </row>
    <row r="43" spans="1:13" x14ac:dyDescent="0.15">
      <c r="A43" t="str">
        <f>IF(リレー種目!F35="","",リレー種目!Q35)</f>
        <v/>
      </c>
      <c r="B43" t="str">
        <f>IF(A43="","",申込書!$C$6)</f>
        <v/>
      </c>
      <c r="C43" t="str">
        <f>IF(A43="","",申込書!$S$9)</f>
        <v/>
      </c>
      <c r="D43" t="str">
        <f>IF(A43="","",リレー種目!R35)</f>
        <v/>
      </c>
      <c r="I43" t="str">
        <f>IF(A43="","",リレー種目!V35)</f>
        <v/>
      </c>
      <c r="J43">
        <v>0</v>
      </c>
      <c r="K43" t="str">
        <f>IF(A43="","",リレー種目!X35)</f>
        <v/>
      </c>
      <c r="L43" t="str">
        <f>IF(A43="","",リレー種目!Z35)</f>
        <v/>
      </c>
      <c r="M43" t="str">
        <f>IF(A43="","",申込書!$AB$6)</f>
        <v/>
      </c>
    </row>
    <row r="44" spans="1:13" x14ac:dyDescent="0.15">
      <c r="A44" t="str">
        <f>IF(リレー種目!F36="","",リレー種目!Q36)</f>
        <v/>
      </c>
      <c r="B44" t="str">
        <f>IF(A44="","",申込書!$C$6)</f>
        <v/>
      </c>
      <c r="C44" t="str">
        <f>IF(A44="","",申込書!$S$9)</f>
        <v/>
      </c>
      <c r="D44" t="str">
        <f>IF(A44="","",リレー種目!R36)</f>
        <v/>
      </c>
      <c r="I44" t="str">
        <f>IF(A44="","",リレー種目!V36)</f>
        <v/>
      </c>
      <c r="J44">
        <v>0</v>
      </c>
      <c r="K44" t="str">
        <f>IF(A44="","",リレー種目!X36)</f>
        <v/>
      </c>
      <c r="L44" t="str">
        <f>IF(A44="","",リレー種目!Z36)</f>
        <v/>
      </c>
      <c r="M44" t="str">
        <f>IF(A44="","",申込書!$AB$6)</f>
        <v/>
      </c>
    </row>
    <row r="45" spans="1:13" x14ac:dyDescent="0.15">
      <c r="A45" t="str">
        <f>IF(リレー種目!F37="","",リレー種目!Q37)</f>
        <v/>
      </c>
      <c r="B45" t="str">
        <f>IF(A45="","",申込書!$C$6)</f>
        <v/>
      </c>
      <c r="C45" t="str">
        <f>IF(A45="","",申込書!$S$9)</f>
        <v/>
      </c>
      <c r="D45" t="str">
        <f>IF(A45="","",リレー種目!R37)</f>
        <v/>
      </c>
      <c r="I45" t="str">
        <f>IF(A45="","",リレー種目!V37)</f>
        <v/>
      </c>
      <c r="J45">
        <v>0</v>
      </c>
      <c r="K45" t="str">
        <f>IF(A45="","",リレー種目!X37)</f>
        <v/>
      </c>
      <c r="L45" t="str">
        <f>IF(A45="","",リレー種目!Z37)</f>
        <v/>
      </c>
      <c r="M45" t="str">
        <f>IF(A45="","",申込書!$AB$6)</f>
        <v/>
      </c>
    </row>
    <row r="46" spans="1:13" x14ac:dyDescent="0.15">
      <c r="A46" t="str">
        <f>IF(リレー種目!F38="","",リレー種目!Q38)</f>
        <v/>
      </c>
      <c r="B46" t="str">
        <f>IF(A46="","",申込書!$C$6)</f>
        <v/>
      </c>
      <c r="C46" t="str">
        <f>IF(A46="","",申込書!$S$9)</f>
        <v/>
      </c>
      <c r="D46" t="str">
        <f>IF(A46="","",リレー種目!R38)</f>
        <v/>
      </c>
      <c r="I46" t="str">
        <f>IF(A46="","",リレー種目!V38)</f>
        <v/>
      </c>
      <c r="J46">
        <v>0</v>
      </c>
      <c r="K46" t="str">
        <f>IF(A46="","",リレー種目!X38)</f>
        <v/>
      </c>
      <c r="L46" t="str">
        <f>IF(A46="","",リレー種目!Z38)</f>
        <v/>
      </c>
      <c r="M46" t="str">
        <f>IF(A46="","",申込書!$AB$6)</f>
        <v/>
      </c>
    </row>
    <row r="47" spans="1:13" x14ac:dyDescent="0.15">
      <c r="A47" t="str">
        <f>IF(リレー種目!F39="","",リレー種目!Q39)</f>
        <v/>
      </c>
      <c r="B47" t="str">
        <f>IF(A47="","",申込書!$C$6)</f>
        <v/>
      </c>
      <c r="C47" t="str">
        <f>IF(A47="","",申込書!$S$9)</f>
        <v/>
      </c>
      <c r="D47" t="str">
        <f>IF(A47="","",リレー種目!R39)</f>
        <v/>
      </c>
      <c r="I47" t="str">
        <f>IF(A47="","",リレー種目!V39)</f>
        <v/>
      </c>
      <c r="J47">
        <v>0</v>
      </c>
      <c r="K47" t="str">
        <f>IF(A47="","",リレー種目!X39)</f>
        <v/>
      </c>
      <c r="L47" t="str">
        <f>IF(A47="","",リレー種目!Z39)</f>
        <v/>
      </c>
      <c r="M47" t="str">
        <f>IF(A47="","",申込書!$AB$6)</f>
        <v/>
      </c>
    </row>
    <row r="48" spans="1:13" x14ac:dyDescent="0.15">
      <c r="A48" t="str">
        <f>IF(リレー種目!F40="","",リレー種目!Q40)</f>
        <v/>
      </c>
      <c r="B48" t="str">
        <f>IF(A48="","",申込書!$C$6)</f>
        <v/>
      </c>
      <c r="C48" t="str">
        <f>IF(A48="","",申込書!$S$9)</f>
        <v/>
      </c>
      <c r="D48" t="str">
        <f>IF(A48="","",リレー種目!R40)</f>
        <v/>
      </c>
      <c r="I48" t="str">
        <f>IF(A48="","",リレー種目!V40)</f>
        <v/>
      </c>
      <c r="J48">
        <v>0</v>
      </c>
      <c r="K48" t="str">
        <f>IF(A48="","",リレー種目!X40)</f>
        <v/>
      </c>
      <c r="L48" t="str">
        <f>IF(A48="","",リレー種目!Z40)</f>
        <v/>
      </c>
      <c r="M48" t="str">
        <f>IF(A48="","",申込書!$AB$6)</f>
        <v/>
      </c>
    </row>
    <row r="49" spans="1:13" x14ac:dyDescent="0.15">
      <c r="A49" s="42" t="str">
        <f>IF(リレー種目!F41="","",リレー種目!Q41)</f>
        <v/>
      </c>
      <c r="B49" s="42" t="str">
        <f>IF(A49="","",申込書!$C$6)</f>
        <v/>
      </c>
      <c r="C49" s="42" t="str">
        <f>IF(A49="","",申込書!$S$9)</f>
        <v/>
      </c>
      <c r="D49" s="42" t="str">
        <f>IF(A49="","",リレー種目!R41)</f>
        <v/>
      </c>
      <c r="E49" s="42"/>
      <c r="F49" s="42"/>
      <c r="G49" s="42"/>
      <c r="H49" s="42"/>
      <c r="I49" s="42" t="str">
        <f>IF(A49="","",リレー種目!V41)</f>
        <v/>
      </c>
      <c r="J49" s="42">
        <v>0</v>
      </c>
      <c r="K49" s="42" t="str">
        <f>IF(A49="","",リレー種目!X41)</f>
        <v/>
      </c>
      <c r="L49" s="42" t="str">
        <f>IF(A49="","",リレー種目!Z41)</f>
        <v/>
      </c>
      <c r="M49" s="42" t="str">
        <f>IF(A49="","",申込書!$AB$6)</f>
        <v/>
      </c>
    </row>
  </sheetData>
  <phoneticPr fontId="2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373"/>
  <sheetViews>
    <sheetView workbookViewId="0">
      <selection activeCell="N2" sqref="N2"/>
    </sheetView>
  </sheetViews>
  <sheetFormatPr defaultRowHeight="12" x14ac:dyDescent="0.15"/>
  <cols>
    <col min="1" max="1" width="6.7109375" bestFit="1" customWidth="1"/>
    <col min="2" max="2" width="9.7109375" bestFit="1" customWidth="1"/>
    <col min="3" max="3" width="14.140625" bestFit="1" customWidth="1"/>
    <col min="4" max="4" width="5.7109375" bestFit="1" customWidth="1"/>
    <col min="5" max="5" width="7.7109375" bestFit="1" customWidth="1"/>
    <col min="6" max="6" width="18.7109375" bestFit="1" customWidth="1"/>
    <col min="7" max="8" width="9.7109375" bestFit="1" customWidth="1"/>
    <col min="9" max="9" width="7.7109375" bestFit="1" customWidth="1"/>
    <col min="10" max="10" width="5.7109375" bestFit="1" customWidth="1"/>
    <col min="11" max="14" width="8.7109375" bestFit="1" customWidth="1"/>
  </cols>
  <sheetData>
    <row r="1" spans="1:14" x14ac:dyDescent="0.15">
      <c r="A1" t="s">
        <v>196</v>
      </c>
      <c r="B1" t="s">
        <v>197</v>
      </c>
      <c r="C1" t="s">
        <v>198</v>
      </c>
      <c r="D1" t="s">
        <v>199</v>
      </c>
      <c r="E1" t="s">
        <v>200</v>
      </c>
      <c r="F1" t="s">
        <v>201</v>
      </c>
      <c r="G1" t="s">
        <v>202</v>
      </c>
      <c r="H1" t="s">
        <v>203</v>
      </c>
      <c r="I1" t="s">
        <v>204</v>
      </c>
      <c r="J1" t="s">
        <v>205</v>
      </c>
      <c r="K1" t="s">
        <v>206</v>
      </c>
      <c r="L1" t="s">
        <v>207</v>
      </c>
      <c r="M1" t="s">
        <v>208</v>
      </c>
      <c r="N1" t="s">
        <v>209</v>
      </c>
    </row>
    <row r="2" spans="1:14" x14ac:dyDescent="0.15">
      <c r="A2">
        <f>IF(リレー申し込み!D6="","",リレー申し込み!L9)</f>
        <v>0</v>
      </c>
      <c r="B2">
        <f>IF(A2="","",申込書!$C$6)</f>
        <v>0</v>
      </c>
      <c r="C2">
        <f>IF(A2="","",申込書!$S$9)</f>
        <v>0</v>
      </c>
      <c r="D2">
        <v>5</v>
      </c>
      <c r="E2">
        <f>IF(A2="","",リレー申し込み!N6)</f>
        <v>14</v>
      </c>
      <c r="F2" t="str">
        <f>IF(A2="","",リレー申し込み!Q6)</f>
        <v>999:99.99</v>
      </c>
      <c r="G2" t="str">
        <f>IF(チーム!A2="","",申込書!$AB$6)</f>
        <v/>
      </c>
      <c r="H2">
        <v>0</v>
      </c>
      <c r="I2">
        <f>IF(A2="","",リレー申し込み!O6)</f>
        <v>6</v>
      </c>
      <c r="J2">
        <f>IF(A2="","",リレー申し込み!P6)</f>
        <v>2000</v>
      </c>
      <c r="K2">
        <v>1</v>
      </c>
      <c r="L2">
        <v>2</v>
      </c>
      <c r="M2">
        <v>3</v>
      </c>
      <c r="N2">
        <v>4</v>
      </c>
    </row>
    <row r="3" spans="1:14" x14ac:dyDescent="0.15">
      <c r="A3" t="str">
        <f>IF(リレー!D7="","",リレー!V7)</f>
        <v/>
      </c>
      <c r="B3" t="str">
        <f>IF(A3="","",申込書!$C$6)</f>
        <v/>
      </c>
      <c r="C3" t="str">
        <f>IF(A3="","",申込書!$S$9)</f>
        <v/>
      </c>
      <c r="D3">
        <v>5</v>
      </c>
      <c r="E3" t="str">
        <f>IF(A3="","",リレー!W7)</f>
        <v/>
      </c>
      <c r="F3" t="str">
        <f>IF(A3="","",リレー!L7)</f>
        <v/>
      </c>
      <c r="G3" t="str">
        <f>IF(チーム!A3="","",申込書!$AB$6)</f>
        <v/>
      </c>
      <c r="H3">
        <v>0</v>
      </c>
      <c r="I3" t="str">
        <f>IF(A3="","",リレー!P7)</f>
        <v/>
      </c>
      <c r="J3" t="str">
        <f>IF(A3="","",リレー!Q7)</f>
        <v/>
      </c>
      <c r="K3" t="str">
        <f>IF(B3="","",リレー!AR7)</f>
        <v/>
      </c>
      <c r="L3" t="str">
        <f>IF(C3="","",リレー!AS7)</f>
        <v/>
      </c>
      <c r="M3" t="str">
        <f>IF(D3="","",リレー!AT7)</f>
        <v/>
      </c>
      <c r="N3" t="str">
        <f>IF(E3="","",リレー!AU7)</f>
        <v/>
      </c>
    </row>
    <row r="4" spans="1:14" x14ac:dyDescent="0.15">
      <c r="A4" t="str">
        <f>IF(リレー!D8="","",リレー!V8)</f>
        <v/>
      </c>
      <c r="B4" t="str">
        <f>IF(A4="","",申込書!$C$6)</f>
        <v/>
      </c>
      <c r="C4" t="str">
        <f>IF(A4="","",申込書!$S$9)</f>
        <v/>
      </c>
      <c r="D4">
        <v>5</v>
      </c>
      <c r="E4" t="str">
        <f>IF(A4="","",リレー!W8)</f>
        <v/>
      </c>
      <c r="F4" t="str">
        <f>IF(A4="","",リレー!L8)</f>
        <v/>
      </c>
      <c r="G4" t="str">
        <f>IF(チーム!A4="","",申込書!$AB$6)</f>
        <v/>
      </c>
      <c r="H4">
        <v>0</v>
      </c>
      <c r="I4" t="str">
        <f>IF(A4="","",リレー!P8)</f>
        <v/>
      </c>
      <c r="J4" t="str">
        <f>IF(A4="","",リレー!Q8)</f>
        <v/>
      </c>
      <c r="K4" t="str">
        <f>IF(B4="","",リレー!AR8)</f>
        <v/>
      </c>
      <c r="L4" t="str">
        <f>IF(C4="","",リレー!AS8)</f>
        <v/>
      </c>
      <c r="M4" t="str">
        <f>IF(D4="","",リレー!AT8)</f>
        <v/>
      </c>
      <c r="N4" t="str">
        <f>IF(E4="","",リレー!AU8)</f>
        <v/>
      </c>
    </row>
    <row r="5" spans="1:14" x14ac:dyDescent="0.15">
      <c r="A5" t="str">
        <f>IF(リレー!D9="","",リレー!V9)</f>
        <v/>
      </c>
      <c r="B5" t="str">
        <f>IF(A5="","",申込書!$C$6)</f>
        <v/>
      </c>
      <c r="C5" t="str">
        <f>IF(A5="","",申込書!$S$9)</f>
        <v/>
      </c>
      <c r="D5">
        <v>5</v>
      </c>
      <c r="E5" t="str">
        <f>IF(A5="","",リレー!W9)</f>
        <v/>
      </c>
      <c r="F5" t="str">
        <f>IF(A5="","",リレー!L9)</f>
        <v/>
      </c>
      <c r="G5" t="str">
        <f>IF(チーム!A5="","",申込書!$AB$6)</f>
        <v/>
      </c>
      <c r="H5">
        <v>0</v>
      </c>
      <c r="I5" t="str">
        <f>IF(A5="","",リレー!P9)</f>
        <v/>
      </c>
      <c r="J5" t="str">
        <f>IF(A5="","",リレー!Q9)</f>
        <v/>
      </c>
      <c r="K5" t="str">
        <f>IF(B5="","",リレー!AR9)</f>
        <v/>
      </c>
      <c r="L5" t="str">
        <f>IF(C5="","",リレー!AS9)</f>
        <v/>
      </c>
      <c r="M5" t="str">
        <f>IF(D5="","",リレー!AT9)</f>
        <v/>
      </c>
      <c r="N5" t="str">
        <f>IF(E5="","",リレー!AU9)</f>
        <v/>
      </c>
    </row>
    <row r="6" spans="1:14" x14ac:dyDescent="0.15">
      <c r="A6" t="str">
        <f>IF(リレー!D10="","",リレー!V10)</f>
        <v/>
      </c>
      <c r="B6" t="str">
        <f>IF(A6="","",申込書!$C$6)</f>
        <v/>
      </c>
      <c r="C6" t="str">
        <f>IF(A6="","",申込書!$S$9)</f>
        <v/>
      </c>
      <c r="D6">
        <v>5</v>
      </c>
      <c r="E6" t="str">
        <f>IF(A6="","",リレー!W10)</f>
        <v/>
      </c>
      <c r="F6" t="str">
        <f>IF(A6="","",リレー!L10)</f>
        <v/>
      </c>
      <c r="G6" t="str">
        <f>IF(チーム!A6="","",申込書!$AB$6)</f>
        <v/>
      </c>
      <c r="H6">
        <v>0</v>
      </c>
      <c r="I6" t="str">
        <f>IF(A6="","",リレー!P10)</f>
        <v/>
      </c>
      <c r="J6" t="str">
        <f>IF(A6="","",リレー!Q10)</f>
        <v/>
      </c>
      <c r="K6" t="str">
        <f>IF(B6="","",リレー!AR10)</f>
        <v/>
      </c>
      <c r="L6" t="str">
        <f>IF(C6="","",リレー!AS10)</f>
        <v/>
      </c>
      <c r="M6" t="str">
        <f>IF(D6="","",リレー!AT10)</f>
        <v/>
      </c>
      <c r="N6" t="str">
        <f>IF(E6="","",リレー!AU10)</f>
        <v/>
      </c>
    </row>
    <row r="7" spans="1:14" x14ac:dyDescent="0.15">
      <c r="A7" t="str">
        <f>IF(リレー!D11="","",リレー!V11)</f>
        <v/>
      </c>
      <c r="B7" t="str">
        <f>IF(A7="","",申込書!$C$6)</f>
        <v/>
      </c>
      <c r="C7" t="str">
        <f>IF(A7="","",申込書!$S$9)</f>
        <v/>
      </c>
      <c r="D7">
        <v>5</v>
      </c>
      <c r="E7" t="str">
        <f>IF(A7="","",リレー!W11)</f>
        <v/>
      </c>
      <c r="F7" t="str">
        <f>IF(A7="","",リレー!L11)</f>
        <v/>
      </c>
      <c r="G7" t="str">
        <f>IF(チーム!A7="","",申込書!$AB$6)</f>
        <v/>
      </c>
      <c r="H7">
        <v>0</v>
      </c>
      <c r="I7" t="str">
        <f>IF(A7="","",リレー!P11)</f>
        <v/>
      </c>
      <c r="J7" t="str">
        <f>IF(A7="","",リレー!Q11)</f>
        <v/>
      </c>
      <c r="K7" t="str">
        <f>IF(B7="","",リレー!AR11)</f>
        <v/>
      </c>
      <c r="L7" t="str">
        <f>IF(C7="","",リレー!AS11)</f>
        <v/>
      </c>
      <c r="M7" t="str">
        <f>IF(D7="","",リレー!AT11)</f>
        <v/>
      </c>
      <c r="N7" t="str">
        <f>IF(E7="","",リレー!AU11)</f>
        <v/>
      </c>
    </row>
    <row r="8" spans="1:14" x14ac:dyDescent="0.15">
      <c r="A8" t="str">
        <f>IF(リレー!D12="","",リレー!V12)</f>
        <v/>
      </c>
      <c r="B8" t="str">
        <f>IF(A8="","",申込書!$C$6)</f>
        <v/>
      </c>
      <c r="C8" t="str">
        <f>IF(A8="","",申込書!$S$9)</f>
        <v/>
      </c>
      <c r="D8">
        <v>5</v>
      </c>
      <c r="E8" t="str">
        <f>IF(A8="","",リレー!W12)</f>
        <v/>
      </c>
      <c r="F8" t="str">
        <f>IF(A8="","",リレー!L12)</f>
        <v/>
      </c>
      <c r="G8" t="str">
        <f>IF(チーム!A8="","",申込書!$AB$6)</f>
        <v/>
      </c>
      <c r="H8">
        <v>0</v>
      </c>
      <c r="I8" t="str">
        <f>IF(A8="","",リレー!P12)</f>
        <v/>
      </c>
      <c r="J8" t="str">
        <f>IF(A8="","",リレー!Q12)</f>
        <v/>
      </c>
      <c r="K8" t="str">
        <f>IF(B8="","",リレー!AR12)</f>
        <v/>
      </c>
      <c r="L8" t="str">
        <f>IF(C8="","",リレー!AS12)</f>
        <v/>
      </c>
      <c r="M8" t="str">
        <f>IF(D8="","",リレー!AT12)</f>
        <v/>
      </c>
      <c r="N8" t="str">
        <f>IF(E8="","",リレー!AU12)</f>
        <v/>
      </c>
    </row>
    <row r="9" spans="1:14" x14ac:dyDescent="0.15">
      <c r="A9" t="str">
        <f>IF(リレー!D13="","",リレー!V13)</f>
        <v/>
      </c>
      <c r="B9" t="str">
        <f>IF(A9="","",申込書!$C$6)</f>
        <v/>
      </c>
      <c r="C9" t="str">
        <f>IF(A9="","",申込書!$S$9)</f>
        <v/>
      </c>
      <c r="D9">
        <v>5</v>
      </c>
      <c r="E9" t="str">
        <f>IF(A9="","",リレー!W13)</f>
        <v/>
      </c>
      <c r="F9" t="str">
        <f>IF(A9="","",リレー!L13)</f>
        <v/>
      </c>
      <c r="G9" t="str">
        <f>IF(チーム!A9="","",申込書!$AB$6)</f>
        <v/>
      </c>
      <c r="H9">
        <v>0</v>
      </c>
      <c r="I9" t="str">
        <f>IF(A9="","",リレー!P13)</f>
        <v/>
      </c>
      <c r="J9" t="str">
        <f>IF(A9="","",リレー!Q13)</f>
        <v/>
      </c>
      <c r="K9" t="str">
        <f>IF(B9="","",リレー!AR13)</f>
        <v/>
      </c>
      <c r="L9" t="str">
        <f>IF(C9="","",リレー!AS13)</f>
        <v/>
      </c>
      <c r="M9" t="str">
        <f>IF(D9="","",リレー!AT13)</f>
        <v/>
      </c>
      <c r="N9" t="str">
        <f>IF(E9="","",リレー!AU13)</f>
        <v/>
      </c>
    </row>
    <row r="10" spans="1:14" x14ac:dyDescent="0.15">
      <c r="A10" t="str">
        <f>IF(リレー!D14="","",リレー!V14)</f>
        <v/>
      </c>
      <c r="B10" t="str">
        <f>IF(A10="","",申込書!$C$6)</f>
        <v/>
      </c>
      <c r="C10" t="str">
        <f>IF(A10="","",申込書!$S$9)</f>
        <v/>
      </c>
      <c r="D10">
        <v>5</v>
      </c>
      <c r="E10" t="str">
        <f>IF(A10="","",リレー!W14)</f>
        <v/>
      </c>
      <c r="F10" t="str">
        <f>IF(A10="","",リレー!L14)</f>
        <v/>
      </c>
      <c r="G10" t="str">
        <f>IF(チーム!A10="","",申込書!$AB$6)</f>
        <v/>
      </c>
      <c r="H10">
        <v>0</v>
      </c>
      <c r="I10" t="str">
        <f>IF(A10="","",リレー!P14)</f>
        <v/>
      </c>
      <c r="J10" t="str">
        <f>IF(A10="","",リレー!Q14)</f>
        <v/>
      </c>
      <c r="K10" t="str">
        <f>IF(B10="","",リレー!AR14)</f>
        <v/>
      </c>
      <c r="L10" t="str">
        <f>IF(C10="","",リレー!AS14)</f>
        <v/>
      </c>
      <c r="M10" t="str">
        <f>IF(D10="","",リレー!AT14)</f>
        <v/>
      </c>
      <c r="N10" t="str">
        <f>IF(E10="","",リレー!AU14)</f>
        <v/>
      </c>
    </row>
    <row r="11" spans="1:14" x14ac:dyDescent="0.15">
      <c r="A11" t="str">
        <f>IF(リレー!D15="","",リレー!V15)</f>
        <v/>
      </c>
      <c r="B11" t="str">
        <f>IF(A11="","",申込書!$C$6)</f>
        <v/>
      </c>
      <c r="C11" t="str">
        <f>IF(A11="","",申込書!$S$9)</f>
        <v/>
      </c>
      <c r="D11">
        <v>5</v>
      </c>
      <c r="E11" t="str">
        <f>IF(A11="","",リレー!W15)</f>
        <v/>
      </c>
      <c r="F11" t="str">
        <f>IF(A11="","",リレー!L15)</f>
        <v/>
      </c>
      <c r="G11" t="str">
        <f>IF(チーム!A11="","",申込書!$AB$6)</f>
        <v/>
      </c>
      <c r="H11">
        <v>0</v>
      </c>
      <c r="I11" t="str">
        <f>IF(A11="","",リレー!P15)</f>
        <v/>
      </c>
      <c r="J11" t="str">
        <f>IF(A11="","",リレー!Q15)</f>
        <v/>
      </c>
      <c r="K11" t="str">
        <f>IF(B11="","",リレー!AR15)</f>
        <v/>
      </c>
      <c r="L11" t="str">
        <f>IF(C11="","",リレー!AS15)</f>
        <v/>
      </c>
      <c r="M11" t="str">
        <f>IF(D11="","",リレー!AT15)</f>
        <v/>
      </c>
      <c r="N11" t="str">
        <f>IF(E11="","",リレー!AU15)</f>
        <v/>
      </c>
    </row>
    <row r="12" spans="1:14" x14ac:dyDescent="0.15">
      <c r="A12" t="str">
        <f>IF(リレー!D16="","",リレー!V16)</f>
        <v/>
      </c>
      <c r="B12" t="str">
        <f>IF(A12="","",申込書!$C$6)</f>
        <v/>
      </c>
      <c r="C12" t="str">
        <f>IF(A12="","",申込書!$S$9)</f>
        <v/>
      </c>
      <c r="D12">
        <v>5</v>
      </c>
      <c r="E12" t="str">
        <f>IF(A12="","",リレー!W16)</f>
        <v/>
      </c>
      <c r="F12" t="str">
        <f>IF(A12="","",リレー!L16)</f>
        <v/>
      </c>
      <c r="G12" t="str">
        <f>IF(チーム!A12="","",申込書!$AB$6)</f>
        <v/>
      </c>
      <c r="H12">
        <v>0</v>
      </c>
      <c r="I12" t="str">
        <f>IF(A12="","",リレー!P16)</f>
        <v/>
      </c>
      <c r="J12" t="str">
        <f>IF(A12="","",リレー!Q16)</f>
        <v/>
      </c>
      <c r="K12" t="str">
        <f>IF(B12="","",リレー!AR16)</f>
        <v/>
      </c>
      <c r="L12" t="str">
        <f>IF(C12="","",リレー!AS16)</f>
        <v/>
      </c>
      <c r="M12" t="str">
        <f>IF(D12="","",リレー!AT16)</f>
        <v/>
      </c>
      <c r="N12" t="str">
        <f>IF(E12="","",リレー!AU16)</f>
        <v/>
      </c>
    </row>
    <row r="13" spans="1:14" x14ac:dyDescent="0.15">
      <c r="A13" t="str">
        <f>IF(リレー!D17="","",リレー!V17)</f>
        <v/>
      </c>
      <c r="B13" t="str">
        <f>IF(A13="","",申込書!$C$6)</f>
        <v/>
      </c>
      <c r="C13" t="str">
        <f>IF(A13="","",申込書!$S$9)</f>
        <v/>
      </c>
      <c r="D13">
        <v>5</v>
      </c>
      <c r="E13" t="str">
        <f>IF(A13="","",リレー!W17)</f>
        <v/>
      </c>
      <c r="F13" t="str">
        <f>IF(A13="","",リレー!L17)</f>
        <v/>
      </c>
      <c r="G13" t="str">
        <f>IF(チーム!A13="","",申込書!$AB$6)</f>
        <v/>
      </c>
      <c r="H13">
        <v>0</v>
      </c>
      <c r="I13" t="str">
        <f>IF(A13="","",リレー!P17)</f>
        <v/>
      </c>
      <c r="J13" t="str">
        <f>IF(A13="","",リレー!Q17)</f>
        <v/>
      </c>
      <c r="K13" t="str">
        <f>IF(B13="","",リレー!AR17)</f>
        <v/>
      </c>
      <c r="L13" t="str">
        <f>IF(C13="","",リレー!AS17)</f>
        <v/>
      </c>
      <c r="M13" t="str">
        <f>IF(D13="","",リレー!AT17)</f>
        <v/>
      </c>
      <c r="N13" t="str">
        <f>IF(E13="","",リレー!AU17)</f>
        <v/>
      </c>
    </row>
    <row r="14" spans="1:14" x14ac:dyDescent="0.15">
      <c r="A14" t="str">
        <f>IF(リレー!D18="","",リレー!V18)</f>
        <v/>
      </c>
      <c r="B14" t="str">
        <f>IF(A14="","",申込書!$C$6)</f>
        <v/>
      </c>
      <c r="C14" t="str">
        <f>IF(A14="","",申込書!$S$9)</f>
        <v/>
      </c>
      <c r="D14">
        <v>5</v>
      </c>
      <c r="E14" t="str">
        <f>IF(A14="","",リレー!W18)</f>
        <v/>
      </c>
      <c r="F14" t="str">
        <f>IF(A14="","",リレー!L18)</f>
        <v/>
      </c>
      <c r="G14" t="str">
        <f>IF(チーム!A14="","",申込書!$AB$6)</f>
        <v/>
      </c>
      <c r="H14">
        <v>0</v>
      </c>
      <c r="I14" t="str">
        <f>IF(A14="","",リレー!P18)</f>
        <v/>
      </c>
      <c r="J14" t="str">
        <f>IF(A14="","",リレー!Q18)</f>
        <v/>
      </c>
      <c r="K14" t="str">
        <f>IF(B14="","",リレー!AR18)</f>
        <v/>
      </c>
      <c r="L14" t="str">
        <f>IF(C14="","",リレー!AS18)</f>
        <v/>
      </c>
      <c r="M14" t="str">
        <f>IF(D14="","",リレー!AT18)</f>
        <v/>
      </c>
      <c r="N14" t="str">
        <f>IF(E14="","",リレー!AU18)</f>
        <v/>
      </c>
    </row>
    <row r="15" spans="1:14" x14ac:dyDescent="0.15">
      <c r="A15" t="str">
        <f>IF(リレー!D19="","",リレー!V19)</f>
        <v/>
      </c>
      <c r="B15" t="str">
        <f>IF(A15="","",申込書!$C$6)</f>
        <v/>
      </c>
      <c r="C15" t="str">
        <f>IF(A15="","",申込書!$S$9)</f>
        <v/>
      </c>
      <c r="D15">
        <v>5</v>
      </c>
      <c r="E15" t="str">
        <f>IF(A15="","",リレー!W19)</f>
        <v/>
      </c>
      <c r="F15" t="str">
        <f>IF(A15="","",リレー!L19)</f>
        <v/>
      </c>
      <c r="G15" t="str">
        <f>IF(チーム!A15="","",申込書!$AB$6)</f>
        <v/>
      </c>
      <c r="H15">
        <v>0</v>
      </c>
      <c r="I15" t="str">
        <f>IF(A15="","",リレー!P19)</f>
        <v/>
      </c>
      <c r="J15" t="str">
        <f>IF(A15="","",リレー!Q19)</f>
        <v/>
      </c>
      <c r="K15" t="str">
        <f>IF(B15="","",リレー!AR19)</f>
        <v/>
      </c>
      <c r="L15" t="str">
        <f>IF(C15="","",リレー!AS19)</f>
        <v/>
      </c>
      <c r="M15" t="str">
        <f>IF(D15="","",リレー!AT19)</f>
        <v/>
      </c>
      <c r="N15" t="str">
        <f>IF(E15="","",リレー!AU19)</f>
        <v/>
      </c>
    </row>
    <row r="16" spans="1:14" x14ac:dyDescent="0.15">
      <c r="A16" t="str">
        <f>IF(リレー!D20="","",リレー!V20)</f>
        <v/>
      </c>
      <c r="B16" t="str">
        <f>IF(A16="","",申込書!$C$6)</f>
        <v/>
      </c>
      <c r="C16" t="str">
        <f>IF(A16="","",申込書!$S$9)</f>
        <v/>
      </c>
      <c r="D16">
        <v>5</v>
      </c>
      <c r="E16" t="str">
        <f>IF(A16="","",リレー!W20)</f>
        <v/>
      </c>
      <c r="F16" t="str">
        <f>IF(A16="","",リレー!L20)</f>
        <v/>
      </c>
      <c r="G16" t="str">
        <f>IF(チーム!A16="","",申込書!$AB$6)</f>
        <v/>
      </c>
      <c r="H16">
        <v>0</v>
      </c>
      <c r="I16" t="str">
        <f>IF(A16="","",リレー!P20)</f>
        <v/>
      </c>
      <c r="J16" t="str">
        <f>IF(A16="","",リレー!Q20)</f>
        <v/>
      </c>
      <c r="K16" t="str">
        <f>IF(B16="","",リレー!AR20)</f>
        <v/>
      </c>
      <c r="L16" t="str">
        <f>IF(C16="","",リレー!AS20)</f>
        <v/>
      </c>
      <c r="M16" t="str">
        <f>IF(D16="","",リレー!AT20)</f>
        <v/>
      </c>
      <c r="N16" t="str">
        <f>IF(E16="","",リレー!AU20)</f>
        <v/>
      </c>
    </row>
    <row r="17" spans="1:14" x14ac:dyDescent="0.15">
      <c r="A17" t="str">
        <f>IF(リレー!D21="","",リレー!V21)</f>
        <v/>
      </c>
      <c r="B17" t="str">
        <f>IF(A17="","",申込書!$C$6)</f>
        <v/>
      </c>
      <c r="C17" t="str">
        <f>IF(A17="","",申込書!$S$9)</f>
        <v/>
      </c>
      <c r="D17">
        <v>5</v>
      </c>
      <c r="E17" t="str">
        <f>IF(A17="","",リレー!W21)</f>
        <v/>
      </c>
      <c r="F17" t="str">
        <f>IF(A17="","",リレー!L21)</f>
        <v/>
      </c>
      <c r="G17" t="str">
        <f>IF(チーム!A17="","",申込書!$AB$6)</f>
        <v/>
      </c>
      <c r="H17">
        <v>0</v>
      </c>
      <c r="I17" t="str">
        <f>IF(A17="","",リレー!P21)</f>
        <v/>
      </c>
      <c r="J17" t="str">
        <f>IF(A17="","",リレー!Q21)</f>
        <v/>
      </c>
      <c r="K17" t="str">
        <f>IF(B17="","",リレー!AR21)</f>
        <v/>
      </c>
      <c r="L17" t="str">
        <f>IF(C17="","",リレー!AS21)</f>
        <v/>
      </c>
      <c r="M17" t="str">
        <f>IF(D17="","",リレー!AT21)</f>
        <v/>
      </c>
      <c r="N17" t="str">
        <f>IF(E17="","",リレー!AU21)</f>
        <v/>
      </c>
    </row>
    <row r="18" spans="1:14" x14ac:dyDescent="0.15">
      <c r="A18" t="str">
        <f>IF(リレー!D22="","",リレー!V22)</f>
        <v/>
      </c>
      <c r="B18" t="str">
        <f>IF(A18="","",申込書!$C$6)</f>
        <v/>
      </c>
      <c r="C18" t="str">
        <f>IF(A18="","",申込書!$S$9)</f>
        <v/>
      </c>
      <c r="D18">
        <v>5</v>
      </c>
      <c r="E18" t="str">
        <f>IF(A18="","",リレー!W22)</f>
        <v/>
      </c>
      <c r="F18" t="str">
        <f>IF(A18="","",リレー!L22)</f>
        <v/>
      </c>
      <c r="G18" t="str">
        <f>IF(チーム!A18="","",申込書!$AB$6)</f>
        <v/>
      </c>
      <c r="H18">
        <v>0</v>
      </c>
      <c r="I18" t="str">
        <f>IF(A18="","",リレー!P22)</f>
        <v/>
      </c>
      <c r="J18" t="str">
        <f>IF(A18="","",リレー!Q22)</f>
        <v/>
      </c>
      <c r="K18" t="str">
        <f>IF(B18="","",リレー!AR22)</f>
        <v/>
      </c>
      <c r="L18" t="str">
        <f>IF(C18="","",リレー!AS22)</f>
        <v/>
      </c>
      <c r="M18" t="str">
        <f>IF(D18="","",リレー!AT22)</f>
        <v/>
      </c>
      <c r="N18" t="str">
        <f>IF(E18="","",リレー!AU22)</f>
        <v/>
      </c>
    </row>
    <row r="19" spans="1:14" x14ac:dyDescent="0.15">
      <c r="A19" t="str">
        <f>IF(リレー!D23="","",リレー!V23)</f>
        <v/>
      </c>
      <c r="B19" t="str">
        <f>IF(A19="","",申込書!$C$6)</f>
        <v/>
      </c>
      <c r="C19" t="str">
        <f>IF(A19="","",申込書!$S$9)</f>
        <v/>
      </c>
      <c r="D19">
        <v>5</v>
      </c>
      <c r="E19" t="str">
        <f>IF(A19="","",リレー!W23)</f>
        <v/>
      </c>
      <c r="F19" t="str">
        <f>IF(A19="","",リレー!L23)</f>
        <v/>
      </c>
      <c r="G19" t="str">
        <f>IF(チーム!A19="","",申込書!$AB$6)</f>
        <v/>
      </c>
      <c r="H19">
        <v>0</v>
      </c>
      <c r="I19" t="str">
        <f>IF(A19="","",リレー!P23)</f>
        <v/>
      </c>
      <c r="J19" t="str">
        <f>IF(A19="","",リレー!Q23)</f>
        <v/>
      </c>
      <c r="K19" t="str">
        <f>IF(B19="","",リレー!AR23)</f>
        <v/>
      </c>
      <c r="L19" t="str">
        <f>IF(C19="","",リレー!AS23)</f>
        <v/>
      </c>
      <c r="M19" t="str">
        <f>IF(D19="","",リレー!AT23)</f>
        <v/>
      </c>
      <c r="N19" t="str">
        <f>IF(E19="","",リレー!AU23)</f>
        <v/>
      </c>
    </row>
    <row r="20" spans="1:14" x14ac:dyDescent="0.15">
      <c r="A20" t="str">
        <f>IF(リレー!D24="","",リレー!V24)</f>
        <v/>
      </c>
      <c r="B20" t="str">
        <f>IF(A20="","",申込書!$C$6)</f>
        <v/>
      </c>
      <c r="C20" t="str">
        <f>IF(A20="","",申込書!$S$9)</f>
        <v/>
      </c>
      <c r="D20">
        <v>5</v>
      </c>
      <c r="E20" t="str">
        <f>IF(A20="","",リレー!W24)</f>
        <v/>
      </c>
      <c r="F20" t="str">
        <f>IF(A20="","",リレー!L24)</f>
        <v/>
      </c>
      <c r="G20" t="str">
        <f>IF(チーム!A20="","",申込書!$AB$6)</f>
        <v/>
      </c>
      <c r="H20">
        <v>0</v>
      </c>
      <c r="I20" t="str">
        <f>IF(A20="","",リレー!P24)</f>
        <v/>
      </c>
      <c r="J20" t="str">
        <f>IF(A20="","",リレー!Q24)</f>
        <v/>
      </c>
      <c r="K20" t="str">
        <f>IF(B20="","",リレー!AR24)</f>
        <v/>
      </c>
      <c r="L20" t="str">
        <f>IF(C20="","",リレー!AS24)</f>
        <v/>
      </c>
      <c r="M20" t="str">
        <f>IF(D20="","",リレー!AT24)</f>
        <v/>
      </c>
      <c r="N20" t="str">
        <f>IF(E20="","",リレー!AU24)</f>
        <v/>
      </c>
    </row>
    <row r="21" spans="1:14" x14ac:dyDescent="0.15">
      <c r="A21" t="str">
        <f>IF(リレー!D25="","",リレー!V25)</f>
        <v/>
      </c>
      <c r="B21" t="str">
        <f>IF(A21="","",申込書!$C$6)</f>
        <v/>
      </c>
      <c r="C21" t="str">
        <f>IF(A21="","",申込書!$S$9)</f>
        <v/>
      </c>
      <c r="D21">
        <v>5</v>
      </c>
      <c r="E21" t="str">
        <f>IF(A21="","",リレー!W25)</f>
        <v/>
      </c>
      <c r="F21" t="str">
        <f>IF(A21="","",リレー!L25)</f>
        <v/>
      </c>
      <c r="G21" t="str">
        <f>IF(チーム!A21="","",申込書!$AB$6)</f>
        <v/>
      </c>
      <c r="H21">
        <v>0</v>
      </c>
      <c r="I21" t="str">
        <f>IF(A21="","",リレー!P25)</f>
        <v/>
      </c>
      <c r="J21" t="str">
        <f>IF(A21="","",リレー!Q25)</f>
        <v/>
      </c>
      <c r="K21" t="str">
        <f>IF(B21="","",リレー!AR25)</f>
        <v/>
      </c>
      <c r="L21" t="str">
        <f>IF(C21="","",リレー!AS25)</f>
        <v/>
      </c>
      <c r="M21" t="str">
        <f>IF(D21="","",リレー!AT25)</f>
        <v/>
      </c>
      <c r="N21" t="str">
        <f>IF(E21="","",リレー!AU25)</f>
        <v/>
      </c>
    </row>
    <row r="22" spans="1:14" x14ac:dyDescent="0.15">
      <c r="A22" t="str">
        <f>IF(リレー!D26="","",リレー!V26)</f>
        <v/>
      </c>
      <c r="B22" t="str">
        <f>IF(A22="","",申込書!$C$6)</f>
        <v/>
      </c>
      <c r="C22" t="str">
        <f>IF(A22="","",申込書!$S$9)</f>
        <v/>
      </c>
      <c r="D22">
        <v>5</v>
      </c>
      <c r="E22" t="str">
        <f>IF(A22="","",リレー!W26)</f>
        <v/>
      </c>
      <c r="F22" t="str">
        <f>IF(A22="","",リレー!L26)</f>
        <v/>
      </c>
      <c r="G22" t="str">
        <f>IF(チーム!A22="","",申込書!$AB$6)</f>
        <v/>
      </c>
      <c r="H22">
        <v>0</v>
      </c>
      <c r="I22" t="str">
        <f>IF(A22="","",リレー!P26)</f>
        <v/>
      </c>
      <c r="J22" t="str">
        <f>IF(A22="","",リレー!Q26)</f>
        <v/>
      </c>
      <c r="K22" t="str">
        <f>IF(B22="","",リレー!AR26)</f>
        <v/>
      </c>
      <c r="L22" t="str">
        <f>IF(C22="","",リレー!AS26)</f>
        <v/>
      </c>
      <c r="M22" t="str">
        <f>IF(D22="","",リレー!AT26)</f>
        <v/>
      </c>
      <c r="N22" t="str">
        <f>IF(E22="","",リレー!AU26)</f>
        <v/>
      </c>
    </row>
    <row r="23" spans="1:14" x14ac:dyDescent="0.15">
      <c r="A23" t="str">
        <f>IF(リレー!D27="","",リレー!V27)</f>
        <v/>
      </c>
      <c r="B23" t="str">
        <f>IF(A23="","",申込書!$C$6)</f>
        <v/>
      </c>
      <c r="C23" t="str">
        <f>IF(A23="","",申込書!$S$9)</f>
        <v/>
      </c>
      <c r="D23">
        <v>5</v>
      </c>
      <c r="E23" t="str">
        <f>IF(A23="","",リレー!W27)</f>
        <v/>
      </c>
      <c r="F23" t="str">
        <f>IF(A23="","",リレー!L27)</f>
        <v/>
      </c>
      <c r="G23" t="str">
        <f>IF(チーム!A23="","",申込書!$AB$6)</f>
        <v/>
      </c>
      <c r="H23">
        <v>0</v>
      </c>
      <c r="I23" t="str">
        <f>IF(A23="","",リレー!P27)</f>
        <v/>
      </c>
      <c r="J23" t="str">
        <f>IF(A23="","",リレー!Q27)</f>
        <v/>
      </c>
      <c r="K23" t="str">
        <f>IF(B23="","",リレー!AR27)</f>
        <v/>
      </c>
      <c r="L23" t="str">
        <f>IF(C23="","",リレー!AS27)</f>
        <v/>
      </c>
      <c r="M23" t="str">
        <f>IF(D23="","",リレー!AT27)</f>
        <v/>
      </c>
      <c r="N23" t="str">
        <f>IF(E23="","",リレー!AU27)</f>
        <v/>
      </c>
    </row>
    <row r="24" spans="1:14" x14ac:dyDescent="0.15">
      <c r="A24" t="str">
        <f>IF(リレー!D28="","",リレー!V28)</f>
        <v/>
      </c>
      <c r="B24" t="str">
        <f>IF(A24="","",申込書!$C$6)</f>
        <v/>
      </c>
      <c r="C24" t="str">
        <f>IF(A24="","",申込書!$S$9)</f>
        <v/>
      </c>
      <c r="D24">
        <v>5</v>
      </c>
      <c r="E24" t="str">
        <f>IF(A24="","",リレー!W28)</f>
        <v/>
      </c>
      <c r="F24" t="str">
        <f>IF(A24="","",リレー!L28)</f>
        <v/>
      </c>
      <c r="G24" t="str">
        <f>IF(チーム!A24="","",申込書!$AB$6)</f>
        <v/>
      </c>
      <c r="H24">
        <v>0</v>
      </c>
      <c r="I24" t="str">
        <f>IF(A24="","",リレー!P28)</f>
        <v/>
      </c>
      <c r="J24" t="str">
        <f>IF(A24="","",リレー!Q28)</f>
        <v/>
      </c>
      <c r="K24" t="str">
        <f>IF(B24="","",リレー!AR28)</f>
        <v/>
      </c>
      <c r="L24" t="str">
        <f>IF(C24="","",リレー!AS28)</f>
        <v/>
      </c>
      <c r="M24" t="str">
        <f>IF(D24="","",リレー!AT28)</f>
        <v/>
      </c>
      <c r="N24" t="str">
        <f>IF(E24="","",リレー!AU28)</f>
        <v/>
      </c>
    </row>
    <row r="25" spans="1:14" x14ac:dyDescent="0.15">
      <c r="A25" t="str">
        <f>IF(リレー!D29="","",リレー!V29)</f>
        <v/>
      </c>
      <c r="B25" t="str">
        <f>IF(A25="","",申込書!$C$6)</f>
        <v/>
      </c>
      <c r="C25" t="str">
        <f>IF(A25="","",申込書!$S$9)</f>
        <v/>
      </c>
      <c r="D25">
        <v>5</v>
      </c>
      <c r="E25" t="str">
        <f>IF(A25="","",リレー!W29)</f>
        <v/>
      </c>
      <c r="F25" t="str">
        <f>IF(A25="","",リレー!L29)</f>
        <v/>
      </c>
      <c r="G25" t="str">
        <f>IF(チーム!A25="","",申込書!$AB$6)</f>
        <v/>
      </c>
      <c r="H25">
        <v>0</v>
      </c>
      <c r="I25" t="str">
        <f>IF(A25="","",リレー!P29)</f>
        <v/>
      </c>
      <c r="J25" t="str">
        <f>IF(A25="","",リレー!Q29)</f>
        <v/>
      </c>
      <c r="K25" t="str">
        <f>IF(B25="","",リレー!AR29)</f>
        <v/>
      </c>
      <c r="L25" t="str">
        <f>IF(C25="","",リレー!AS29)</f>
        <v/>
      </c>
      <c r="M25" t="str">
        <f>IF(D25="","",リレー!AT29)</f>
        <v/>
      </c>
      <c r="N25" t="str">
        <f>IF(E25="","",リレー!AU29)</f>
        <v/>
      </c>
    </row>
    <row r="26" spans="1:14" x14ac:dyDescent="0.15">
      <c r="A26" t="str">
        <f>IF(リレー!D30="","",リレー!V30)</f>
        <v/>
      </c>
      <c r="B26" t="str">
        <f>IF(A26="","",申込書!$C$6)</f>
        <v/>
      </c>
      <c r="C26" t="str">
        <f>IF(A26="","",申込書!$S$9)</f>
        <v/>
      </c>
      <c r="D26">
        <v>5</v>
      </c>
      <c r="E26" t="str">
        <f>IF(A26="","",リレー!W30)</f>
        <v/>
      </c>
      <c r="F26" t="str">
        <f>IF(A26="","",リレー!L30)</f>
        <v/>
      </c>
      <c r="G26" t="str">
        <f>IF(チーム!A26="","",申込書!$AB$6)</f>
        <v/>
      </c>
      <c r="H26">
        <v>0</v>
      </c>
      <c r="I26" t="str">
        <f>IF(A26="","",リレー!P30)</f>
        <v/>
      </c>
      <c r="J26" t="str">
        <f>IF(A26="","",リレー!Q30)</f>
        <v/>
      </c>
      <c r="K26" t="str">
        <f>IF(B26="","",リレー!AR30)</f>
        <v/>
      </c>
      <c r="L26" t="str">
        <f>IF(C26="","",リレー!AS30)</f>
        <v/>
      </c>
      <c r="M26" t="str">
        <f>IF(D26="","",リレー!AT30)</f>
        <v/>
      </c>
      <c r="N26" t="str">
        <f>IF(E26="","",リレー!AU30)</f>
        <v/>
      </c>
    </row>
    <row r="27" spans="1:14" x14ac:dyDescent="0.15">
      <c r="A27" t="str">
        <f>IF(リレー!D31="","",リレー!V31)</f>
        <v/>
      </c>
      <c r="B27" t="str">
        <f>IF(A27="","",申込書!$C$6)</f>
        <v/>
      </c>
      <c r="C27" t="str">
        <f>IF(A27="","",申込書!$S$9)</f>
        <v/>
      </c>
      <c r="D27">
        <v>5</v>
      </c>
      <c r="E27" t="str">
        <f>IF(A27="","",リレー!W31)</f>
        <v/>
      </c>
      <c r="F27" t="str">
        <f>IF(A27="","",リレー!L31)</f>
        <v/>
      </c>
      <c r="G27" t="str">
        <f>IF(チーム!A27="","",申込書!$AB$6)</f>
        <v/>
      </c>
      <c r="H27">
        <v>0</v>
      </c>
      <c r="I27" t="str">
        <f>IF(A27="","",リレー!P31)</f>
        <v/>
      </c>
      <c r="J27" t="str">
        <f>IF(A27="","",リレー!Q31)</f>
        <v/>
      </c>
      <c r="K27" t="str">
        <f>IF(B27="","",リレー!AR31)</f>
        <v/>
      </c>
      <c r="L27" t="str">
        <f>IF(C27="","",リレー!AS31)</f>
        <v/>
      </c>
      <c r="M27" t="str">
        <f>IF(D27="","",リレー!AT31)</f>
        <v/>
      </c>
      <c r="N27" t="str">
        <f>IF(E27="","",リレー!AU31)</f>
        <v/>
      </c>
    </row>
    <row r="28" spans="1:14" x14ac:dyDescent="0.15">
      <c r="A28" t="str">
        <f>IF(リレー!D32="","",リレー!V32)</f>
        <v/>
      </c>
      <c r="B28" t="str">
        <f>IF(A28="","",申込書!$C$6)</f>
        <v/>
      </c>
      <c r="C28" t="str">
        <f>IF(A28="","",申込書!$S$9)</f>
        <v/>
      </c>
      <c r="D28">
        <v>5</v>
      </c>
      <c r="E28" t="str">
        <f>IF(A28="","",リレー!W32)</f>
        <v/>
      </c>
      <c r="F28" t="str">
        <f>IF(A28="","",リレー!L32)</f>
        <v/>
      </c>
      <c r="G28" t="str">
        <f>IF(チーム!A28="","",申込書!$AB$6)</f>
        <v/>
      </c>
      <c r="H28">
        <v>0</v>
      </c>
      <c r="I28" t="str">
        <f>IF(A28="","",リレー!P32)</f>
        <v/>
      </c>
      <c r="J28" t="str">
        <f>IF(A28="","",リレー!Q32)</f>
        <v/>
      </c>
      <c r="K28" t="str">
        <f>IF(B28="","",リレー!AR32)</f>
        <v/>
      </c>
      <c r="L28" t="str">
        <f>IF(C28="","",リレー!AS32)</f>
        <v/>
      </c>
      <c r="M28" t="str">
        <f>IF(D28="","",リレー!AT32)</f>
        <v/>
      </c>
      <c r="N28" t="str">
        <f>IF(E28="","",リレー!AU32)</f>
        <v/>
      </c>
    </row>
    <row r="29" spans="1:14" x14ac:dyDescent="0.15">
      <c r="A29" t="str">
        <f>IF(リレー!D33="","",リレー!V33)</f>
        <v/>
      </c>
      <c r="B29" t="str">
        <f>IF(A29="","",申込書!$C$6)</f>
        <v/>
      </c>
      <c r="C29" t="str">
        <f>IF(A29="","",申込書!$S$9)</f>
        <v/>
      </c>
      <c r="D29">
        <v>5</v>
      </c>
      <c r="E29" t="str">
        <f>IF(A29="","",リレー!W33)</f>
        <v/>
      </c>
      <c r="F29" t="str">
        <f>IF(A29="","",リレー!L33)</f>
        <v/>
      </c>
      <c r="G29" t="str">
        <f>IF(チーム!A29="","",申込書!$AB$6)</f>
        <v/>
      </c>
      <c r="H29">
        <v>0</v>
      </c>
      <c r="I29" t="str">
        <f>IF(A29="","",リレー!P33)</f>
        <v/>
      </c>
      <c r="J29" t="str">
        <f>IF(A29="","",リレー!Q33)</f>
        <v/>
      </c>
      <c r="K29" t="str">
        <f>IF(B29="","",リレー!AR33)</f>
        <v/>
      </c>
      <c r="L29" t="str">
        <f>IF(C29="","",リレー!AS33)</f>
        <v/>
      </c>
      <c r="M29" t="str">
        <f>IF(D29="","",リレー!AT33)</f>
        <v/>
      </c>
      <c r="N29" t="str">
        <f>IF(E29="","",リレー!AU33)</f>
        <v/>
      </c>
    </row>
    <row r="30" spans="1:14" x14ac:dyDescent="0.15">
      <c r="A30" t="str">
        <f>IF(リレー!D34="","",リレー!V34)</f>
        <v/>
      </c>
      <c r="B30" t="str">
        <f>IF(A30="","",申込書!$C$6)</f>
        <v/>
      </c>
      <c r="C30" t="str">
        <f>IF(A30="","",申込書!$S$9)</f>
        <v/>
      </c>
      <c r="D30">
        <v>5</v>
      </c>
      <c r="E30" t="str">
        <f>IF(A30="","",リレー!W34)</f>
        <v/>
      </c>
      <c r="F30" t="str">
        <f>IF(A30="","",リレー!L34)</f>
        <v/>
      </c>
      <c r="G30" t="str">
        <f>IF(チーム!A30="","",申込書!$AB$6)</f>
        <v/>
      </c>
      <c r="H30">
        <v>0</v>
      </c>
      <c r="I30" t="str">
        <f>IF(A30="","",リレー!P34)</f>
        <v/>
      </c>
      <c r="J30" t="str">
        <f>IF(A30="","",リレー!Q34)</f>
        <v/>
      </c>
      <c r="K30" t="str">
        <f>IF(B30="","",リレー!AR34)</f>
        <v/>
      </c>
      <c r="L30" t="str">
        <f>IF(C30="","",リレー!AS34)</f>
        <v/>
      </c>
      <c r="M30" t="str">
        <f>IF(D30="","",リレー!AT34)</f>
        <v/>
      </c>
      <c r="N30" t="str">
        <f>IF(E30="","",リレー!AU34)</f>
        <v/>
      </c>
    </row>
    <row r="31" spans="1:14" x14ac:dyDescent="0.15">
      <c r="A31" t="str">
        <f>IF(リレー!D35="","",リレー!V35)</f>
        <v/>
      </c>
      <c r="B31" t="str">
        <f>IF(A31="","",申込書!$C$6)</f>
        <v/>
      </c>
      <c r="C31" t="str">
        <f>IF(A31="","",申込書!$S$9)</f>
        <v/>
      </c>
      <c r="D31">
        <v>5</v>
      </c>
      <c r="E31" t="str">
        <f>IF(A31="","",リレー!W35)</f>
        <v/>
      </c>
      <c r="F31" t="str">
        <f>IF(A31="","",リレー!L35)</f>
        <v/>
      </c>
      <c r="G31" t="str">
        <f>IF(チーム!A31="","",申込書!$AB$6)</f>
        <v/>
      </c>
      <c r="H31">
        <v>0</v>
      </c>
      <c r="I31" t="str">
        <f>IF(A31="","",リレー!P35)</f>
        <v/>
      </c>
      <c r="J31" t="str">
        <f>IF(A31="","",リレー!Q35)</f>
        <v/>
      </c>
      <c r="K31" t="str">
        <f>IF(B31="","",リレー!AR35)</f>
        <v/>
      </c>
      <c r="L31" t="str">
        <f>IF(C31="","",リレー!AS35)</f>
        <v/>
      </c>
      <c r="M31" t="str">
        <f>IF(D31="","",リレー!AT35)</f>
        <v/>
      </c>
      <c r="N31" t="str">
        <f>IF(E31="","",リレー!AU35)</f>
        <v/>
      </c>
    </row>
    <row r="32" spans="1:14" x14ac:dyDescent="0.15">
      <c r="A32" t="str">
        <f>IF(リレー!D36="","",リレー!V36)</f>
        <v/>
      </c>
      <c r="B32" t="str">
        <f>IF(A32="","",申込書!$C$6)</f>
        <v/>
      </c>
      <c r="C32" t="str">
        <f>IF(A32="","",申込書!$S$9)</f>
        <v/>
      </c>
      <c r="D32">
        <v>5</v>
      </c>
      <c r="E32" t="str">
        <f>IF(A32="","",リレー!W36)</f>
        <v/>
      </c>
      <c r="F32" t="str">
        <f>IF(A32="","",リレー!L36)</f>
        <v/>
      </c>
      <c r="G32" t="str">
        <f>IF(チーム!A32="","",申込書!$AB$6)</f>
        <v/>
      </c>
      <c r="H32">
        <v>0</v>
      </c>
      <c r="I32" t="str">
        <f>IF(A32="","",リレー!P36)</f>
        <v/>
      </c>
      <c r="J32" t="str">
        <f>IF(A32="","",リレー!Q36)</f>
        <v/>
      </c>
      <c r="K32" t="str">
        <f>IF(B32="","",リレー!AR36)</f>
        <v/>
      </c>
      <c r="L32" t="str">
        <f>IF(C32="","",リレー!AS36)</f>
        <v/>
      </c>
      <c r="M32" t="str">
        <f>IF(D32="","",リレー!AT36)</f>
        <v/>
      </c>
      <c r="N32" t="str">
        <f>IF(E32="","",リレー!AU36)</f>
        <v/>
      </c>
    </row>
    <row r="33" spans="1:14" x14ac:dyDescent="0.15">
      <c r="A33" t="str">
        <f>IF(リレー!D37="","",リレー!V37)</f>
        <v/>
      </c>
      <c r="B33" t="str">
        <f>IF(A33="","",申込書!$C$6)</f>
        <v/>
      </c>
      <c r="C33" t="str">
        <f>IF(A33="","",申込書!$S$9)</f>
        <v/>
      </c>
      <c r="D33">
        <v>5</v>
      </c>
      <c r="E33" t="str">
        <f>IF(A33="","",リレー!W37)</f>
        <v/>
      </c>
      <c r="F33" t="str">
        <f>IF(A33="","",リレー!L37)</f>
        <v/>
      </c>
      <c r="G33" t="str">
        <f>IF(チーム!A33="","",申込書!$AB$6)</f>
        <v/>
      </c>
      <c r="H33">
        <v>0</v>
      </c>
      <c r="I33" t="str">
        <f>IF(A33="","",リレー!P37)</f>
        <v/>
      </c>
      <c r="J33" t="str">
        <f>IF(A33="","",リレー!Q37)</f>
        <v/>
      </c>
      <c r="K33" t="str">
        <f>IF(B33="","",リレー!AR37)</f>
        <v/>
      </c>
      <c r="L33" t="str">
        <f>IF(C33="","",リレー!AS37)</f>
        <v/>
      </c>
      <c r="M33" t="str">
        <f>IF(D33="","",リレー!AT37)</f>
        <v/>
      </c>
      <c r="N33" t="str">
        <f>IF(E33="","",リレー!AU37)</f>
        <v/>
      </c>
    </row>
    <row r="34" spans="1:14" x14ac:dyDescent="0.15">
      <c r="A34" t="str">
        <f>IF(リレー!D38="","",リレー!V38)</f>
        <v/>
      </c>
      <c r="B34" t="str">
        <f>IF(A34="","",申込書!$C$6)</f>
        <v/>
      </c>
      <c r="C34" t="str">
        <f>IF(A34="","",申込書!$S$9)</f>
        <v/>
      </c>
      <c r="D34">
        <v>5</v>
      </c>
      <c r="E34" t="str">
        <f>IF(A34="","",リレー!W38)</f>
        <v/>
      </c>
      <c r="F34" t="str">
        <f>IF(A34="","",リレー!L38)</f>
        <v/>
      </c>
      <c r="G34" t="str">
        <f>IF(チーム!A34="","",申込書!$AB$6)</f>
        <v/>
      </c>
      <c r="H34">
        <v>0</v>
      </c>
      <c r="I34" t="str">
        <f>IF(A34="","",リレー!P38)</f>
        <v/>
      </c>
      <c r="J34" t="str">
        <f>IF(A34="","",リレー!Q38)</f>
        <v/>
      </c>
      <c r="K34" t="str">
        <f>IF(B34="","",リレー!AR38)</f>
        <v/>
      </c>
      <c r="L34" t="str">
        <f>IF(C34="","",リレー!AS38)</f>
        <v/>
      </c>
      <c r="M34" t="str">
        <f>IF(D34="","",リレー!AT38)</f>
        <v/>
      </c>
      <c r="N34" t="str">
        <f>IF(E34="","",リレー!AU38)</f>
        <v/>
      </c>
    </row>
    <row r="35" spans="1:14" x14ac:dyDescent="0.15">
      <c r="A35" t="str">
        <f>IF(リレー!D39="","",リレー!V39)</f>
        <v/>
      </c>
      <c r="B35" t="str">
        <f>IF(A35="","",申込書!$C$6)</f>
        <v/>
      </c>
      <c r="C35" t="str">
        <f>IF(A35="","",申込書!$S$9)</f>
        <v/>
      </c>
      <c r="D35">
        <v>5</v>
      </c>
      <c r="E35" t="str">
        <f>IF(A35="","",リレー!W39)</f>
        <v/>
      </c>
      <c r="F35" t="str">
        <f>IF(A35="","",リレー!L39)</f>
        <v/>
      </c>
      <c r="G35" t="str">
        <f>IF(チーム!A35="","",申込書!$AB$6)</f>
        <v/>
      </c>
      <c r="H35">
        <v>0</v>
      </c>
      <c r="I35" t="str">
        <f>IF(A35="","",リレー!P39)</f>
        <v/>
      </c>
      <c r="J35" t="str">
        <f>IF(A35="","",リレー!Q39)</f>
        <v/>
      </c>
      <c r="K35" t="str">
        <f>IF(B35="","",リレー!AR39)</f>
        <v/>
      </c>
      <c r="L35" t="str">
        <f>IF(C35="","",リレー!AS39)</f>
        <v/>
      </c>
      <c r="M35" t="str">
        <f>IF(D35="","",リレー!AT39)</f>
        <v/>
      </c>
      <c r="N35" t="str">
        <f>IF(E35="","",リレー!AU39)</f>
        <v/>
      </c>
    </row>
    <row r="36" spans="1:14" x14ac:dyDescent="0.15">
      <c r="A36" t="str">
        <f>IF(リレー!D40="","",リレー!V40)</f>
        <v/>
      </c>
      <c r="B36" t="str">
        <f>IF(A36="","",申込書!$C$6)</f>
        <v/>
      </c>
      <c r="C36" t="str">
        <f>IF(A36="","",申込書!$S$9)</f>
        <v/>
      </c>
      <c r="D36">
        <v>5</v>
      </c>
      <c r="E36" t="str">
        <f>IF(A36="","",リレー!W40)</f>
        <v/>
      </c>
      <c r="F36" t="str">
        <f>IF(A36="","",リレー!L40)</f>
        <v/>
      </c>
      <c r="G36" t="str">
        <f>IF(チーム!A36="","",申込書!$AB$6)</f>
        <v/>
      </c>
      <c r="H36">
        <v>0</v>
      </c>
      <c r="I36" t="str">
        <f>IF(A36="","",リレー!P40)</f>
        <v/>
      </c>
      <c r="J36" t="str">
        <f>IF(A36="","",リレー!Q40)</f>
        <v/>
      </c>
      <c r="K36" t="str">
        <f>IF(B36="","",リレー!AR40)</f>
        <v/>
      </c>
      <c r="L36" t="str">
        <f>IF(C36="","",リレー!AS40)</f>
        <v/>
      </c>
      <c r="M36" t="str">
        <f>IF(D36="","",リレー!AT40)</f>
        <v/>
      </c>
      <c r="N36" t="str">
        <f>IF(E36="","",リレー!AU40)</f>
        <v/>
      </c>
    </row>
    <row r="37" spans="1:14" x14ac:dyDescent="0.15">
      <c r="A37" t="str">
        <f>IF(リレー!D41="","",リレー!V41)</f>
        <v/>
      </c>
      <c r="B37" t="str">
        <f>IF(A37="","",申込書!$C$6)</f>
        <v/>
      </c>
      <c r="C37" t="str">
        <f>IF(A37="","",申込書!$S$9)</f>
        <v/>
      </c>
      <c r="D37">
        <v>5</v>
      </c>
      <c r="E37" t="str">
        <f>IF(A37="","",リレー!W41)</f>
        <v/>
      </c>
      <c r="F37" t="str">
        <f>IF(A37="","",リレー!L41)</f>
        <v/>
      </c>
      <c r="G37" t="str">
        <f>IF(チーム!A37="","",申込書!$AB$6)</f>
        <v/>
      </c>
      <c r="H37">
        <v>0</v>
      </c>
      <c r="I37" t="str">
        <f>IF(A37="","",リレー!P41)</f>
        <v/>
      </c>
      <c r="J37" t="str">
        <f>IF(A37="","",リレー!Q41)</f>
        <v/>
      </c>
      <c r="K37" t="str">
        <f>IF(B37="","",リレー!AR41)</f>
        <v/>
      </c>
      <c r="L37" t="str">
        <f>IF(C37="","",リレー!AS41)</f>
        <v/>
      </c>
      <c r="M37" t="str">
        <f>IF(D37="","",リレー!AT41)</f>
        <v/>
      </c>
      <c r="N37" t="str">
        <f>IF(E37="","",リレー!AU41)</f>
        <v/>
      </c>
    </row>
    <row r="38" spans="1:14" x14ac:dyDescent="0.15">
      <c r="A38" t="str">
        <f>IF(リレー!D42="","",リレー!V42)</f>
        <v/>
      </c>
      <c r="B38" t="str">
        <f>IF(A38="","",申込書!$C$6)</f>
        <v/>
      </c>
      <c r="C38" t="str">
        <f>IF(A38="","",申込書!$S$9)</f>
        <v/>
      </c>
      <c r="D38">
        <v>5</v>
      </c>
      <c r="E38" t="str">
        <f>IF(A38="","",リレー!W42)</f>
        <v/>
      </c>
      <c r="F38" t="str">
        <f>IF(A38="","",リレー!L42)</f>
        <v/>
      </c>
      <c r="G38" t="str">
        <f>IF(チーム!A38="","",申込書!$AB$6)</f>
        <v/>
      </c>
      <c r="H38">
        <v>0</v>
      </c>
      <c r="I38" t="str">
        <f>IF(A38="","",リレー!P42)</f>
        <v/>
      </c>
      <c r="J38" t="str">
        <f>IF(A38="","",リレー!Q42)</f>
        <v/>
      </c>
      <c r="K38" t="str">
        <f>IF(B38="","",リレー!AR42)</f>
        <v/>
      </c>
      <c r="L38" t="str">
        <f>IF(C38="","",リレー!AS42)</f>
        <v/>
      </c>
      <c r="M38" t="str">
        <f>IF(D38="","",リレー!AT42)</f>
        <v/>
      </c>
      <c r="N38" t="str">
        <f>IF(E38="","",リレー!AU42)</f>
        <v/>
      </c>
    </row>
    <row r="39" spans="1:14" x14ac:dyDescent="0.15">
      <c r="A39" t="str">
        <f>IF(リレー!D43="","",リレー!V43)</f>
        <v/>
      </c>
      <c r="B39" t="str">
        <f>IF(A39="","",申込書!$C$6)</f>
        <v/>
      </c>
      <c r="C39" t="str">
        <f>IF(A39="","",申込書!$S$9)</f>
        <v/>
      </c>
      <c r="D39">
        <v>5</v>
      </c>
      <c r="E39" t="str">
        <f>IF(A39="","",リレー!W43)</f>
        <v/>
      </c>
      <c r="F39" t="str">
        <f>IF(A39="","",リレー!L43)</f>
        <v/>
      </c>
      <c r="G39" t="str">
        <f>IF(チーム!A39="","",申込書!$AB$6)</f>
        <v/>
      </c>
      <c r="H39">
        <v>0</v>
      </c>
      <c r="I39" t="str">
        <f>IF(A39="","",リレー!P43)</f>
        <v/>
      </c>
      <c r="J39" t="str">
        <f>IF(A39="","",リレー!Q43)</f>
        <v/>
      </c>
      <c r="K39" t="str">
        <f>IF(B39="","",リレー!AR43)</f>
        <v/>
      </c>
      <c r="L39" t="str">
        <f>IF(C39="","",リレー!AS43)</f>
        <v/>
      </c>
      <c r="M39" t="str">
        <f>IF(D39="","",リレー!AT43)</f>
        <v/>
      </c>
      <c r="N39" t="str">
        <f>IF(E39="","",リレー!AU43)</f>
        <v/>
      </c>
    </row>
    <row r="40" spans="1:14" x14ac:dyDescent="0.15">
      <c r="A40" t="str">
        <f>IF(リレー!D44="","",リレー!V44)</f>
        <v/>
      </c>
      <c r="B40" t="str">
        <f>IF(A40="","",申込書!$C$6)</f>
        <v/>
      </c>
      <c r="C40" t="str">
        <f>IF(A40="","",申込書!$S$9)</f>
        <v/>
      </c>
      <c r="D40">
        <v>5</v>
      </c>
      <c r="E40" t="str">
        <f>IF(A40="","",リレー!W44)</f>
        <v/>
      </c>
      <c r="F40" t="str">
        <f>IF(A40="","",リレー!L44)</f>
        <v/>
      </c>
      <c r="G40" t="str">
        <f>IF(チーム!A40="","",申込書!$AB$6)</f>
        <v/>
      </c>
      <c r="H40">
        <v>0</v>
      </c>
      <c r="I40" t="str">
        <f>IF(A40="","",リレー!P44)</f>
        <v/>
      </c>
      <c r="J40" t="str">
        <f>IF(A40="","",リレー!Q44)</f>
        <v/>
      </c>
      <c r="K40" t="str">
        <f>IF(B40="","",リレー!AR44)</f>
        <v/>
      </c>
      <c r="L40" t="str">
        <f>IF(C40="","",リレー!AS44)</f>
        <v/>
      </c>
      <c r="M40" t="str">
        <f>IF(D40="","",リレー!AT44)</f>
        <v/>
      </c>
      <c r="N40" t="str">
        <f>IF(E40="","",リレー!AU44)</f>
        <v/>
      </c>
    </row>
    <row r="41" spans="1:14" x14ac:dyDescent="0.15">
      <c r="A41" t="str">
        <f>IF(リレー!D45="","",リレー!V45)</f>
        <v/>
      </c>
      <c r="B41" t="str">
        <f>IF(A41="","",申込書!$C$6)</f>
        <v/>
      </c>
      <c r="C41" t="str">
        <f>IF(A41="","",申込書!$S$9)</f>
        <v/>
      </c>
      <c r="D41">
        <v>5</v>
      </c>
      <c r="E41" t="str">
        <f>IF(A41="","",リレー!W45)</f>
        <v/>
      </c>
      <c r="F41" t="str">
        <f>IF(A41="","",リレー!L45)</f>
        <v/>
      </c>
      <c r="G41" t="str">
        <f>IF(チーム!A41="","",申込書!$AB$6)</f>
        <v/>
      </c>
      <c r="H41">
        <v>0</v>
      </c>
      <c r="I41" t="str">
        <f>IF(A41="","",リレー!P45)</f>
        <v/>
      </c>
      <c r="J41" t="str">
        <f>IF(A41="","",リレー!Q45)</f>
        <v/>
      </c>
      <c r="K41" t="str">
        <f>IF(B41="","",リレー!AR45)</f>
        <v/>
      </c>
      <c r="L41" t="str">
        <f>IF(C41="","",リレー!AS45)</f>
        <v/>
      </c>
      <c r="M41" t="str">
        <f>IF(D41="","",リレー!AT45)</f>
        <v/>
      </c>
      <c r="N41" t="str">
        <f>IF(E41="","",リレー!AU45)</f>
        <v/>
      </c>
    </row>
    <row r="42" spans="1:14" x14ac:dyDescent="0.15">
      <c r="A42" t="str">
        <f>IF(リレー!D46="","",リレー!V46)</f>
        <v/>
      </c>
      <c r="B42" t="str">
        <f>IF(A42="","",申込書!$C$6)</f>
        <v/>
      </c>
      <c r="C42" t="str">
        <f>IF(A42="","",申込書!$S$9)</f>
        <v/>
      </c>
      <c r="D42">
        <v>5</v>
      </c>
      <c r="E42" t="str">
        <f>IF(A42="","",リレー!W46)</f>
        <v/>
      </c>
      <c r="F42" t="str">
        <f>IF(A42="","",リレー!L46)</f>
        <v/>
      </c>
      <c r="G42" t="str">
        <f>IF(チーム!A42="","",申込書!$AB$6)</f>
        <v/>
      </c>
      <c r="H42">
        <v>0</v>
      </c>
      <c r="I42" t="str">
        <f>IF(A42="","",リレー!P46)</f>
        <v/>
      </c>
      <c r="J42" t="str">
        <f>IF(A42="","",リレー!Q46)</f>
        <v/>
      </c>
      <c r="K42" t="str">
        <f>IF(B42="","",リレー!AR46)</f>
        <v/>
      </c>
      <c r="L42" t="str">
        <f>IF(C42="","",リレー!AS46)</f>
        <v/>
      </c>
      <c r="M42" t="str">
        <f>IF(D42="","",リレー!AT46)</f>
        <v/>
      </c>
      <c r="N42" t="str">
        <f>IF(E42="","",リレー!AU46)</f>
        <v/>
      </c>
    </row>
    <row r="43" spans="1:14" x14ac:dyDescent="0.15">
      <c r="A43" t="str">
        <f>IF(リレー!D47="","",リレー!V47)</f>
        <v/>
      </c>
      <c r="B43" t="str">
        <f>IF(A43="","",申込書!$C$6)</f>
        <v/>
      </c>
      <c r="C43" t="str">
        <f>IF(A43="","",申込書!$S$9)</f>
        <v/>
      </c>
      <c r="D43">
        <v>5</v>
      </c>
      <c r="E43" t="str">
        <f>IF(A43="","",リレー!W47)</f>
        <v/>
      </c>
      <c r="F43" t="str">
        <f>IF(A43="","",リレー!L47)</f>
        <v/>
      </c>
      <c r="G43" t="str">
        <f>IF(チーム!A43="","",申込書!$AB$6)</f>
        <v/>
      </c>
      <c r="H43">
        <v>0</v>
      </c>
      <c r="I43" t="str">
        <f>IF(A43="","",リレー!P47)</f>
        <v/>
      </c>
      <c r="J43" t="str">
        <f>IF(A43="","",リレー!Q47)</f>
        <v/>
      </c>
      <c r="K43" t="str">
        <f>IF(B43="","",リレー!AR47)</f>
        <v/>
      </c>
      <c r="L43" t="str">
        <f>IF(C43="","",リレー!AS47)</f>
        <v/>
      </c>
      <c r="M43" t="str">
        <f>IF(D43="","",リレー!AT47)</f>
        <v/>
      </c>
      <c r="N43" t="str">
        <f>IF(E43="","",リレー!AU47)</f>
        <v/>
      </c>
    </row>
    <row r="44" spans="1:14" x14ac:dyDescent="0.15">
      <c r="A44" t="str">
        <f>IF(リレー!D48="","",リレー!V48)</f>
        <v/>
      </c>
      <c r="B44" t="str">
        <f>IF(A44="","",申込書!$C$6)</f>
        <v/>
      </c>
      <c r="C44" t="str">
        <f>IF(A44="","",申込書!$S$9)</f>
        <v/>
      </c>
      <c r="D44">
        <v>5</v>
      </c>
      <c r="E44" t="str">
        <f>IF(A44="","",リレー!W48)</f>
        <v/>
      </c>
      <c r="F44" t="str">
        <f>IF(A44="","",リレー!L48)</f>
        <v/>
      </c>
      <c r="G44" t="str">
        <f>IF(チーム!A44="","",申込書!$AB$6)</f>
        <v/>
      </c>
      <c r="H44">
        <v>0</v>
      </c>
      <c r="I44" t="str">
        <f>IF(A44="","",リレー!P48)</f>
        <v/>
      </c>
      <c r="J44" t="str">
        <f>IF(A44="","",リレー!Q48)</f>
        <v/>
      </c>
      <c r="K44" t="str">
        <f>IF(B44="","",リレー!AR48)</f>
        <v/>
      </c>
      <c r="L44" t="str">
        <f>IF(C44="","",リレー!AS48)</f>
        <v/>
      </c>
      <c r="M44" t="str">
        <f>IF(D44="","",リレー!AT48)</f>
        <v/>
      </c>
      <c r="N44" t="str">
        <f>IF(E44="","",リレー!AU48)</f>
        <v/>
      </c>
    </row>
    <row r="45" spans="1:14" x14ac:dyDescent="0.15">
      <c r="A45" t="str">
        <f>IF(リレー!D49="","",リレー!V49)</f>
        <v/>
      </c>
      <c r="B45" t="str">
        <f>IF(A45="","",申込書!$C$6)</f>
        <v/>
      </c>
      <c r="C45" t="str">
        <f>IF(A45="","",申込書!$S$9)</f>
        <v/>
      </c>
      <c r="D45">
        <v>5</v>
      </c>
      <c r="E45" t="str">
        <f>IF(A45="","",リレー!W49)</f>
        <v/>
      </c>
      <c r="F45" t="str">
        <f>IF(A45="","",リレー!L49)</f>
        <v/>
      </c>
      <c r="G45" t="str">
        <f>IF(チーム!A45="","",申込書!$AB$6)</f>
        <v/>
      </c>
      <c r="H45">
        <v>0</v>
      </c>
      <c r="I45" t="str">
        <f>IF(A45="","",リレー!P49)</f>
        <v/>
      </c>
      <c r="J45" t="str">
        <f>IF(A45="","",リレー!Q49)</f>
        <v/>
      </c>
      <c r="K45" t="str">
        <f>IF(B45="","",リレー!AR49)</f>
        <v/>
      </c>
      <c r="L45" t="str">
        <f>IF(C45="","",リレー!AS49)</f>
        <v/>
      </c>
      <c r="M45" t="str">
        <f>IF(D45="","",リレー!AT49)</f>
        <v/>
      </c>
      <c r="N45" t="str">
        <f>IF(E45="","",リレー!AU49)</f>
        <v/>
      </c>
    </row>
    <row r="46" spans="1:14" x14ac:dyDescent="0.15">
      <c r="A46" t="str">
        <f>IF(リレー!D50="","",リレー!V50)</f>
        <v/>
      </c>
      <c r="B46" t="str">
        <f>IF(A46="","",申込書!$C$6)</f>
        <v/>
      </c>
      <c r="C46" t="str">
        <f>IF(A46="","",申込書!$S$9)</f>
        <v/>
      </c>
      <c r="D46">
        <v>5</v>
      </c>
      <c r="E46" t="str">
        <f>IF(A46="","",リレー!W50)</f>
        <v/>
      </c>
      <c r="F46" t="str">
        <f>IF(A46="","",リレー!L50)</f>
        <v/>
      </c>
      <c r="G46" t="str">
        <f>IF(チーム!A46="","",申込書!$AB$6)</f>
        <v/>
      </c>
      <c r="H46">
        <v>0</v>
      </c>
      <c r="I46" t="str">
        <f>IF(A46="","",リレー!P50)</f>
        <v/>
      </c>
      <c r="J46" t="str">
        <f>IF(A46="","",リレー!Q50)</f>
        <v/>
      </c>
      <c r="K46" t="str">
        <f>IF(B46="","",リレー!AR50)</f>
        <v/>
      </c>
      <c r="L46" t="str">
        <f>IF(C46="","",リレー!AS50)</f>
        <v/>
      </c>
      <c r="M46" t="str">
        <f>IF(D46="","",リレー!AT50)</f>
        <v/>
      </c>
      <c r="N46" t="str">
        <f>IF(E46="","",リレー!AU50)</f>
        <v/>
      </c>
    </row>
    <row r="47" spans="1:14" x14ac:dyDescent="0.15">
      <c r="A47" t="str">
        <f>IF(リレー!D51="","",リレー!V51)</f>
        <v/>
      </c>
      <c r="B47" t="str">
        <f>IF(A47="","",申込書!$C$6)</f>
        <v/>
      </c>
      <c r="C47" t="str">
        <f>IF(A47="","",申込書!$S$9)</f>
        <v/>
      </c>
      <c r="D47">
        <v>5</v>
      </c>
      <c r="E47" t="str">
        <f>IF(A47="","",リレー!W51)</f>
        <v/>
      </c>
      <c r="F47" t="str">
        <f>IF(A47="","",リレー!L51)</f>
        <v/>
      </c>
      <c r="G47" t="str">
        <f>IF(チーム!A47="","",申込書!$AB$6)</f>
        <v/>
      </c>
      <c r="H47">
        <v>0</v>
      </c>
      <c r="I47" t="str">
        <f>IF(A47="","",リレー!P51)</f>
        <v/>
      </c>
      <c r="J47" t="str">
        <f>IF(A47="","",リレー!Q51)</f>
        <v/>
      </c>
      <c r="K47" t="str">
        <f>IF(B47="","",リレー!AR51)</f>
        <v/>
      </c>
      <c r="L47" t="str">
        <f>IF(C47="","",リレー!AS51)</f>
        <v/>
      </c>
      <c r="M47" t="str">
        <f>IF(D47="","",リレー!AT51)</f>
        <v/>
      </c>
      <c r="N47" t="str">
        <f>IF(E47="","",リレー!AU51)</f>
        <v/>
      </c>
    </row>
    <row r="48" spans="1:14" x14ac:dyDescent="0.15">
      <c r="A48" t="str">
        <f>IF(リレー!D52="","",リレー!V52)</f>
        <v/>
      </c>
      <c r="B48" t="str">
        <f>IF(A48="","",申込書!$C$6)</f>
        <v/>
      </c>
      <c r="C48" t="str">
        <f>IF(A48="","",申込書!$S$9)</f>
        <v/>
      </c>
      <c r="D48">
        <v>5</v>
      </c>
      <c r="E48" t="str">
        <f>IF(A48="","",リレー!W52)</f>
        <v/>
      </c>
      <c r="F48" t="str">
        <f>IF(A48="","",リレー!L52)</f>
        <v/>
      </c>
      <c r="G48" t="str">
        <f>IF(チーム!A48="","",申込書!$AB$6)</f>
        <v/>
      </c>
      <c r="H48">
        <v>0</v>
      </c>
      <c r="I48" t="str">
        <f>IF(A48="","",リレー!P52)</f>
        <v/>
      </c>
      <c r="J48" t="str">
        <f>IF(A48="","",リレー!Q52)</f>
        <v/>
      </c>
      <c r="K48" t="str">
        <f>IF(B48="","",リレー!AR52)</f>
        <v/>
      </c>
      <c r="L48" t="str">
        <f>IF(C48="","",リレー!AS52)</f>
        <v/>
      </c>
      <c r="M48" t="str">
        <f>IF(D48="","",リレー!AT52)</f>
        <v/>
      </c>
      <c r="N48" t="str">
        <f>IF(E48="","",リレー!AU52)</f>
        <v/>
      </c>
    </row>
    <row r="49" spans="1:14" x14ac:dyDescent="0.15">
      <c r="A49" t="str">
        <f>IF(リレー!D53="","",リレー!V53)</f>
        <v/>
      </c>
      <c r="B49" t="str">
        <f>IF(A49="","",申込書!$C$6)</f>
        <v/>
      </c>
      <c r="C49" t="str">
        <f>IF(A49="","",申込書!$S$9)</f>
        <v/>
      </c>
      <c r="D49">
        <v>5</v>
      </c>
      <c r="E49" t="str">
        <f>IF(A49="","",リレー!W53)</f>
        <v/>
      </c>
      <c r="F49" t="str">
        <f>IF(A49="","",リレー!L53)</f>
        <v/>
      </c>
      <c r="G49" t="str">
        <f>IF(チーム!A49="","",申込書!$AB$6)</f>
        <v/>
      </c>
      <c r="H49">
        <v>0</v>
      </c>
      <c r="I49" t="str">
        <f>IF(A49="","",リレー!P53)</f>
        <v/>
      </c>
      <c r="J49" t="str">
        <f>IF(A49="","",リレー!Q53)</f>
        <v/>
      </c>
      <c r="K49" t="str">
        <f>IF(B49="","",リレー!AR53)</f>
        <v/>
      </c>
      <c r="L49" t="str">
        <f>IF(C49="","",リレー!AS53)</f>
        <v/>
      </c>
      <c r="M49" t="str">
        <f>IF(D49="","",リレー!AT53)</f>
        <v/>
      </c>
      <c r="N49" t="str">
        <f>IF(E49="","",リレー!AU53)</f>
        <v/>
      </c>
    </row>
    <row r="50" spans="1:14" x14ac:dyDescent="0.15">
      <c r="A50" t="str">
        <f>IF(リレー!D54="","",リレー!V54)</f>
        <v/>
      </c>
      <c r="B50" t="str">
        <f>IF(A50="","",申込書!$C$6)</f>
        <v/>
      </c>
      <c r="C50" t="str">
        <f>IF(A50="","",申込書!$S$9)</f>
        <v/>
      </c>
      <c r="D50">
        <v>5</v>
      </c>
      <c r="E50" t="str">
        <f>IF(A50="","",リレー!W54)</f>
        <v/>
      </c>
      <c r="F50" t="str">
        <f>IF(A50="","",リレー!L54)</f>
        <v/>
      </c>
      <c r="G50" t="str">
        <f>IF(チーム!A50="","",申込書!$AB$6)</f>
        <v/>
      </c>
      <c r="H50">
        <v>0</v>
      </c>
      <c r="I50" t="str">
        <f>IF(A50="","",リレー!P54)</f>
        <v/>
      </c>
      <c r="J50" t="str">
        <f>IF(A50="","",リレー!Q54)</f>
        <v/>
      </c>
      <c r="K50" t="str">
        <f>IF(B50="","",リレー!AR54)</f>
        <v/>
      </c>
      <c r="L50" t="str">
        <f>IF(C50="","",リレー!AS54)</f>
        <v/>
      </c>
      <c r="M50" t="str">
        <f>IF(D50="","",リレー!AT54)</f>
        <v/>
      </c>
      <c r="N50" t="str">
        <f>IF(E50="","",リレー!AU54)</f>
        <v/>
      </c>
    </row>
    <row r="51" spans="1:14" x14ac:dyDescent="0.15">
      <c r="A51" t="str">
        <f>IF(リレー!D55="","",リレー!V55)</f>
        <v/>
      </c>
      <c r="B51" t="str">
        <f>IF(A51="","",申込書!$C$6)</f>
        <v/>
      </c>
      <c r="C51" t="str">
        <f>IF(A51="","",申込書!$S$9)</f>
        <v/>
      </c>
      <c r="D51">
        <v>5</v>
      </c>
      <c r="E51" t="str">
        <f>IF(A51="","",リレー!W55)</f>
        <v/>
      </c>
      <c r="F51" t="str">
        <f>IF(A51="","",リレー!L55)</f>
        <v/>
      </c>
      <c r="G51" t="str">
        <f>IF(チーム!A51="","",申込書!$AB$6)</f>
        <v/>
      </c>
      <c r="H51">
        <v>0</v>
      </c>
      <c r="I51" t="str">
        <f>IF(A51="","",リレー!P55)</f>
        <v/>
      </c>
      <c r="J51" t="str">
        <f>IF(A51="","",リレー!Q55)</f>
        <v/>
      </c>
      <c r="K51" t="str">
        <f>IF(B51="","",リレー!AR55)</f>
        <v/>
      </c>
      <c r="L51" t="str">
        <f>IF(C51="","",リレー!AS55)</f>
        <v/>
      </c>
      <c r="M51" t="str">
        <f>IF(D51="","",リレー!AT55)</f>
        <v/>
      </c>
      <c r="N51" t="str">
        <f>IF(E51="","",リレー!AU55)</f>
        <v/>
      </c>
    </row>
    <row r="52" spans="1:14" x14ac:dyDescent="0.15">
      <c r="A52" t="str">
        <f>IF(リレー!D56="","",リレー!V56)</f>
        <v/>
      </c>
      <c r="B52" t="str">
        <f>IF(A52="","",申込書!$C$6)</f>
        <v/>
      </c>
      <c r="C52" t="str">
        <f>IF(A52="","",申込書!$S$9)</f>
        <v/>
      </c>
      <c r="D52">
        <v>5</v>
      </c>
      <c r="E52" t="str">
        <f>IF(A52="","",リレー!W56)</f>
        <v/>
      </c>
      <c r="F52" t="str">
        <f>IF(A52="","",リレー!L56)</f>
        <v/>
      </c>
      <c r="G52" t="str">
        <f>IF(チーム!A52="","",申込書!$AB$6)</f>
        <v/>
      </c>
      <c r="H52">
        <v>0</v>
      </c>
      <c r="I52" t="str">
        <f>IF(A52="","",リレー!P56)</f>
        <v/>
      </c>
      <c r="J52" t="str">
        <f>IF(A52="","",リレー!Q56)</f>
        <v/>
      </c>
      <c r="K52" t="str">
        <f>IF(B52="","",リレー!AR56)</f>
        <v/>
      </c>
      <c r="L52" t="str">
        <f>IF(C52="","",リレー!AS56)</f>
        <v/>
      </c>
      <c r="M52" t="str">
        <f>IF(D52="","",リレー!AT56)</f>
        <v/>
      </c>
      <c r="N52" t="str">
        <f>IF(E52="","",リレー!AU56)</f>
        <v/>
      </c>
    </row>
    <row r="53" spans="1:14" x14ac:dyDescent="0.15">
      <c r="A53" t="str">
        <f>IF(リレー!D57="","",リレー!V57)</f>
        <v/>
      </c>
      <c r="B53" t="str">
        <f>IF(A53="","",申込書!$C$6)</f>
        <v/>
      </c>
      <c r="C53" t="str">
        <f>IF(A53="","",申込書!$S$9)</f>
        <v/>
      </c>
      <c r="D53">
        <v>5</v>
      </c>
      <c r="E53" t="str">
        <f>IF(A53="","",リレー!W57)</f>
        <v/>
      </c>
      <c r="F53" t="str">
        <f>IF(A53="","",リレー!L57)</f>
        <v/>
      </c>
      <c r="G53" t="str">
        <f>IF(チーム!A53="","",申込書!$AB$6)</f>
        <v/>
      </c>
      <c r="H53">
        <v>0</v>
      </c>
      <c r="I53" t="str">
        <f>IF(A53="","",リレー!P57)</f>
        <v/>
      </c>
      <c r="J53" t="str">
        <f>IF(A53="","",リレー!Q57)</f>
        <v/>
      </c>
      <c r="K53" t="str">
        <f>IF(B53="","",リレー!AR57)</f>
        <v/>
      </c>
      <c r="L53" t="str">
        <f>IF(C53="","",リレー!AS57)</f>
        <v/>
      </c>
      <c r="M53" t="str">
        <f>IF(D53="","",リレー!AT57)</f>
        <v/>
      </c>
      <c r="N53" t="str">
        <f>IF(E53="","",リレー!AU57)</f>
        <v/>
      </c>
    </row>
    <row r="54" spans="1:14" x14ac:dyDescent="0.15">
      <c r="A54" t="str">
        <f>IF(リレー!D58="","",リレー!V58)</f>
        <v/>
      </c>
      <c r="B54" t="str">
        <f>IF(A54="","",申込書!$C$6)</f>
        <v/>
      </c>
      <c r="C54" t="str">
        <f>IF(A54="","",申込書!$S$9)</f>
        <v/>
      </c>
      <c r="D54">
        <v>5</v>
      </c>
      <c r="E54" t="str">
        <f>IF(A54="","",リレー!W58)</f>
        <v/>
      </c>
      <c r="F54" t="str">
        <f>IF(A54="","",リレー!L58)</f>
        <v/>
      </c>
      <c r="G54" t="str">
        <f>IF(チーム!A54="","",申込書!$AB$6)</f>
        <v/>
      </c>
      <c r="H54">
        <v>0</v>
      </c>
      <c r="I54" t="str">
        <f>IF(A54="","",リレー!P58)</f>
        <v/>
      </c>
      <c r="J54" t="str">
        <f>IF(A54="","",リレー!Q58)</f>
        <v/>
      </c>
      <c r="K54" t="str">
        <f>IF(B54="","",リレー!AR58)</f>
        <v/>
      </c>
      <c r="L54" t="str">
        <f>IF(C54="","",リレー!AS58)</f>
        <v/>
      </c>
      <c r="M54" t="str">
        <f>IF(D54="","",リレー!AT58)</f>
        <v/>
      </c>
      <c r="N54" t="str">
        <f>IF(E54="","",リレー!AU58)</f>
        <v/>
      </c>
    </row>
    <row r="55" spans="1:14" x14ac:dyDescent="0.15">
      <c r="A55" t="str">
        <f>IF(リレー!D59="","",リレー!V59)</f>
        <v/>
      </c>
      <c r="B55" t="str">
        <f>IF(A55="","",申込書!$C$6)</f>
        <v/>
      </c>
      <c r="C55" t="str">
        <f>IF(A55="","",申込書!$S$9)</f>
        <v/>
      </c>
      <c r="D55">
        <v>5</v>
      </c>
      <c r="E55" t="str">
        <f>IF(A55="","",リレー!W59)</f>
        <v/>
      </c>
      <c r="F55" t="str">
        <f>IF(A55="","",リレー!L59)</f>
        <v/>
      </c>
      <c r="G55" t="str">
        <f>IF(チーム!A55="","",申込書!$AB$6)</f>
        <v/>
      </c>
      <c r="H55">
        <v>0</v>
      </c>
      <c r="I55" t="str">
        <f>IF(A55="","",リレー!P59)</f>
        <v/>
      </c>
      <c r="J55" t="str">
        <f>IF(A55="","",リレー!Q59)</f>
        <v/>
      </c>
      <c r="K55" t="str">
        <f>IF(B55="","",リレー!AR59)</f>
        <v/>
      </c>
      <c r="L55" t="str">
        <f>IF(C55="","",リレー!AS59)</f>
        <v/>
      </c>
      <c r="M55" t="str">
        <f>IF(D55="","",リレー!AT59)</f>
        <v/>
      </c>
      <c r="N55" t="str">
        <f>IF(E55="","",リレー!AU59)</f>
        <v/>
      </c>
    </row>
    <row r="56" spans="1:14" x14ac:dyDescent="0.15">
      <c r="A56" t="str">
        <f>IF(リレー!D60="","",リレー!V60)</f>
        <v/>
      </c>
      <c r="B56" t="str">
        <f>IF(A56="","",申込書!$C$6)</f>
        <v/>
      </c>
      <c r="C56" t="str">
        <f>IF(A56="","",申込書!$S$9)</f>
        <v/>
      </c>
      <c r="D56">
        <v>5</v>
      </c>
      <c r="E56" t="str">
        <f>IF(A56="","",リレー!W60)</f>
        <v/>
      </c>
      <c r="F56" t="str">
        <f>IF(A56="","",リレー!L60)</f>
        <v/>
      </c>
      <c r="G56" t="str">
        <f>IF(チーム!A56="","",申込書!$AB$6)</f>
        <v/>
      </c>
      <c r="H56">
        <v>0</v>
      </c>
      <c r="I56" t="str">
        <f>IF(A56="","",リレー!P60)</f>
        <v/>
      </c>
      <c r="J56" t="str">
        <f>IF(A56="","",リレー!Q60)</f>
        <v/>
      </c>
      <c r="K56" t="str">
        <f>IF(B56="","",リレー!AR60)</f>
        <v/>
      </c>
      <c r="L56" t="str">
        <f>IF(C56="","",リレー!AS60)</f>
        <v/>
      </c>
      <c r="M56" t="str">
        <f>IF(D56="","",リレー!AT60)</f>
        <v/>
      </c>
      <c r="N56" t="str">
        <f>IF(E56="","",リレー!AU60)</f>
        <v/>
      </c>
    </row>
    <row r="57" spans="1:14" x14ac:dyDescent="0.15">
      <c r="A57" t="str">
        <f>IF(リレー!D61="","",リレー!V61)</f>
        <v/>
      </c>
      <c r="B57" t="str">
        <f>IF(A57="","",申込書!$C$6)</f>
        <v/>
      </c>
      <c r="C57" t="str">
        <f>IF(A57="","",申込書!$S$9)</f>
        <v/>
      </c>
      <c r="D57">
        <v>5</v>
      </c>
      <c r="E57" t="str">
        <f>IF(A57="","",リレー!W61)</f>
        <v/>
      </c>
      <c r="F57" t="str">
        <f>IF(A57="","",リレー!L61)</f>
        <v/>
      </c>
      <c r="G57" t="str">
        <f>IF(チーム!A57="","",申込書!$AB$6)</f>
        <v/>
      </c>
      <c r="H57">
        <v>0</v>
      </c>
      <c r="I57" t="str">
        <f>IF(A57="","",リレー!P61)</f>
        <v/>
      </c>
      <c r="J57" t="str">
        <f>IF(A57="","",リレー!Q61)</f>
        <v/>
      </c>
      <c r="K57" t="str">
        <f>IF(B57="","",リレー!AR61)</f>
        <v/>
      </c>
      <c r="L57" t="str">
        <f>IF(C57="","",リレー!AS61)</f>
        <v/>
      </c>
      <c r="M57" t="str">
        <f>IF(D57="","",リレー!AT61)</f>
        <v/>
      </c>
      <c r="N57" t="str">
        <f>IF(E57="","",リレー!AU61)</f>
        <v/>
      </c>
    </row>
    <row r="58" spans="1:14" x14ac:dyDescent="0.15">
      <c r="A58" t="str">
        <f>IF(リレー!D62="","",リレー!V62)</f>
        <v/>
      </c>
      <c r="B58" t="str">
        <f>IF(A58="","",申込書!$C$6)</f>
        <v/>
      </c>
      <c r="C58" t="str">
        <f>IF(A58="","",申込書!$S$9)</f>
        <v/>
      </c>
      <c r="D58">
        <v>5</v>
      </c>
      <c r="E58" t="str">
        <f>IF(A58="","",リレー!W62)</f>
        <v/>
      </c>
      <c r="F58" t="str">
        <f>IF(A58="","",リレー!L62)</f>
        <v/>
      </c>
      <c r="G58" t="str">
        <f>IF(チーム!A58="","",申込書!$AB$6)</f>
        <v/>
      </c>
      <c r="H58">
        <v>0</v>
      </c>
      <c r="I58" t="str">
        <f>IF(A58="","",リレー!P62)</f>
        <v/>
      </c>
      <c r="J58" t="str">
        <f>IF(A58="","",リレー!Q62)</f>
        <v/>
      </c>
      <c r="K58" t="str">
        <f>IF(B58="","",リレー!AR62)</f>
        <v/>
      </c>
      <c r="L58" t="str">
        <f>IF(C58="","",リレー!AS62)</f>
        <v/>
      </c>
      <c r="M58" t="str">
        <f>IF(D58="","",リレー!AT62)</f>
        <v/>
      </c>
      <c r="N58" t="str">
        <f>IF(E58="","",リレー!AU62)</f>
        <v/>
      </c>
    </row>
    <row r="59" spans="1:14" x14ac:dyDescent="0.15">
      <c r="A59" t="str">
        <f>IF(リレー!D63="","",リレー!V63)</f>
        <v/>
      </c>
      <c r="B59" t="str">
        <f>IF(A59="","",申込書!$C$6)</f>
        <v/>
      </c>
      <c r="C59" t="str">
        <f>IF(A59="","",申込書!$S$9)</f>
        <v/>
      </c>
      <c r="D59">
        <v>5</v>
      </c>
      <c r="E59" t="str">
        <f>IF(A59="","",リレー!W63)</f>
        <v/>
      </c>
      <c r="F59" t="str">
        <f>IF(A59="","",リレー!L63)</f>
        <v/>
      </c>
      <c r="G59" t="str">
        <f>IF(チーム!A59="","",申込書!$AB$6)</f>
        <v/>
      </c>
      <c r="H59">
        <v>0</v>
      </c>
      <c r="I59" t="str">
        <f>IF(A59="","",リレー!P63)</f>
        <v/>
      </c>
      <c r="J59" t="str">
        <f>IF(A59="","",リレー!Q63)</f>
        <v/>
      </c>
      <c r="K59" t="str">
        <f>IF(B59="","",リレー!AR63)</f>
        <v/>
      </c>
      <c r="L59" t="str">
        <f>IF(C59="","",リレー!AS63)</f>
        <v/>
      </c>
      <c r="M59" t="str">
        <f>IF(D59="","",リレー!AT63)</f>
        <v/>
      </c>
      <c r="N59" t="str">
        <f>IF(E59="","",リレー!AU63)</f>
        <v/>
      </c>
    </row>
    <row r="60" spans="1:14" x14ac:dyDescent="0.15">
      <c r="A60" t="str">
        <f>IF(リレー!D64="","",リレー!V64)</f>
        <v/>
      </c>
      <c r="B60" t="str">
        <f>IF(A60="","",申込書!$C$6)</f>
        <v/>
      </c>
      <c r="C60" t="str">
        <f>IF(A60="","",申込書!$S$9)</f>
        <v/>
      </c>
      <c r="D60">
        <v>5</v>
      </c>
      <c r="E60" t="str">
        <f>IF(A60="","",リレー!W64)</f>
        <v/>
      </c>
      <c r="F60" t="str">
        <f>IF(A60="","",リレー!L64)</f>
        <v/>
      </c>
      <c r="G60" t="str">
        <f>IF(チーム!A60="","",申込書!$AB$6)</f>
        <v/>
      </c>
      <c r="H60">
        <v>0</v>
      </c>
      <c r="I60" t="str">
        <f>IF(A60="","",リレー!P64)</f>
        <v/>
      </c>
      <c r="J60" t="str">
        <f>IF(A60="","",リレー!Q64)</f>
        <v/>
      </c>
      <c r="K60" t="str">
        <f>IF(B60="","",リレー!AR64)</f>
        <v/>
      </c>
      <c r="L60" t="str">
        <f>IF(C60="","",リレー!AS64)</f>
        <v/>
      </c>
      <c r="M60" t="str">
        <f>IF(D60="","",リレー!AT64)</f>
        <v/>
      </c>
      <c r="N60" t="str">
        <f>IF(E60="","",リレー!AU64)</f>
        <v/>
      </c>
    </row>
    <row r="61" spans="1:14" x14ac:dyDescent="0.15">
      <c r="A61" t="str">
        <f>IF(リレー!D65="","",リレー!V65)</f>
        <v/>
      </c>
      <c r="B61" t="str">
        <f>IF(A61="","",申込書!$C$6)</f>
        <v/>
      </c>
      <c r="C61" t="str">
        <f>IF(A61="","",申込書!$S$9)</f>
        <v/>
      </c>
      <c r="D61">
        <v>5</v>
      </c>
      <c r="E61" t="str">
        <f>IF(A61="","",リレー!W65)</f>
        <v/>
      </c>
      <c r="F61" t="str">
        <f>IF(A61="","",リレー!L65)</f>
        <v/>
      </c>
      <c r="G61" t="str">
        <f>IF(チーム!A61="","",申込書!$AB$6)</f>
        <v/>
      </c>
      <c r="H61">
        <v>0</v>
      </c>
      <c r="I61" t="str">
        <f>IF(A61="","",リレー!P65)</f>
        <v/>
      </c>
      <c r="J61" t="str">
        <f>IF(A61="","",リレー!Q65)</f>
        <v/>
      </c>
      <c r="K61" t="str">
        <f>IF(B61="","",リレー!AR65)</f>
        <v/>
      </c>
      <c r="L61" t="str">
        <f>IF(C61="","",リレー!AS65)</f>
        <v/>
      </c>
      <c r="M61" t="str">
        <f>IF(D61="","",リレー!AT65)</f>
        <v/>
      </c>
      <c r="N61" t="str">
        <f>IF(E61="","",リレー!AU65)</f>
        <v/>
      </c>
    </row>
    <row r="62" spans="1:14" x14ac:dyDescent="0.15">
      <c r="N62" t="str">
        <f>IF(E62="","",リレー!AU66)</f>
        <v/>
      </c>
    </row>
    <row r="63" spans="1:14" x14ac:dyDescent="0.15">
      <c r="N63" t="str">
        <f>IF(E63="","",リレー!AU67)</f>
        <v/>
      </c>
    </row>
    <row r="64" spans="1:14" x14ac:dyDescent="0.15">
      <c r="N64" t="str">
        <f>IF(E64="","",リレー!AU68)</f>
        <v/>
      </c>
    </row>
    <row r="65" spans="14:14" x14ac:dyDescent="0.15">
      <c r="N65" t="str">
        <f>IF(E65="","",リレー!AU69)</f>
        <v/>
      </c>
    </row>
    <row r="66" spans="14:14" x14ac:dyDescent="0.15">
      <c r="N66" t="str">
        <f>IF(E66="","",リレー!AU70)</f>
        <v/>
      </c>
    </row>
    <row r="67" spans="14:14" x14ac:dyDescent="0.15">
      <c r="N67" t="str">
        <f>IF(E67="","",リレー!AU71)</f>
        <v/>
      </c>
    </row>
    <row r="68" spans="14:14" x14ac:dyDescent="0.15">
      <c r="N68" t="str">
        <f>IF(E68="","",リレー!AU72)</f>
        <v/>
      </c>
    </row>
    <row r="69" spans="14:14" x14ac:dyDescent="0.15">
      <c r="N69" t="str">
        <f>IF(E69="","",リレー!AU73)</f>
        <v/>
      </c>
    </row>
    <row r="70" spans="14:14" x14ac:dyDescent="0.15">
      <c r="N70" t="str">
        <f>IF(E70="","",リレー!AU74)</f>
        <v/>
      </c>
    </row>
    <row r="71" spans="14:14" x14ac:dyDescent="0.15">
      <c r="N71" t="str">
        <f>IF(E71="","",リレー!AU75)</f>
        <v/>
      </c>
    </row>
    <row r="72" spans="14:14" x14ac:dyDescent="0.15">
      <c r="N72" t="str">
        <f>IF(E72="","",リレー!AU76)</f>
        <v/>
      </c>
    </row>
    <row r="73" spans="14:14" x14ac:dyDescent="0.15">
      <c r="N73" t="str">
        <f>IF(E73="","",リレー!AU77)</f>
        <v/>
      </c>
    </row>
    <row r="74" spans="14:14" x14ac:dyDescent="0.15">
      <c r="N74" t="str">
        <f>IF(E74="","",リレー!AU78)</f>
        <v/>
      </c>
    </row>
    <row r="75" spans="14:14" x14ac:dyDescent="0.15">
      <c r="N75" t="str">
        <f>IF(E75="","",リレー!AU79)</f>
        <v/>
      </c>
    </row>
    <row r="76" spans="14:14" x14ac:dyDescent="0.15">
      <c r="N76" t="str">
        <f>IF(E76="","",リレー!AU80)</f>
        <v/>
      </c>
    </row>
    <row r="77" spans="14:14" x14ac:dyDescent="0.15">
      <c r="N77" t="str">
        <f>IF(E77="","",リレー!AU81)</f>
        <v/>
      </c>
    </row>
    <row r="78" spans="14:14" x14ac:dyDescent="0.15">
      <c r="N78" t="str">
        <f>IF(E78="","",リレー!AU82)</f>
        <v/>
      </c>
    </row>
    <row r="79" spans="14:14" x14ac:dyDescent="0.15">
      <c r="N79" t="str">
        <f>IF(E79="","",リレー!AU83)</f>
        <v/>
      </c>
    </row>
    <row r="80" spans="14:14" x14ac:dyDescent="0.15">
      <c r="N80" t="str">
        <f>IF(E80="","",リレー!AU84)</f>
        <v/>
      </c>
    </row>
    <row r="81" spans="14:14" x14ac:dyDescent="0.15">
      <c r="N81" t="str">
        <f>IF(E81="","",リレー!AU85)</f>
        <v/>
      </c>
    </row>
    <row r="82" spans="14:14" x14ac:dyDescent="0.15">
      <c r="N82" t="str">
        <f>IF(E82="","",リレー!AU86)</f>
        <v/>
      </c>
    </row>
    <row r="83" spans="14:14" x14ac:dyDescent="0.15">
      <c r="N83" t="str">
        <f>IF(E83="","",リレー!AU87)</f>
        <v/>
      </c>
    </row>
    <row r="84" spans="14:14" x14ac:dyDescent="0.15">
      <c r="N84" t="str">
        <f>IF(E84="","",リレー!AU88)</f>
        <v/>
      </c>
    </row>
    <row r="85" spans="14:14" x14ac:dyDescent="0.15">
      <c r="N85" t="str">
        <f>IF(E85="","",リレー!AU89)</f>
        <v/>
      </c>
    </row>
    <row r="86" spans="14:14" x14ac:dyDescent="0.15">
      <c r="N86" t="str">
        <f>IF(E86="","",リレー!AU90)</f>
        <v/>
      </c>
    </row>
    <row r="87" spans="14:14" x14ac:dyDescent="0.15">
      <c r="N87" t="str">
        <f>IF(E87="","",リレー!AU91)</f>
        <v/>
      </c>
    </row>
    <row r="88" spans="14:14" x14ac:dyDescent="0.15">
      <c r="N88" t="str">
        <f>IF(E88="","",リレー!AU92)</f>
        <v/>
      </c>
    </row>
    <row r="89" spans="14:14" x14ac:dyDescent="0.15">
      <c r="N89" t="str">
        <f>IF(E89="","",リレー!AU93)</f>
        <v/>
      </c>
    </row>
    <row r="90" spans="14:14" x14ac:dyDescent="0.15">
      <c r="N90" t="str">
        <f>IF(E90="","",リレー!AU94)</f>
        <v/>
      </c>
    </row>
    <row r="269" spans="1:1" x14ac:dyDescent="0.15">
      <c r="A269" t="str">
        <f>IF(リレー!D273="","",リレー!V273)</f>
        <v/>
      </c>
    </row>
    <row r="270" spans="1:1" x14ac:dyDescent="0.15">
      <c r="A270" t="str">
        <f>IF(リレー!D274="","",リレー!V274)</f>
        <v/>
      </c>
    </row>
    <row r="271" spans="1:1" x14ac:dyDescent="0.15">
      <c r="A271" t="str">
        <f>IF(リレー!D275="","",リレー!V275)</f>
        <v/>
      </c>
    </row>
    <row r="272" spans="1:1" x14ac:dyDescent="0.15">
      <c r="A272" t="str">
        <f>IF(リレー!D276="","",リレー!V276)</f>
        <v/>
      </c>
    </row>
    <row r="273" spans="1:1" x14ac:dyDescent="0.15">
      <c r="A273" t="str">
        <f>IF(リレー!D277="","",リレー!V277)</f>
        <v/>
      </c>
    </row>
    <row r="274" spans="1:1" x14ac:dyDescent="0.15">
      <c r="A274" t="str">
        <f>IF(リレー!D278="","",リレー!V278)</f>
        <v/>
      </c>
    </row>
    <row r="275" spans="1:1" x14ac:dyDescent="0.15">
      <c r="A275" t="str">
        <f>IF(リレー!D279="","",リレー!V279)</f>
        <v/>
      </c>
    </row>
    <row r="276" spans="1:1" x14ac:dyDescent="0.15">
      <c r="A276" t="str">
        <f>IF(リレー!D280="","",リレー!V280)</f>
        <v/>
      </c>
    </row>
    <row r="277" spans="1:1" x14ac:dyDescent="0.15">
      <c r="A277" t="str">
        <f>IF(リレー!D281="","",リレー!V281)</f>
        <v/>
      </c>
    </row>
    <row r="278" spans="1:1" x14ac:dyDescent="0.15">
      <c r="A278" t="str">
        <f>IF(リレー!D282="","",リレー!V282)</f>
        <v/>
      </c>
    </row>
    <row r="279" spans="1:1" x14ac:dyDescent="0.15">
      <c r="A279" t="str">
        <f>IF(リレー!D283="","",リレー!V283)</f>
        <v/>
      </c>
    </row>
    <row r="280" spans="1:1" x14ac:dyDescent="0.15">
      <c r="A280" t="str">
        <f>IF(リレー!D284="","",リレー!V284)</f>
        <v/>
      </c>
    </row>
    <row r="281" spans="1:1" x14ac:dyDescent="0.15">
      <c r="A281" t="str">
        <f>IF(リレー!D285="","",リレー!V285)</f>
        <v/>
      </c>
    </row>
    <row r="282" spans="1:1" x14ac:dyDescent="0.15">
      <c r="A282" t="str">
        <f>IF(リレー!D286="","",リレー!V286)</f>
        <v/>
      </c>
    </row>
    <row r="283" spans="1:1" x14ac:dyDescent="0.15">
      <c r="A283" t="str">
        <f>IF(リレー!D287="","",リレー!V287)</f>
        <v/>
      </c>
    </row>
    <row r="284" spans="1:1" x14ac:dyDescent="0.15">
      <c r="A284" t="str">
        <f>IF(リレー!D288="","",リレー!V288)</f>
        <v/>
      </c>
    </row>
    <row r="285" spans="1:1" x14ac:dyDescent="0.15">
      <c r="A285" t="str">
        <f>IF(リレー!D289="","",リレー!V289)</f>
        <v/>
      </c>
    </row>
    <row r="286" spans="1:1" x14ac:dyDescent="0.15">
      <c r="A286" t="str">
        <f>IF(リレー!D290="","",リレー!V290)</f>
        <v/>
      </c>
    </row>
    <row r="287" spans="1:1" x14ac:dyDescent="0.15">
      <c r="A287" t="str">
        <f>IF(リレー!D291="","",リレー!V291)</f>
        <v/>
      </c>
    </row>
    <row r="288" spans="1:1" x14ac:dyDescent="0.15">
      <c r="A288" t="str">
        <f>IF(リレー!D292="","",リレー!V292)</f>
        <v/>
      </c>
    </row>
    <row r="289" spans="1:1" x14ac:dyDescent="0.15">
      <c r="A289" t="str">
        <f>IF(リレー!D293="","",リレー!V293)</f>
        <v/>
      </c>
    </row>
    <row r="290" spans="1:1" x14ac:dyDescent="0.15">
      <c r="A290" t="str">
        <f>IF(リレー!D294="","",リレー!V294)</f>
        <v/>
      </c>
    </row>
    <row r="291" spans="1:1" x14ac:dyDescent="0.15">
      <c r="A291" t="str">
        <f>IF(リレー!D295="","",リレー!V295)</f>
        <v/>
      </c>
    </row>
    <row r="292" spans="1:1" x14ac:dyDescent="0.15">
      <c r="A292" t="str">
        <f>IF(リレー!D296="","",リレー!V296)</f>
        <v/>
      </c>
    </row>
    <row r="293" spans="1:1" x14ac:dyDescent="0.15">
      <c r="A293" t="str">
        <f>IF(リレー!D297="","",リレー!V297)</f>
        <v/>
      </c>
    </row>
    <row r="294" spans="1:1" x14ac:dyDescent="0.15">
      <c r="A294" t="str">
        <f>IF(リレー!D298="","",リレー!V298)</f>
        <v/>
      </c>
    </row>
    <row r="295" spans="1:1" x14ac:dyDescent="0.15">
      <c r="A295" t="str">
        <f>IF(リレー!D299="","",リレー!V299)</f>
        <v/>
      </c>
    </row>
    <row r="296" spans="1:1" x14ac:dyDescent="0.15">
      <c r="A296" t="str">
        <f>IF(リレー!D300="","",リレー!V300)</f>
        <v/>
      </c>
    </row>
    <row r="297" spans="1:1" x14ac:dyDescent="0.15">
      <c r="A297" t="str">
        <f>IF(リレー!D301="","",リレー!V301)</f>
        <v/>
      </c>
    </row>
    <row r="298" spans="1:1" x14ac:dyDescent="0.15">
      <c r="A298" t="str">
        <f>IF(リレー!D302="","",リレー!V302)</f>
        <v/>
      </c>
    </row>
    <row r="299" spans="1:1" x14ac:dyDescent="0.15">
      <c r="A299" t="str">
        <f>IF(リレー!D303="","",リレー!V303)</f>
        <v/>
      </c>
    </row>
    <row r="300" spans="1:1" x14ac:dyDescent="0.15">
      <c r="A300" t="str">
        <f>IF(リレー!D304="","",リレー!V304)</f>
        <v/>
      </c>
    </row>
    <row r="301" spans="1:1" x14ac:dyDescent="0.15">
      <c r="A301" t="str">
        <f>IF(リレー!D305="","",リレー!V305)</f>
        <v/>
      </c>
    </row>
    <row r="302" spans="1:1" x14ac:dyDescent="0.15">
      <c r="A302" t="str">
        <f>IF(リレー!D306="","",リレー!V306)</f>
        <v/>
      </c>
    </row>
    <row r="303" spans="1:1" x14ac:dyDescent="0.15">
      <c r="A303" t="str">
        <f>IF(リレー!D307="","",リレー!V307)</f>
        <v/>
      </c>
    </row>
    <row r="304" spans="1:1" x14ac:dyDescent="0.15">
      <c r="A304" t="str">
        <f>IF(リレー!D308="","",リレー!V308)</f>
        <v/>
      </c>
    </row>
    <row r="305" spans="1:1" x14ac:dyDescent="0.15">
      <c r="A305" t="str">
        <f>IF(リレー!D309="","",リレー!V309)</f>
        <v/>
      </c>
    </row>
    <row r="306" spans="1:1" x14ac:dyDescent="0.15">
      <c r="A306" t="str">
        <f>IF(リレー!D310="","",リレー!V310)</f>
        <v/>
      </c>
    </row>
    <row r="307" spans="1:1" x14ac:dyDescent="0.15">
      <c r="A307" t="str">
        <f>IF(リレー!D311="","",リレー!V311)</f>
        <v/>
      </c>
    </row>
    <row r="308" spans="1:1" x14ac:dyDescent="0.15">
      <c r="A308" t="str">
        <f>IF(リレー!D312="","",リレー!V312)</f>
        <v/>
      </c>
    </row>
    <row r="309" spans="1:1" x14ac:dyDescent="0.15">
      <c r="A309" t="str">
        <f>IF(リレー!D313="","",リレー!V313)</f>
        <v/>
      </c>
    </row>
    <row r="310" spans="1:1" x14ac:dyDescent="0.15">
      <c r="A310" t="str">
        <f>IF(リレー!D314="","",リレー!V314)</f>
        <v/>
      </c>
    </row>
    <row r="311" spans="1:1" x14ac:dyDescent="0.15">
      <c r="A311" t="str">
        <f>IF(リレー!D315="","",リレー!V315)</f>
        <v/>
      </c>
    </row>
    <row r="312" spans="1:1" x14ac:dyDescent="0.15">
      <c r="A312" t="str">
        <f>IF(リレー!D316="","",リレー!V316)</f>
        <v/>
      </c>
    </row>
    <row r="313" spans="1:1" x14ac:dyDescent="0.15">
      <c r="A313" t="str">
        <f>IF(リレー!D317="","",リレー!V317)</f>
        <v/>
      </c>
    </row>
    <row r="314" spans="1:1" x14ac:dyDescent="0.15">
      <c r="A314" t="str">
        <f>IF(リレー!D318="","",リレー!V318)</f>
        <v/>
      </c>
    </row>
    <row r="315" spans="1:1" x14ac:dyDescent="0.15">
      <c r="A315" t="str">
        <f>IF(リレー!D319="","",リレー!V319)</f>
        <v/>
      </c>
    </row>
    <row r="316" spans="1:1" x14ac:dyDescent="0.15">
      <c r="A316" t="str">
        <f>IF(リレー!D320="","",リレー!V320)</f>
        <v/>
      </c>
    </row>
    <row r="317" spans="1:1" x14ac:dyDescent="0.15">
      <c r="A317" t="str">
        <f>IF(リレー!D321="","",リレー!V321)</f>
        <v/>
      </c>
    </row>
    <row r="318" spans="1:1" x14ac:dyDescent="0.15">
      <c r="A318" t="str">
        <f>IF(リレー!D322="","",リレー!V322)</f>
        <v/>
      </c>
    </row>
    <row r="319" spans="1:1" x14ac:dyDescent="0.15">
      <c r="A319" t="str">
        <f>IF(リレー!D323="","",リレー!V323)</f>
        <v/>
      </c>
    </row>
    <row r="320" spans="1:1" x14ac:dyDescent="0.15">
      <c r="A320" t="str">
        <f>IF(リレー!D324="","",リレー!V324)</f>
        <v/>
      </c>
    </row>
    <row r="321" spans="1:1" x14ac:dyDescent="0.15">
      <c r="A321" t="str">
        <f>IF(リレー!D325="","",リレー!V325)</f>
        <v/>
      </c>
    </row>
    <row r="322" spans="1:1" x14ac:dyDescent="0.15">
      <c r="A322" t="str">
        <f>IF(リレー!D326="","",リレー!V326)</f>
        <v/>
      </c>
    </row>
    <row r="323" spans="1:1" x14ac:dyDescent="0.15">
      <c r="A323" t="str">
        <f>IF(リレー!D327="","",リレー!V327)</f>
        <v/>
      </c>
    </row>
    <row r="324" spans="1:1" x14ac:dyDescent="0.15">
      <c r="A324" t="str">
        <f>IF(リレー!D328="","",リレー!V328)</f>
        <v/>
      </c>
    </row>
    <row r="325" spans="1:1" x14ac:dyDescent="0.15">
      <c r="A325" t="str">
        <f>IF(リレー!D329="","",リレー!V329)</f>
        <v/>
      </c>
    </row>
    <row r="326" spans="1:1" x14ac:dyDescent="0.15">
      <c r="A326" t="str">
        <f>IF(リレー!D330="","",リレー!V330)</f>
        <v/>
      </c>
    </row>
    <row r="327" spans="1:1" x14ac:dyDescent="0.15">
      <c r="A327" t="str">
        <f>IF(リレー!D331="","",リレー!V331)</f>
        <v/>
      </c>
    </row>
    <row r="328" spans="1:1" x14ac:dyDescent="0.15">
      <c r="A328" t="str">
        <f>IF(リレー!D332="","",リレー!V332)</f>
        <v/>
      </c>
    </row>
    <row r="329" spans="1:1" x14ac:dyDescent="0.15">
      <c r="A329" t="str">
        <f>IF(リレー!D333="","",リレー!V333)</f>
        <v/>
      </c>
    </row>
    <row r="330" spans="1:1" x14ac:dyDescent="0.15">
      <c r="A330" t="str">
        <f>IF(リレー!D334="","",リレー!V334)</f>
        <v/>
      </c>
    </row>
    <row r="331" spans="1:1" x14ac:dyDescent="0.15">
      <c r="A331" t="str">
        <f>IF(リレー!D335="","",リレー!V335)</f>
        <v/>
      </c>
    </row>
    <row r="332" spans="1:1" x14ac:dyDescent="0.15">
      <c r="A332" t="str">
        <f>IF(リレー!D336="","",リレー!V336)</f>
        <v/>
      </c>
    </row>
    <row r="333" spans="1:1" x14ac:dyDescent="0.15">
      <c r="A333" t="str">
        <f>IF(リレー!D337="","",リレー!V337)</f>
        <v/>
      </c>
    </row>
    <row r="334" spans="1:1" x14ac:dyDescent="0.15">
      <c r="A334" t="str">
        <f>IF(リレー!D338="","",リレー!V338)</f>
        <v/>
      </c>
    </row>
    <row r="335" spans="1:1" x14ac:dyDescent="0.15">
      <c r="A335" t="str">
        <f>IF(リレー!D339="","",リレー!V339)</f>
        <v/>
      </c>
    </row>
    <row r="336" spans="1:1" x14ac:dyDescent="0.15">
      <c r="A336" t="str">
        <f>IF(リレー!D340="","",リレー!V340)</f>
        <v/>
      </c>
    </row>
    <row r="337" spans="1:1" x14ac:dyDescent="0.15">
      <c r="A337" t="str">
        <f>IF(リレー!D341="","",リレー!V341)</f>
        <v/>
      </c>
    </row>
    <row r="338" spans="1:1" x14ac:dyDescent="0.15">
      <c r="A338" t="str">
        <f>IF(リレー!D342="","",リレー!V342)</f>
        <v/>
      </c>
    </row>
    <row r="339" spans="1:1" x14ac:dyDescent="0.15">
      <c r="A339" t="str">
        <f>IF(リレー!D343="","",リレー!V343)</f>
        <v/>
      </c>
    </row>
    <row r="340" spans="1:1" x14ac:dyDescent="0.15">
      <c r="A340" t="str">
        <f>IF(リレー!D344="","",リレー!V344)</f>
        <v/>
      </c>
    </row>
    <row r="341" spans="1:1" x14ac:dyDescent="0.15">
      <c r="A341" t="str">
        <f>IF(リレー!D345="","",リレー!V345)</f>
        <v/>
      </c>
    </row>
    <row r="342" spans="1:1" x14ac:dyDescent="0.15">
      <c r="A342" t="str">
        <f>IF(リレー!D346="","",リレー!V346)</f>
        <v/>
      </c>
    </row>
    <row r="343" spans="1:1" x14ac:dyDescent="0.15">
      <c r="A343" t="str">
        <f>IF(リレー!D347="","",リレー!V347)</f>
        <v/>
      </c>
    </row>
    <row r="344" spans="1:1" x14ac:dyDescent="0.15">
      <c r="A344" t="str">
        <f>IF(リレー!D348="","",リレー!V348)</f>
        <v/>
      </c>
    </row>
    <row r="345" spans="1:1" x14ac:dyDescent="0.15">
      <c r="A345" t="str">
        <f>IF(リレー!D349="","",リレー!V349)</f>
        <v/>
      </c>
    </row>
    <row r="346" spans="1:1" x14ac:dyDescent="0.15">
      <c r="A346" t="str">
        <f>IF(リレー!D350="","",リレー!V350)</f>
        <v/>
      </c>
    </row>
    <row r="347" spans="1:1" x14ac:dyDescent="0.15">
      <c r="A347" t="str">
        <f>IF(リレー!D351="","",リレー!V351)</f>
        <v/>
      </c>
    </row>
    <row r="348" spans="1:1" x14ac:dyDescent="0.15">
      <c r="A348" t="str">
        <f>IF(リレー!D352="","",リレー!V352)</f>
        <v/>
      </c>
    </row>
    <row r="349" spans="1:1" x14ac:dyDescent="0.15">
      <c r="A349" t="str">
        <f>IF(リレー!D353="","",リレー!V353)</f>
        <v/>
      </c>
    </row>
    <row r="350" spans="1:1" x14ac:dyDescent="0.15">
      <c r="A350" t="str">
        <f>IF(リレー!D354="","",リレー!V354)</f>
        <v/>
      </c>
    </row>
    <row r="351" spans="1:1" x14ac:dyDescent="0.15">
      <c r="A351" t="str">
        <f>IF(リレー!D355="","",リレー!V355)</f>
        <v/>
      </c>
    </row>
    <row r="352" spans="1:1" x14ac:dyDescent="0.15">
      <c r="A352" t="str">
        <f>IF(リレー!D356="","",リレー!V356)</f>
        <v/>
      </c>
    </row>
    <row r="353" spans="1:1" x14ac:dyDescent="0.15">
      <c r="A353" t="str">
        <f>IF(リレー!D357="","",リレー!V357)</f>
        <v/>
      </c>
    </row>
    <row r="354" spans="1:1" x14ac:dyDescent="0.15">
      <c r="A354" t="str">
        <f>IF(リレー!D358="","",リレー!V358)</f>
        <v/>
      </c>
    </row>
    <row r="355" spans="1:1" x14ac:dyDescent="0.15">
      <c r="A355" t="str">
        <f>IF(リレー!D359="","",リレー!V359)</f>
        <v/>
      </c>
    </row>
    <row r="356" spans="1:1" x14ac:dyDescent="0.15">
      <c r="A356" t="str">
        <f>IF(リレー!D360="","",リレー!V360)</f>
        <v/>
      </c>
    </row>
    <row r="357" spans="1:1" x14ac:dyDescent="0.15">
      <c r="A357" t="str">
        <f>IF(リレー!D361="","",リレー!V361)</f>
        <v/>
      </c>
    </row>
    <row r="358" spans="1:1" x14ac:dyDescent="0.15">
      <c r="A358" t="str">
        <f>IF(リレー!D362="","",リレー!V362)</f>
        <v/>
      </c>
    </row>
    <row r="359" spans="1:1" x14ac:dyDescent="0.15">
      <c r="A359" t="str">
        <f>IF(リレー!D363="","",リレー!V363)</f>
        <v/>
      </c>
    </row>
    <row r="360" spans="1:1" x14ac:dyDescent="0.15">
      <c r="A360" t="str">
        <f>IF(リレー!D364="","",リレー!V364)</f>
        <v/>
      </c>
    </row>
    <row r="361" spans="1:1" x14ac:dyDescent="0.15">
      <c r="A361" t="str">
        <f>IF(リレー!D365="","",リレー!V365)</f>
        <v/>
      </c>
    </row>
    <row r="362" spans="1:1" x14ac:dyDescent="0.15">
      <c r="A362" t="str">
        <f>IF(リレー!D366="","",リレー!V366)</f>
        <v/>
      </c>
    </row>
    <row r="363" spans="1:1" x14ac:dyDescent="0.15">
      <c r="A363" t="str">
        <f>IF(リレー!D367="","",リレー!V367)</f>
        <v/>
      </c>
    </row>
    <row r="364" spans="1:1" x14ac:dyDescent="0.15">
      <c r="A364" t="str">
        <f>IF(リレー!D368="","",リレー!V368)</f>
        <v/>
      </c>
    </row>
    <row r="365" spans="1:1" x14ac:dyDescent="0.15">
      <c r="A365" t="str">
        <f>IF(リレー!D369="","",リレー!V369)</f>
        <v/>
      </c>
    </row>
    <row r="366" spans="1:1" x14ac:dyDescent="0.15">
      <c r="A366" t="str">
        <f>IF(リレー!D370="","",リレー!V370)</f>
        <v/>
      </c>
    </row>
    <row r="367" spans="1:1" x14ac:dyDescent="0.15">
      <c r="A367" t="str">
        <f>IF(リレー!D371="","",リレー!V371)</f>
        <v/>
      </c>
    </row>
    <row r="368" spans="1:1" x14ac:dyDescent="0.15">
      <c r="A368" t="str">
        <f>IF(リレー!D372="","",リレー!V372)</f>
        <v/>
      </c>
    </row>
    <row r="369" spans="1:1" x14ac:dyDescent="0.15">
      <c r="A369" t="str">
        <f>IF(リレー!D373="","",リレー!V373)</f>
        <v/>
      </c>
    </row>
    <row r="370" spans="1:1" x14ac:dyDescent="0.15">
      <c r="A370" t="str">
        <f>IF(リレー!D374="","",リレー!V374)</f>
        <v/>
      </c>
    </row>
    <row r="371" spans="1:1" x14ac:dyDescent="0.15">
      <c r="A371" t="str">
        <f>IF(リレー!D375="","",リレー!V375)</f>
        <v/>
      </c>
    </row>
    <row r="372" spans="1:1" x14ac:dyDescent="0.15">
      <c r="A372" t="str">
        <f>IF(リレー!D376="","",リレー!V376)</f>
        <v/>
      </c>
    </row>
    <row r="373" spans="1:1" x14ac:dyDescent="0.15">
      <c r="A373" t="str">
        <f>IF(リレー!D377="","",リレー!V377)</f>
        <v/>
      </c>
    </row>
  </sheetData>
  <phoneticPr fontId="2"/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>
      <selection activeCell="A3" sqref="A3"/>
    </sheetView>
  </sheetViews>
  <sheetFormatPr defaultRowHeight="12" x14ac:dyDescent="0.15"/>
  <cols>
    <col min="1" max="1" width="18.7109375" bestFit="1" customWidth="1"/>
  </cols>
  <sheetData>
    <row r="1" spans="1:1" x14ac:dyDescent="0.15">
      <c r="A1" t="s">
        <v>249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CM158"/>
  <sheetViews>
    <sheetView showGridLines="0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ColWidth="9.140625" defaultRowHeight="16.5" customHeight="1" x14ac:dyDescent="0.15"/>
  <cols>
    <col min="1" max="1" width="4.7109375" style="9" customWidth="1"/>
    <col min="2" max="2" width="11.7109375" style="9" customWidth="1"/>
    <col min="3" max="6" width="11" style="4" customWidth="1"/>
    <col min="7" max="7" width="13.5703125" style="4" bestFit="1" customWidth="1"/>
    <col min="8" max="8" width="16.140625" style="5" bestFit="1" customWidth="1"/>
    <col min="9" max="9" width="11" style="4" bestFit="1" customWidth="1"/>
    <col min="10" max="10" width="11" style="5" bestFit="1" customWidth="1"/>
    <col min="11" max="17" width="11" style="4" bestFit="1" customWidth="1"/>
    <col min="18" max="18" width="38.28515625" style="4" bestFit="1" customWidth="1"/>
    <col min="19" max="19" width="6.28515625" style="4" bestFit="1" customWidth="1"/>
    <col min="20" max="20" width="36.7109375" style="9" bestFit="1" customWidth="1"/>
    <col min="21" max="21" width="8.5703125" style="4" bestFit="1" customWidth="1"/>
    <col min="22" max="26" width="4" style="4" bestFit="1" customWidth="1"/>
    <col min="27" max="27" width="8.5703125" style="4" bestFit="1" customWidth="1"/>
    <col min="28" max="32" width="4" style="4" bestFit="1" customWidth="1"/>
    <col min="33" max="33" width="11" style="4" bestFit="1" customWidth="1"/>
    <col min="34" max="34" width="8.5703125" style="4" bestFit="1" customWidth="1"/>
    <col min="35" max="36" width="6.28515625" style="4" bestFit="1" customWidth="1"/>
    <col min="37" max="37" width="16.140625" style="4" bestFit="1" customWidth="1"/>
    <col min="38" max="38" width="15.28515625" style="6" bestFit="1" customWidth="1"/>
    <col min="39" max="39" width="7.7109375" style="6" bestFit="1" customWidth="1"/>
    <col min="40" max="43" width="5.7109375" style="6" bestFit="1" customWidth="1"/>
    <col min="44" max="44" width="4.7109375" style="6" bestFit="1" customWidth="1"/>
    <col min="45" max="45" width="11" style="4" bestFit="1" customWidth="1"/>
    <col min="46" max="46" width="13.5703125" style="4" bestFit="1" customWidth="1"/>
    <col min="47" max="47" width="12.28515625" style="4" bestFit="1" customWidth="1"/>
    <col min="48" max="57" width="4" style="4" bestFit="1" customWidth="1"/>
    <col min="58" max="62" width="12.28515625" style="4" bestFit="1" customWidth="1"/>
    <col min="63" max="63" width="10" style="4" hidden="1" customWidth="1"/>
    <col min="64" max="64" width="7.42578125" style="4" bestFit="1" customWidth="1"/>
    <col min="65" max="65" width="13.5703125" style="4" bestFit="1" customWidth="1"/>
    <col min="66" max="69" width="8.5703125" style="4" bestFit="1" customWidth="1"/>
    <col min="70" max="70" width="7.42578125" style="4" bestFit="1" customWidth="1"/>
    <col min="71" max="71" width="13.5703125" style="4" bestFit="1" customWidth="1"/>
    <col min="72" max="75" width="8.5703125" style="4" bestFit="1" customWidth="1"/>
    <col min="76" max="77" width="5.140625" style="4" bestFit="1" customWidth="1"/>
    <col min="78" max="82" width="6.28515625" style="4" bestFit="1" customWidth="1"/>
    <col min="83" max="83" width="8.5703125" style="4" bestFit="1" customWidth="1"/>
    <col min="84" max="84" width="2.85546875" style="4" bestFit="1" customWidth="1"/>
    <col min="85" max="85" width="2.85546875" style="4" hidden="1" customWidth="1"/>
    <col min="86" max="86" width="4" style="4" bestFit="1" customWidth="1"/>
    <col min="87" max="88" width="9.85546875" style="4" hidden="1" customWidth="1"/>
    <col min="89" max="89" width="5.140625" style="4" bestFit="1" customWidth="1"/>
    <col min="90" max="90" width="8.5703125" style="4" bestFit="1" customWidth="1"/>
    <col min="91" max="91" width="13.5703125" style="4" hidden="1" customWidth="1"/>
    <col min="92" max="16384" width="9.140625" style="4"/>
  </cols>
  <sheetData>
    <row r="1" spans="1:91" ht="16.5" customHeight="1" x14ac:dyDescent="0.15">
      <c r="A1" s="22" t="str">
        <f>申込書!B1</f>
        <v>ＯＷＳ愛知りんくうオープン２０２３</v>
      </c>
      <c r="B1" s="22"/>
      <c r="H1" s="23"/>
      <c r="I1" s="16"/>
      <c r="J1" s="2"/>
      <c r="K1" s="55"/>
      <c r="L1" s="2"/>
      <c r="N1" s="2"/>
      <c r="O1" s="2"/>
      <c r="P1" s="2"/>
      <c r="Q1" s="2"/>
      <c r="R1" s="2"/>
      <c r="S1" s="2"/>
      <c r="T1" s="94" t="s">
        <v>261</v>
      </c>
      <c r="AH1" s="2"/>
      <c r="AI1" s="2"/>
      <c r="AJ1" s="2"/>
      <c r="AK1" s="26" t="s">
        <v>212</v>
      </c>
      <c r="AL1" s="46">
        <v>44808</v>
      </c>
      <c r="AS1" s="4" t="str">
        <f>YEAR(AL1)&amp;RIGHT("0"&amp;MONTH(AL1),2)&amp;RIGHT("0"&amp;DAY(AL1),2)</f>
        <v>20220904</v>
      </c>
    </row>
    <row r="2" spans="1:91" ht="16.5" customHeight="1" x14ac:dyDescent="0.15">
      <c r="J2" s="6"/>
      <c r="T2" s="95" t="s">
        <v>21</v>
      </c>
      <c r="AK2" s="26" t="s">
        <v>31</v>
      </c>
      <c r="AL2" s="46">
        <v>44652</v>
      </c>
      <c r="AS2" s="4" t="str">
        <f>YEAR(AL2)&amp;RIGHT("0"&amp;MONTH(AL2),2)&amp;RIGHT("0"&amp;DAY(AL2),2)</f>
        <v>20220401</v>
      </c>
    </row>
    <row r="3" spans="1:91" ht="16.5" customHeight="1" x14ac:dyDescent="0.15">
      <c r="A3" s="3"/>
      <c r="B3" s="3"/>
      <c r="C3" s="1" t="str">
        <f>IF(申込書!C6="","チーム登録を行って下さい！",申込書!C6)</f>
        <v>チーム登録を行って下さい！</v>
      </c>
      <c r="D3" s="2"/>
      <c r="E3" s="2"/>
      <c r="F3" s="2"/>
      <c r="AA3" s="9" t="s">
        <v>91</v>
      </c>
      <c r="AB3" s="169" t="s">
        <v>20</v>
      </c>
      <c r="AC3" s="169"/>
      <c r="AD3" s="169"/>
      <c r="AE3" s="8"/>
      <c r="AF3" s="8"/>
      <c r="AK3" s="9" t="s">
        <v>95</v>
      </c>
      <c r="BM3" s="4" t="s">
        <v>235</v>
      </c>
      <c r="BS3" s="4" t="s">
        <v>237</v>
      </c>
    </row>
    <row r="4" spans="1:91" s="9" customFormat="1" ht="18.95" customHeight="1" x14ac:dyDescent="0.15">
      <c r="A4" s="7" t="s">
        <v>2</v>
      </c>
      <c r="B4" s="7" t="s">
        <v>284</v>
      </c>
      <c r="C4" s="7" t="s">
        <v>3</v>
      </c>
      <c r="D4" s="7" t="s">
        <v>4</v>
      </c>
      <c r="E4" s="7" t="s">
        <v>5</v>
      </c>
      <c r="F4" s="7" t="s">
        <v>6</v>
      </c>
      <c r="G4" s="7" t="s">
        <v>1</v>
      </c>
      <c r="H4" s="176" t="s">
        <v>87</v>
      </c>
      <c r="I4" s="176"/>
      <c r="J4" s="176" t="s">
        <v>88</v>
      </c>
      <c r="K4" s="176"/>
      <c r="L4" s="170" t="s">
        <v>89</v>
      </c>
      <c r="M4" s="171"/>
      <c r="N4" s="170" t="s">
        <v>118</v>
      </c>
      <c r="O4" s="171"/>
      <c r="P4" s="170" t="s">
        <v>119</v>
      </c>
      <c r="Q4" s="171"/>
      <c r="R4" s="177" t="s">
        <v>270</v>
      </c>
      <c r="S4" s="96" t="s">
        <v>9</v>
      </c>
      <c r="T4" s="78" t="s">
        <v>32</v>
      </c>
      <c r="U4" s="36" t="s">
        <v>246</v>
      </c>
      <c r="V4" s="8" t="s">
        <v>18</v>
      </c>
      <c r="W4" s="8" t="s">
        <v>19</v>
      </c>
      <c r="X4" s="8" t="s">
        <v>90</v>
      </c>
      <c r="Y4" s="8" t="s">
        <v>120</v>
      </c>
      <c r="Z4" s="8" t="s">
        <v>121</v>
      </c>
      <c r="AA4" s="8" t="s">
        <v>92</v>
      </c>
      <c r="AB4" s="8" t="s">
        <v>18</v>
      </c>
      <c r="AC4" s="8" t="s">
        <v>93</v>
      </c>
      <c r="AD4" s="8" t="s">
        <v>94</v>
      </c>
      <c r="AE4" s="8" t="s">
        <v>122</v>
      </c>
      <c r="AF4" s="8" t="s">
        <v>123</v>
      </c>
      <c r="AG4" s="8" t="s">
        <v>1</v>
      </c>
      <c r="AH4" s="7" t="s">
        <v>67</v>
      </c>
      <c r="AI4" s="9" t="s">
        <v>68</v>
      </c>
      <c r="AJ4" s="9" t="s">
        <v>32</v>
      </c>
      <c r="AK4" s="9" t="s">
        <v>9</v>
      </c>
      <c r="AL4" s="15"/>
      <c r="AM4" s="15" t="s">
        <v>75</v>
      </c>
      <c r="AN4" s="15" t="s">
        <v>72</v>
      </c>
      <c r="AO4" s="15"/>
      <c r="AP4" s="10"/>
      <c r="AQ4" s="10"/>
      <c r="AR4" s="10"/>
      <c r="AV4" s="172" t="s">
        <v>100</v>
      </c>
      <c r="AW4" s="173"/>
      <c r="AX4" s="173"/>
      <c r="AY4" s="173"/>
      <c r="AZ4" s="174"/>
      <c r="BA4" s="172" t="s">
        <v>72</v>
      </c>
      <c r="BB4" s="173"/>
      <c r="BC4" s="173"/>
      <c r="BD4" s="173"/>
      <c r="BE4" s="174"/>
      <c r="BF4" s="175" t="s">
        <v>101</v>
      </c>
      <c r="BG4" s="175"/>
      <c r="BH4" s="175"/>
      <c r="BI4" s="175"/>
      <c r="BJ4" s="175"/>
      <c r="BL4" s="4" t="s">
        <v>265</v>
      </c>
      <c r="BM4" s="4" t="s">
        <v>216</v>
      </c>
      <c r="BN4" s="4" t="s">
        <v>266</v>
      </c>
      <c r="BO4" s="4" t="s">
        <v>218</v>
      </c>
      <c r="BP4" s="4" t="s">
        <v>217</v>
      </c>
      <c r="BQ4" s="4" t="s">
        <v>267</v>
      </c>
      <c r="BR4" s="4" t="s">
        <v>265</v>
      </c>
      <c r="BS4" s="4" t="s">
        <v>216</v>
      </c>
      <c r="BT4" s="4" t="s">
        <v>266</v>
      </c>
      <c r="BU4" s="4" t="s">
        <v>218</v>
      </c>
      <c r="BV4" s="4" t="s">
        <v>217</v>
      </c>
      <c r="BW4" s="4" t="s">
        <v>267</v>
      </c>
      <c r="BY4" s="131" t="s">
        <v>248</v>
      </c>
      <c r="BZ4" s="131"/>
      <c r="CA4" s="131"/>
      <c r="CB4" s="131"/>
      <c r="CE4" s="9" t="s">
        <v>246</v>
      </c>
      <c r="CL4" s="9" t="s">
        <v>246</v>
      </c>
    </row>
    <row r="5" spans="1:91" ht="24.75" customHeight="1" x14ac:dyDescent="0.15">
      <c r="A5" s="2" t="s">
        <v>16</v>
      </c>
      <c r="B5" s="2"/>
      <c r="H5" s="28" t="s">
        <v>29</v>
      </c>
      <c r="I5" s="7" t="s">
        <v>8</v>
      </c>
      <c r="J5" s="28" t="s">
        <v>29</v>
      </c>
      <c r="K5" s="7" t="s">
        <v>8</v>
      </c>
      <c r="L5" s="28" t="s">
        <v>29</v>
      </c>
      <c r="M5" s="7" t="s">
        <v>8</v>
      </c>
      <c r="N5" s="28" t="s">
        <v>29</v>
      </c>
      <c r="O5" s="7" t="s">
        <v>8</v>
      </c>
      <c r="P5" s="28" t="s">
        <v>29</v>
      </c>
      <c r="Q5" s="7" t="s">
        <v>8</v>
      </c>
      <c r="R5" s="178"/>
      <c r="U5" s="9" t="s">
        <v>247</v>
      </c>
      <c r="AL5" s="13"/>
      <c r="AV5" s="7" t="s">
        <v>18</v>
      </c>
      <c r="AW5" s="7" t="s">
        <v>19</v>
      </c>
      <c r="AX5" s="7" t="s">
        <v>94</v>
      </c>
      <c r="AY5" s="7" t="s">
        <v>124</v>
      </c>
      <c r="AZ5" s="7" t="s">
        <v>121</v>
      </c>
      <c r="BA5" s="7" t="s">
        <v>18</v>
      </c>
      <c r="BB5" s="7" t="s">
        <v>19</v>
      </c>
      <c r="BC5" s="7" t="s">
        <v>94</v>
      </c>
      <c r="BD5" s="7" t="s">
        <v>124</v>
      </c>
      <c r="BE5" s="7" t="s">
        <v>121</v>
      </c>
      <c r="BF5" s="7" t="s">
        <v>18</v>
      </c>
      <c r="BG5" s="7" t="s">
        <v>19</v>
      </c>
      <c r="BH5" s="7" t="s">
        <v>102</v>
      </c>
      <c r="BI5" s="7" t="s">
        <v>124</v>
      </c>
      <c r="BJ5" s="7" t="s">
        <v>121</v>
      </c>
      <c r="BL5" s="4">
        <f t="shared" ref="BL5:BR5" si="0">COUNTIF(BL6:BL55,1)</f>
        <v>0</v>
      </c>
      <c r="BM5" s="4">
        <f t="shared" si="0"/>
        <v>0</v>
      </c>
      <c r="BN5" s="4">
        <f t="shared" si="0"/>
        <v>0</v>
      </c>
      <c r="BO5" s="4">
        <f t="shared" si="0"/>
        <v>0</v>
      </c>
      <c r="BP5" s="4">
        <f t="shared" si="0"/>
        <v>0</v>
      </c>
      <c r="BQ5" s="4">
        <f t="shared" si="0"/>
        <v>0</v>
      </c>
      <c r="BR5" s="4">
        <f t="shared" si="0"/>
        <v>0</v>
      </c>
      <c r="BS5" s="4">
        <f t="shared" ref="BS5:BU5" si="1">COUNTIF(BS6:BS55,1)</f>
        <v>0</v>
      </c>
      <c r="BT5" s="4">
        <f>COUNTIF(BT6:BT55,1)</f>
        <v>0</v>
      </c>
      <c r="BU5" s="4">
        <f t="shared" si="1"/>
        <v>0</v>
      </c>
      <c r="BV5" s="4">
        <f>COUNTIF(BV6:BV55,1)</f>
        <v>0</v>
      </c>
      <c r="BW5" s="4">
        <f>COUNTIF(BW6:BW55,1)</f>
        <v>0</v>
      </c>
      <c r="BX5" s="4">
        <v>300</v>
      </c>
      <c r="BY5" s="4">
        <v>500</v>
      </c>
      <c r="BZ5" s="4">
        <v>1000</v>
      </c>
      <c r="CA5" s="4">
        <v>1500</v>
      </c>
      <c r="CB5" s="4">
        <v>3000</v>
      </c>
      <c r="CC5" s="4">
        <v>5000</v>
      </c>
      <c r="CD5" s="4">
        <v>5000</v>
      </c>
      <c r="CE5" s="4">
        <f>COUNTIF(CE6:CE107,1)</f>
        <v>0</v>
      </c>
      <c r="CF5" s="4">
        <v>0</v>
      </c>
    </row>
    <row r="6" spans="1:91" ht="34.5" customHeight="1" x14ac:dyDescent="0.15">
      <c r="A6" s="31" t="str">
        <f>IF(G6="","",1)</f>
        <v/>
      </c>
      <c r="B6" s="111"/>
      <c r="C6" s="29"/>
      <c r="D6" s="29"/>
      <c r="E6" s="29"/>
      <c r="F6" s="29"/>
      <c r="G6" s="34"/>
      <c r="H6" s="29"/>
      <c r="I6" s="35"/>
      <c r="J6" s="29"/>
      <c r="K6" s="35"/>
      <c r="L6" s="35"/>
      <c r="M6" s="35"/>
      <c r="N6" s="35"/>
      <c r="O6" s="35"/>
      <c r="P6" s="35"/>
      <c r="Q6" s="35"/>
      <c r="R6" s="98"/>
      <c r="S6" s="31" t="str">
        <f>IF(G6="","",INT(($AS$1-AG6)/10000))</f>
        <v/>
      </c>
      <c r="T6" s="7" t="str">
        <f>IF(ISERROR(VLOOKUP($AK6,$AM$59:$AN$75,2,0)),"",VLOOKUP($AK6,$AM$59:$AN$75,2,0))</f>
        <v/>
      </c>
      <c r="U6" s="93"/>
      <c r="V6" s="12">
        <f t="shared" ref="V6:V37" si="2">IF(H6="",0,1)</f>
        <v>0</v>
      </c>
      <c r="W6" s="12">
        <f>IF(J6="",0,1)</f>
        <v>0</v>
      </c>
      <c r="X6" s="12">
        <f t="shared" ref="X6:X37" si="3">IF(L6="",0,1)</f>
        <v>0</v>
      </c>
      <c r="Y6" s="12">
        <f>IF(N6="",0,1)</f>
        <v>0</v>
      </c>
      <c r="Z6" s="12">
        <f>IF(P6="",0,1)</f>
        <v>0</v>
      </c>
      <c r="AA6" s="12">
        <f>SUM(V6:Z6)</f>
        <v>0</v>
      </c>
      <c r="AB6" s="12">
        <f>IF(H6="",0,IF(OR(H6=J6,H6=L6,H6=N6,H6=P6),1,0))</f>
        <v>0</v>
      </c>
      <c r="AC6" s="12">
        <f>IF(J6="",0,IF(OR(H6=J6,J6=L6,J6=N6,J6=P6),1,0))</f>
        <v>0</v>
      </c>
      <c r="AD6" s="12">
        <f>IF(L6="",0,IF(OR(L6=H6,J6=L6,L6=N6,L6=P6),1,0))</f>
        <v>0</v>
      </c>
      <c r="AE6" s="12">
        <f>IF(N6="",0,IF(OR(H6=N6,J6=N6,L6=N6,N6=P6),1,0))</f>
        <v>0</v>
      </c>
      <c r="AF6" s="12">
        <f>IF(P6="",0,IF(OR(H6=P6,J6=P6,L6=P6,N6=P6),1,0))</f>
        <v>0</v>
      </c>
      <c r="AG6" s="11" t="str">
        <f>YEAR(G6)&amp;RIGHT("0"&amp;MONTH(G6),2)&amp;RIGHT("0"&amp;DAY(G6),2)</f>
        <v>19000100</v>
      </c>
      <c r="AH6" s="7" t="str">
        <f>IF(ISERROR(VLOOKUP($AK6,$AM$59:$AR$158,5,0)),"",VLOOKUP($AK6,$AM$59:$AR$158,5,0))</f>
        <v/>
      </c>
      <c r="AI6" s="7" t="str">
        <f>IF(ISERROR(VLOOKUP($AK6,$AM$59:$AP$75,3,0)),"",VLOOKUP($AK6,$AM$59:$AP$75,3,0))</f>
        <v/>
      </c>
      <c r="AJ6" s="7" t="str">
        <f>IF(ISERROR(VLOOKUP($AK6,$AM$59:$AP$75,4,0)),"",VLOOKUP($AK6,$AM$59:$AP$75,4,0))</f>
        <v/>
      </c>
      <c r="AK6" s="4" t="str">
        <f>IF(G6="","",INT(($AS$2-AG6)/10000))</f>
        <v/>
      </c>
      <c r="AL6" s="17" t="s">
        <v>262</v>
      </c>
      <c r="AM6" s="6">
        <v>1</v>
      </c>
      <c r="AN6" s="6">
        <v>300</v>
      </c>
      <c r="AR6" s="6">
        <v>1</v>
      </c>
      <c r="AS6" s="4">
        <f>LEN(TRIM(C6))+LEN(TRIM(D6))</f>
        <v>0</v>
      </c>
      <c r="AT6" s="4" t="str">
        <f>IF(AS6=2,TRIM(C6)&amp;"      "&amp;TRIM(D6),IF(AS6=3,TRIM(C6)&amp;"    "&amp;TRIM(D6),IF(AS6=4,TRIM(C6)&amp;"  "&amp;TRIM(D6),TRIM(C6)&amp;TRIM(D6))))</f>
        <v/>
      </c>
      <c r="AU6" s="4" t="str">
        <f>E6&amp;" "&amp;F6</f>
        <v xml:space="preserve"> </v>
      </c>
      <c r="AV6" s="4" t="str">
        <f>IF($H6="","",VLOOKUP($H6,$AL$6:$AN$61,2,0))</f>
        <v/>
      </c>
      <c r="AW6" s="4" t="str">
        <f>IF($J6="","",VLOOKUP($J6,$AL$6:$AN$61,2,0))</f>
        <v/>
      </c>
      <c r="AX6" s="4" t="str">
        <f>IF($L6="","",VLOOKUP($L6,$AL$6:$AN$61,2,0))</f>
        <v/>
      </c>
      <c r="AY6" s="4" t="str">
        <f>IF($N6="","",VLOOKUP($N6,$AL$6:$AN$61,2,0))</f>
        <v/>
      </c>
      <c r="AZ6" s="4" t="str">
        <f>IF($P6="","",VLOOKUP($P6,$AL$6:$AN$61,2,0))</f>
        <v/>
      </c>
      <c r="BA6" s="4" t="str">
        <f>IF($H6="","",VLOOKUP($H6,$AL$6:$AN$61,3,0))</f>
        <v/>
      </c>
      <c r="BB6" s="4" t="str">
        <f>IF($J6="","",VLOOKUP($J6,$AL$6:$AN$61,3,0))</f>
        <v/>
      </c>
      <c r="BC6" s="4" t="str">
        <f>IF($L6="","",VLOOKUP($L6,$AL$6:$AN$61,3,0))</f>
        <v/>
      </c>
      <c r="BD6" s="4" t="str">
        <f>IF($N6="","",VLOOKUP($N6,$AL$6:$AN$61,3,0))</f>
        <v/>
      </c>
      <c r="BE6" s="4" t="str">
        <f>IF($P6="","",VLOOKUP($P6,$AL$6:$AN$61,3,0))</f>
        <v/>
      </c>
      <c r="BF6" s="4" t="str">
        <f t="shared" ref="BF6:BF37" si="4">IF(I6="","999:99.99"," "&amp;LEFT(RIGHT("        "&amp;TEXT(I6,"0.00"),7),2)&amp;":"&amp;RIGHT(TEXT(I6,"0.00"),5))</f>
        <v>999:99.99</v>
      </c>
      <c r="BG6" s="4" t="str">
        <f>IF(K6="","999:99.99"," "&amp;LEFT(RIGHT("        "&amp;TEXT(K6,"0.00"),7),2)&amp;":"&amp;RIGHT(TEXT(K6,"0.00"),5))</f>
        <v>999:99.99</v>
      </c>
      <c r="BH6" s="4" t="str">
        <f>IF(M6="","999:99.99"," "&amp;LEFT(RIGHT("        "&amp;TEXT(M6,"0.00"),7),2)&amp;":"&amp;RIGHT(TEXT(M6,"0.00"),5))</f>
        <v>999:99.99</v>
      </c>
      <c r="BI6" s="4" t="str">
        <f>IF(O6="","999:99.99"," "&amp;LEFT(RIGHT("        "&amp;TEXT(O6,"0.00"),7),2)&amp;":"&amp;RIGHT(TEXT(O6,"0.00"),5))</f>
        <v>999:99.99</v>
      </c>
      <c r="BJ6" s="4" t="str">
        <f>IF(Q6="","999:99.99"," "&amp;LEFT(RIGHT("        "&amp;TEXT(Q6,"0.00"),7),2)&amp;":"&amp;RIGHT(TEXT(Q6,"0.00"),5))</f>
        <v>999:99.99</v>
      </c>
      <c r="BL6" s="4">
        <f>IF(AND(AK6&lt;=18,BX6=1),1,0)</f>
        <v>0</v>
      </c>
      <c r="BM6" s="4">
        <f>IF(AND(AK6&lt;=18,BY6=1),1,0)</f>
        <v>0</v>
      </c>
      <c r="BN6" s="4">
        <f>IF(AND(AK6&lt;=18,BZ6=1),1,0)</f>
        <v>0</v>
      </c>
      <c r="BO6" s="4">
        <f>IF(AND(AK6&lt;=18,CA6=1),1,0)</f>
        <v>0</v>
      </c>
      <c r="BP6" s="4">
        <f>IF(AND(AK6&lt;=18,CB6=1),1,0)</f>
        <v>0</v>
      </c>
      <c r="BQ6" s="4">
        <f>IF(AND(AK6&lt;=18,CC6=1),1,0)</f>
        <v>0</v>
      </c>
      <c r="BR6" s="4">
        <f>IF(AND(AK6&gt;=18,BX6=1),1,0)</f>
        <v>0</v>
      </c>
      <c r="BS6" s="4">
        <f>IF(AND(AK6&gt;=18,BY6=1),1,0)</f>
        <v>0</v>
      </c>
      <c r="BT6" s="4">
        <f>IF(AND(AK6&gt;=18,BZ6=1),1,0)</f>
        <v>0</v>
      </c>
      <c r="BU6" s="4">
        <f>IF(AND(AK6&gt;=18,CA6=1),1,0)</f>
        <v>0</v>
      </c>
      <c r="BV6" s="4">
        <f>IF(AND(AK6&gt;=18,CB6=1),1,0)</f>
        <v>0</v>
      </c>
      <c r="BW6" s="4">
        <f>IF(AND(AK6&gt;=18,CC6=1),1,0)</f>
        <v>0</v>
      </c>
      <c r="BX6" s="4">
        <f>COUNTIF(BA6:BE6,300)</f>
        <v>0</v>
      </c>
      <c r="BY6" s="4">
        <f>COUNTIF(BA6:BE6,500)</f>
        <v>0</v>
      </c>
      <c r="BZ6" s="4">
        <f>COUNTIF(BA6:BE6,1000)</f>
        <v>0</v>
      </c>
      <c r="CA6" s="4">
        <f>COUNTIF(BA6:BE6,1500)</f>
        <v>0</v>
      </c>
      <c r="CB6" s="4">
        <f>COUNTIF(BA6:BE6,3000)</f>
        <v>0</v>
      </c>
      <c r="CC6" s="4">
        <f>COUNTIF(BA6:BE6,5000)</f>
        <v>0</v>
      </c>
      <c r="CE6" s="4">
        <f>COUNTIF(U6,"○")</f>
        <v>0</v>
      </c>
      <c r="CF6" s="4">
        <f>CF5+IF(OR(選手!C2="",AA6=0),0,1)</f>
        <v>0</v>
      </c>
      <c r="CG6" s="4" t="str">
        <f>IF(OR(選手!C2="",AA6=0),"",CF6)</f>
        <v/>
      </c>
      <c r="CH6" s="4">
        <f>CL6</f>
        <v>0</v>
      </c>
      <c r="CK6" s="4">
        <v>1</v>
      </c>
      <c r="CL6" s="4">
        <f>IF(COUNTIF(CE6,"1"),選手!C2,0)</f>
        <v>0</v>
      </c>
      <c r="CM6" s="4" t="str">
        <f>IF(ISERROR(VLOOKUP($CK6,泳者登録!$CG$5:$CJ$147,2,0)),"",VLOOKUP($CK6,泳者登録!$CG$5:$CJ$147,2,0))</f>
        <v/>
      </c>
    </row>
    <row r="7" spans="1:91" ht="34.5" customHeight="1" x14ac:dyDescent="0.15">
      <c r="A7" s="31" t="str">
        <f>IF(G7="","",A6+1)</f>
        <v/>
      </c>
      <c r="B7" s="111"/>
      <c r="C7" s="29"/>
      <c r="D7" s="29"/>
      <c r="E7" s="29"/>
      <c r="F7" s="29"/>
      <c r="G7" s="34"/>
      <c r="H7" s="29"/>
      <c r="I7" s="35"/>
      <c r="J7" s="29"/>
      <c r="K7" s="35"/>
      <c r="L7" s="35"/>
      <c r="M7" s="35"/>
      <c r="N7" s="35"/>
      <c r="O7" s="35"/>
      <c r="P7" s="35"/>
      <c r="Q7" s="35"/>
      <c r="R7" s="98"/>
      <c r="S7" s="31" t="str">
        <f>IF(G7="","",INT(($AS$1-AG7)/10000))</f>
        <v/>
      </c>
      <c r="T7" s="7" t="str">
        <f t="shared" ref="T7:T55" si="5">IF(ISERROR(VLOOKUP($AK7,$AM$59:$AN$75,2,0)),"",VLOOKUP($AK7,$AM$59:$AN$75,2,0))</f>
        <v/>
      </c>
      <c r="U7" s="93"/>
      <c r="V7" s="12">
        <f t="shared" si="2"/>
        <v>0</v>
      </c>
      <c r="W7" s="12">
        <f t="shared" ref="W7:W55" si="6">IF(J7="",0,1)</f>
        <v>0</v>
      </c>
      <c r="X7" s="12">
        <f t="shared" si="3"/>
        <v>0</v>
      </c>
      <c r="Y7" s="12">
        <f t="shared" ref="Y7:Y55" si="7">IF(N7="",0,1)</f>
        <v>0</v>
      </c>
      <c r="Z7" s="12">
        <f t="shared" ref="Z7:Z55" si="8">IF(P7="",0,1)</f>
        <v>0</v>
      </c>
      <c r="AA7" s="12">
        <f t="shared" ref="AA7:AA55" si="9">SUM(V7:Z7)</f>
        <v>0</v>
      </c>
      <c r="AB7" s="12">
        <f t="shared" ref="AB7:AB70" si="10">IF(H7="",0,IF(OR(H7=J7,H7=L7,H7=N7,H7=P7),1,0))</f>
        <v>0</v>
      </c>
      <c r="AC7" s="12">
        <f t="shared" ref="AC7:AC70" si="11">IF(J7="",0,IF(OR(H7=J7,J7=L7,J7=N7,J7=P7),1,0))</f>
        <v>0</v>
      </c>
      <c r="AD7" s="12">
        <f t="shared" ref="AD7:AD70" si="12">IF(L7="",0,IF(OR(L7=H7,J7=L7,L7=N7,L7=P7),1,0))</f>
        <v>0</v>
      </c>
      <c r="AE7" s="12">
        <f t="shared" ref="AE7:AE70" si="13">IF(N7="",0,IF(OR(H7=N7,J7=N7,L7=N7,N7=P7),1,0))</f>
        <v>0</v>
      </c>
      <c r="AF7" s="12">
        <f t="shared" ref="AF7:AF70" si="14">IF(P7="",0,IF(OR(H7=P7,J7=P7,L7=P7,N7=P7),1,0))</f>
        <v>0</v>
      </c>
      <c r="AG7" s="11" t="str">
        <f t="shared" ref="AG7:AG37" si="15">YEAR(G7)&amp;RIGHT("0"&amp;MONTH(G7),2)&amp;RIGHT("0"&amp;DAY(G7),2)</f>
        <v>19000100</v>
      </c>
      <c r="AH7" s="7" t="str">
        <f t="shared" ref="AH7:AH55" si="16">IF(ISERROR(VLOOKUP($AK7,$AM$59:$AR$158,5,0)),"",VLOOKUP($AK7,$AM$59:$AR$158,5,0))</f>
        <v/>
      </c>
      <c r="AI7" s="7" t="str">
        <f t="shared" ref="AI7:AI55" si="17">IF(ISERROR(VLOOKUP($AK7,$AM$59:$AP$75,3,0)),"",VLOOKUP($AK7,$AM$59:$AP$75,3,0))</f>
        <v/>
      </c>
      <c r="AJ7" s="7" t="str">
        <f t="shared" ref="AJ7:AJ55" si="18">IF(ISERROR(VLOOKUP($AK7,$AM$59:$AP$75,4,0)),"",VLOOKUP($AK7,$AM$59:$AP$75,4,0))</f>
        <v/>
      </c>
      <c r="AK7" s="4" t="str">
        <f t="shared" ref="AK7:AK37" si="19">IF(G7="","",INT(($AS$2-AG7)/10000))</f>
        <v/>
      </c>
      <c r="AL7" s="17" t="s">
        <v>214</v>
      </c>
      <c r="AM7" s="6">
        <v>1</v>
      </c>
      <c r="AN7" s="6">
        <v>500</v>
      </c>
      <c r="AR7" s="6">
        <v>2</v>
      </c>
      <c r="AS7" s="4">
        <f t="shared" ref="AS7:AS37" si="20">LEN(TRIM(C7))+LEN(TRIM(D7))</f>
        <v>0</v>
      </c>
      <c r="AT7" s="4" t="str">
        <f t="shared" ref="AT7:AT37" si="21">IF(AS7=2,TRIM(C7)&amp;"      "&amp;TRIM(D7),IF(AS7=3,TRIM(C7)&amp;"    "&amp;TRIM(D7),IF(AS7=4,TRIM(C7)&amp;"  "&amp;TRIM(D7),TRIM(C7)&amp;TRIM(D7))))</f>
        <v/>
      </c>
      <c r="AU7" s="4" t="str">
        <f t="shared" ref="AU7:AU37" si="22">E7&amp;" "&amp;F7</f>
        <v xml:space="preserve"> </v>
      </c>
      <c r="AV7" s="4" t="str">
        <f t="shared" ref="AV7:AV55" si="23">IF($H7="","",VLOOKUP($H7,$AL$6:$AN$61,2,0))</f>
        <v/>
      </c>
      <c r="AW7" s="4" t="str">
        <f t="shared" ref="AW7:AW55" si="24">IF($J7="","",VLOOKUP($J7,$AL$6:$AN$61,2,0))</f>
        <v/>
      </c>
      <c r="AX7" s="4" t="str">
        <f t="shared" ref="AX7:AX55" si="25">IF($L7="","",VLOOKUP($L7,$AL$6:$AN$61,2,0))</f>
        <v/>
      </c>
      <c r="AY7" s="4" t="str">
        <f t="shared" ref="AY7:AY70" si="26">IF($N7="","",VLOOKUP($N7,$AL$6:$AN$61,2,0))</f>
        <v/>
      </c>
      <c r="AZ7" s="4" t="str">
        <f t="shared" ref="AZ7:AZ70" si="27">IF($P7="","",VLOOKUP($P7,$AL$6:$AN$61,2,0))</f>
        <v/>
      </c>
      <c r="BA7" s="4" t="str">
        <f t="shared" ref="BA7:BA55" si="28">IF($H7="","",VLOOKUP($H7,$AL$6:$AN$61,3,0))</f>
        <v/>
      </c>
      <c r="BB7" s="4" t="str">
        <f t="shared" ref="BB7:BB55" si="29">IF($J7="","",VLOOKUP($J7,$AL$6:$AN$61,3,0))</f>
        <v/>
      </c>
      <c r="BC7" s="4" t="str">
        <f t="shared" ref="BC7:BC55" si="30">IF($L7="","",VLOOKUP($L7,$AL$6:$AN$61,3,0))</f>
        <v/>
      </c>
      <c r="BD7" s="4" t="str">
        <f t="shared" ref="BD7:BD70" si="31">IF($N7="","",VLOOKUP($N7,$AL$6:$AN$61,3,0))</f>
        <v/>
      </c>
      <c r="BE7" s="4" t="str">
        <f t="shared" ref="BE7:BE70" si="32">IF($P7="","",VLOOKUP($P7,$AL$6:$AN$61,3,0))</f>
        <v/>
      </c>
      <c r="BF7" s="4" t="str">
        <f t="shared" si="4"/>
        <v>999:99.99</v>
      </c>
      <c r="BG7" s="4" t="str">
        <f t="shared" ref="BG7:BG70" si="33">IF(K7="","999:99.99"," "&amp;LEFT(RIGHT("        "&amp;TEXT(K7,"0.00"),7),2)&amp;":"&amp;RIGHT(TEXT(K7,"0.00"),5))</f>
        <v>999:99.99</v>
      </c>
      <c r="BH7" s="4" t="str">
        <f t="shared" ref="BH7:BH55" si="34">IF(M7="","999:99.99"," "&amp;LEFT(RIGHT("        "&amp;TEXT(M7,"0.00"),7),2)&amp;":"&amp;RIGHT(TEXT(M7,"0.00"),5))</f>
        <v>999:99.99</v>
      </c>
      <c r="BI7" s="4" t="str">
        <f t="shared" ref="BI7:BI70" si="35">IF(O7="","999:99.99"," "&amp;LEFT(RIGHT("        "&amp;TEXT(O7,"0.00"),7),2)&amp;":"&amp;RIGHT(TEXT(O7,"0.00"),5))</f>
        <v>999:99.99</v>
      </c>
      <c r="BJ7" s="4" t="str">
        <f t="shared" ref="BJ7:BJ70" si="36">IF(Q7="","999:99.99"," "&amp;LEFT(RIGHT("        "&amp;TEXT(Q7,"0.00"),7),2)&amp;":"&amp;RIGHT(TEXT(Q7,"0.00"),5))</f>
        <v>999:99.99</v>
      </c>
      <c r="BL7" s="4">
        <f t="shared" ref="BL7:BL70" si="37">IF(AND(AK7&lt;=18,BX7=1),1,0)</f>
        <v>0</v>
      </c>
      <c r="BM7" s="4">
        <f t="shared" ref="BM7:BM55" si="38">IF(AND(AK7&lt;=18,BY7=1),1,0)</f>
        <v>0</v>
      </c>
      <c r="BN7" s="4">
        <f t="shared" ref="BN7:BN70" si="39">IF(AND(AK7&lt;=18,BZ7=1),1,0)</f>
        <v>0</v>
      </c>
      <c r="BO7" s="4">
        <f t="shared" ref="BO7:BO70" si="40">IF(AND(AK7&lt;=18,CA7=1),1,0)</f>
        <v>0</v>
      </c>
      <c r="BP7" s="4">
        <f t="shared" ref="BP7:BP70" si="41">IF(AND(AK7&lt;=18,CB7=1),1,0)</f>
        <v>0</v>
      </c>
      <c r="BQ7" s="4">
        <f t="shared" ref="BQ7:BQ70" si="42">IF(AND(AK7&lt;=18,CC7=1),1,0)</f>
        <v>0</v>
      </c>
      <c r="BR7" s="4">
        <f t="shared" ref="BR7:BR70" si="43">IF(AND(AK7&gt;=18,BX7=1),1,0)</f>
        <v>0</v>
      </c>
      <c r="BS7" s="4">
        <f t="shared" ref="BS7:BS70" si="44">IF(AND(AK7&gt;=18,BY7=1),1,0)</f>
        <v>0</v>
      </c>
      <c r="BT7" s="4">
        <f t="shared" ref="BT7:BT70" si="45">IF(AND(AK7&gt;=18,BZ7=1),1,0)</f>
        <v>0</v>
      </c>
      <c r="BU7" s="4">
        <f t="shared" ref="BU7:BU70" si="46">IF(AND(AK7&gt;=18,CA7=1),1,0)</f>
        <v>0</v>
      </c>
      <c r="BV7" s="4">
        <f t="shared" ref="BV7:BV70" si="47">IF(AND(AK7&gt;=18,CB7=1),1,0)</f>
        <v>0</v>
      </c>
      <c r="BW7" s="4">
        <f t="shared" ref="BW7:BW70" si="48">IF(AND(AK7&gt;=18,CC7=1),1,0)</f>
        <v>0</v>
      </c>
      <c r="BX7" s="4">
        <f t="shared" ref="BX7:BX70" si="49">COUNTIF(BA7:BE7,300)</f>
        <v>0</v>
      </c>
      <c r="BY7" s="4">
        <f t="shared" ref="BY7:BY70" si="50">COUNTIF(BA7:BE7,500)</f>
        <v>0</v>
      </c>
      <c r="BZ7" s="4">
        <f t="shared" ref="BZ7:BZ70" si="51">COUNTIF(BA7:BE7,1000)</f>
        <v>0</v>
      </c>
      <c r="CA7" s="4">
        <f t="shared" ref="CA7:CA70" si="52">COUNTIF(BA7:BE7,1500)</f>
        <v>0</v>
      </c>
      <c r="CB7" s="4">
        <f t="shared" ref="CB7:CB70" si="53">COUNTIF(BA7:BE7,3000)</f>
        <v>0</v>
      </c>
      <c r="CC7" s="4">
        <f t="shared" ref="CC7:CC70" si="54">COUNTIF(BA7:BE7,5000)</f>
        <v>0</v>
      </c>
      <c r="CE7" s="4">
        <f t="shared" ref="CE7:CE55" si="55">COUNTIF(U7,"○")</f>
        <v>0</v>
      </c>
      <c r="CF7" s="4">
        <f>CF6+IF(OR(選手!C3="",AA7=0),0,1)</f>
        <v>0</v>
      </c>
      <c r="CG7" s="4" t="str">
        <f>IF(OR(選手!C3="",AA7=0),"",CF7)</f>
        <v/>
      </c>
      <c r="CH7" s="4" t="str">
        <f>CL7</f>
        <v/>
      </c>
      <c r="CK7" s="4">
        <v>2</v>
      </c>
      <c r="CL7" s="4" t="str">
        <f>IF(COUNTIF(CE7,"1"),選手!C3,"")</f>
        <v/>
      </c>
      <c r="CM7" s="4" t="str">
        <f>IF(ISERROR(VLOOKUP($CK7,泳者登録!$CG$5:$CJ$147,2,0)),"",VLOOKUP($CK7,泳者登録!$CG$5:$CJ$147,2,0))</f>
        <v/>
      </c>
    </row>
    <row r="8" spans="1:91" ht="34.5" customHeight="1" x14ac:dyDescent="0.15">
      <c r="A8" s="31" t="str">
        <f t="shared" ref="A8:A38" si="56">IF(G8="","",A7+1)</f>
        <v/>
      </c>
      <c r="B8" s="111"/>
      <c r="C8" s="29"/>
      <c r="D8" s="29"/>
      <c r="E8" s="29"/>
      <c r="F8" s="29"/>
      <c r="G8" s="34"/>
      <c r="H8" s="29"/>
      <c r="I8" s="35"/>
      <c r="J8" s="29"/>
      <c r="K8" s="35"/>
      <c r="L8" s="35"/>
      <c r="M8" s="35"/>
      <c r="N8" s="35"/>
      <c r="O8" s="35"/>
      <c r="P8" s="35"/>
      <c r="Q8" s="35"/>
      <c r="R8" s="98"/>
      <c r="S8" s="31" t="str">
        <f t="shared" ref="S8:S37" si="57">IF(G8="","",INT(($AS$1-AG8)/10000))</f>
        <v/>
      </c>
      <c r="T8" s="7" t="str">
        <f t="shared" si="5"/>
        <v/>
      </c>
      <c r="U8" s="93"/>
      <c r="V8" s="12">
        <f t="shared" si="2"/>
        <v>0</v>
      </c>
      <c r="W8" s="12">
        <f t="shared" si="6"/>
        <v>0</v>
      </c>
      <c r="X8" s="12">
        <f t="shared" si="3"/>
        <v>0</v>
      </c>
      <c r="Y8" s="12">
        <f t="shared" si="7"/>
        <v>0</v>
      </c>
      <c r="Z8" s="12">
        <f t="shared" si="8"/>
        <v>0</v>
      </c>
      <c r="AA8" s="12">
        <f t="shared" si="9"/>
        <v>0</v>
      </c>
      <c r="AB8" s="12">
        <f t="shared" si="10"/>
        <v>0</v>
      </c>
      <c r="AC8" s="12">
        <f t="shared" si="11"/>
        <v>0</v>
      </c>
      <c r="AD8" s="12">
        <f t="shared" si="12"/>
        <v>0</v>
      </c>
      <c r="AE8" s="12">
        <f t="shared" si="13"/>
        <v>0</v>
      </c>
      <c r="AF8" s="12">
        <f t="shared" si="14"/>
        <v>0</v>
      </c>
      <c r="AG8" s="11" t="str">
        <f t="shared" si="15"/>
        <v>19000100</v>
      </c>
      <c r="AH8" s="7" t="str">
        <f t="shared" si="16"/>
        <v/>
      </c>
      <c r="AI8" s="7" t="str">
        <f t="shared" si="17"/>
        <v/>
      </c>
      <c r="AJ8" s="7" t="str">
        <f t="shared" si="18"/>
        <v/>
      </c>
      <c r="AK8" s="4" t="str">
        <f t="shared" si="19"/>
        <v/>
      </c>
      <c r="AL8" s="17" t="s">
        <v>263</v>
      </c>
      <c r="AM8" s="6">
        <v>1</v>
      </c>
      <c r="AN8" s="6">
        <v>1000</v>
      </c>
      <c r="AR8" s="6">
        <v>3</v>
      </c>
      <c r="AS8" s="4">
        <f t="shared" si="20"/>
        <v>0</v>
      </c>
      <c r="AT8" s="4" t="str">
        <f t="shared" si="21"/>
        <v/>
      </c>
      <c r="AU8" s="4" t="str">
        <f t="shared" si="22"/>
        <v xml:space="preserve"> </v>
      </c>
      <c r="AV8" s="4" t="str">
        <f t="shared" si="23"/>
        <v/>
      </c>
      <c r="AW8" s="4" t="str">
        <f t="shared" si="24"/>
        <v/>
      </c>
      <c r="AX8" s="4" t="str">
        <f t="shared" si="25"/>
        <v/>
      </c>
      <c r="AY8" s="4" t="str">
        <f t="shared" si="26"/>
        <v/>
      </c>
      <c r="AZ8" s="4" t="str">
        <f t="shared" si="27"/>
        <v/>
      </c>
      <c r="BA8" s="4" t="str">
        <f t="shared" si="28"/>
        <v/>
      </c>
      <c r="BB8" s="4" t="str">
        <f t="shared" si="29"/>
        <v/>
      </c>
      <c r="BC8" s="4" t="str">
        <f t="shared" si="30"/>
        <v/>
      </c>
      <c r="BD8" s="4" t="str">
        <f t="shared" si="31"/>
        <v/>
      </c>
      <c r="BE8" s="4" t="str">
        <f t="shared" si="32"/>
        <v/>
      </c>
      <c r="BF8" s="4" t="str">
        <f t="shared" si="4"/>
        <v>999:99.99</v>
      </c>
      <c r="BG8" s="4" t="str">
        <f t="shared" si="33"/>
        <v>999:99.99</v>
      </c>
      <c r="BH8" s="4" t="str">
        <f t="shared" si="34"/>
        <v>999:99.99</v>
      </c>
      <c r="BI8" s="4" t="str">
        <f t="shared" si="35"/>
        <v>999:99.99</v>
      </c>
      <c r="BJ8" s="4" t="str">
        <f t="shared" si="36"/>
        <v>999:99.99</v>
      </c>
      <c r="BL8" s="4">
        <f t="shared" si="37"/>
        <v>0</v>
      </c>
      <c r="BM8" s="4">
        <f t="shared" si="38"/>
        <v>0</v>
      </c>
      <c r="BN8" s="4">
        <f t="shared" si="39"/>
        <v>0</v>
      </c>
      <c r="BO8" s="4">
        <f t="shared" si="40"/>
        <v>0</v>
      </c>
      <c r="BP8" s="4">
        <f t="shared" si="41"/>
        <v>0</v>
      </c>
      <c r="BQ8" s="4">
        <f t="shared" si="42"/>
        <v>0</v>
      </c>
      <c r="BR8" s="4">
        <f t="shared" si="43"/>
        <v>0</v>
      </c>
      <c r="BS8" s="4">
        <f t="shared" si="44"/>
        <v>0</v>
      </c>
      <c r="BT8" s="4">
        <f t="shared" si="45"/>
        <v>0</v>
      </c>
      <c r="BU8" s="4">
        <f t="shared" si="46"/>
        <v>0</v>
      </c>
      <c r="BV8" s="4">
        <f t="shared" si="47"/>
        <v>0</v>
      </c>
      <c r="BW8" s="4">
        <f t="shared" si="48"/>
        <v>0</v>
      </c>
      <c r="BX8" s="4">
        <f t="shared" si="49"/>
        <v>0</v>
      </c>
      <c r="BY8" s="4">
        <f t="shared" si="50"/>
        <v>0</v>
      </c>
      <c r="BZ8" s="4">
        <f t="shared" si="51"/>
        <v>0</v>
      </c>
      <c r="CA8" s="4">
        <f t="shared" si="52"/>
        <v>0</v>
      </c>
      <c r="CB8" s="4">
        <f t="shared" si="53"/>
        <v>0</v>
      </c>
      <c r="CC8" s="4">
        <f t="shared" si="54"/>
        <v>0</v>
      </c>
      <c r="CE8" s="4">
        <f t="shared" si="55"/>
        <v>0</v>
      </c>
      <c r="CF8" s="4">
        <f>CF7+IF(OR(選手!C4="",AA8=0),0,1)</f>
        <v>0</v>
      </c>
      <c r="CG8" s="4" t="str">
        <f>IF(OR(選手!C4="",AA8=0),"",CF8)</f>
        <v/>
      </c>
      <c r="CH8" s="4" t="str">
        <f t="shared" ref="CH8:CH70" si="58">TRIM(C8)&amp;"　"&amp;TRIM(D8)</f>
        <v>　</v>
      </c>
      <c r="CK8" s="4">
        <v>3</v>
      </c>
      <c r="CL8" s="4">
        <f>IF(COUNTIF(CE8,"1"),選手!C4,0)</f>
        <v>0</v>
      </c>
      <c r="CM8" s="4" t="str">
        <f>IF(ISERROR(VLOOKUP($CK8,泳者登録!$CG$5:$CJ$147,2,0)),"",VLOOKUP($CK8,泳者登録!$CG$5:$CJ$147,2,0))</f>
        <v/>
      </c>
    </row>
    <row r="9" spans="1:91" ht="34.5" customHeight="1" x14ac:dyDescent="0.15">
      <c r="A9" s="31" t="str">
        <f t="shared" si="56"/>
        <v/>
      </c>
      <c r="B9" s="111"/>
      <c r="C9" s="29"/>
      <c r="D9" s="29"/>
      <c r="E9" s="29"/>
      <c r="F9" s="29"/>
      <c r="G9" s="34"/>
      <c r="H9" s="29"/>
      <c r="I9" s="35"/>
      <c r="J9" s="29"/>
      <c r="K9" s="35"/>
      <c r="L9" s="35"/>
      <c r="M9" s="35"/>
      <c r="N9" s="35"/>
      <c r="O9" s="35"/>
      <c r="P9" s="35"/>
      <c r="Q9" s="35"/>
      <c r="R9" s="98"/>
      <c r="S9" s="31" t="str">
        <f t="shared" si="57"/>
        <v/>
      </c>
      <c r="T9" s="7" t="str">
        <f t="shared" si="5"/>
        <v/>
      </c>
      <c r="U9" s="93"/>
      <c r="V9" s="12">
        <f t="shared" si="2"/>
        <v>0</v>
      </c>
      <c r="W9" s="12">
        <f t="shared" si="6"/>
        <v>0</v>
      </c>
      <c r="X9" s="12">
        <f t="shared" si="3"/>
        <v>0</v>
      </c>
      <c r="Y9" s="12">
        <f t="shared" si="7"/>
        <v>0</v>
      </c>
      <c r="Z9" s="12">
        <f t="shared" si="8"/>
        <v>0</v>
      </c>
      <c r="AA9" s="12">
        <f t="shared" si="9"/>
        <v>0</v>
      </c>
      <c r="AB9" s="12">
        <f t="shared" si="10"/>
        <v>0</v>
      </c>
      <c r="AC9" s="12">
        <f t="shared" si="11"/>
        <v>0</v>
      </c>
      <c r="AD9" s="12">
        <f t="shared" si="12"/>
        <v>0</v>
      </c>
      <c r="AE9" s="12">
        <f t="shared" si="13"/>
        <v>0</v>
      </c>
      <c r="AF9" s="12">
        <f>IF(P9="",0,IF(OR(H9=P9,J9=P9,L9=P9,N9=P9),1,0))</f>
        <v>0</v>
      </c>
      <c r="AG9" s="11" t="str">
        <f t="shared" si="15"/>
        <v>19000100</v>
      </c>
      <c r="AH9" s="7" t="str">
        <f t="shared" si="16"/>
        <v/>
      </c>
      <c r="AI9" s="7" t="str">
        <f t="shared" si="17"/>
        <v/>
      </c>
      <c r="AJ9" s="7" t="str">
        <f t="shared" si="18"/>
        <v/>
      </c>
      <c r="AK9" s="4" t="str">
        <f t="shared" si="19"/>
        <v/>
      </c>
      <c r="AL9" s="17" t="s">
        <v>213</v>
      </c>
      <c r="AM9" s="6">
        <v>1</v>
      </c>
      <c r="AN9" s="6">
        <v>1500</v>
      </c>
      <c r="AO9"/>
      <c r="AP9"/>
      <c r="AQ9"/>
      <c r="AR9" s="6">
        <v>4</v>
      </c>
      <c r="AS9" s="4">
        <f t="shared" si="20"/>
        <v>0</v>
      </c>
      <c r="AT9" s="4" t="str">
        <f t="shared" si="21"/>
        <v/>
      </c>
      <c r="AU9" s="4" t="str">
        <f t="shared" si="22"/>
        <v xml:space="preserve"> </v>
      </c>
      <c r="AV9" s="4" t="str">
        <f t="shared" si="23"/>
        <v/>
      </c>
      <c r="AW9" s="4" t="str">
        <f t="shared" si="24"/>
        <v/>
      </c>
      <c r="AX9" s="4" t="str">
        <f t="shared" si="25"/>
        <v/>
      </c>
      <c r="AY9" s="4" t="str">
        <f t="shared" si="26"/>
        <v/>
      </c>
      <c r="AZ9" s="4" t="str">
        <f t="shared" si="27"/>
        <v/>
      </c>
      <c r="BA9" s="4" t="str">
        <f t="shared" si="28"/>
        <v/>
      </c>
      <c r="BB9" s="4" t="str">
        <f t="shared" si="29"/>
        <v/>
      </c>
      <c r="BC9" s="4" t="str">
        <f t="shared" si="30"/>
        <v/>
      </c>
      <c r="BD9" s="4" t="str">
        <f>IF($N9="","",VLOOKUP($N9,$AL$6:$AN$61,3,0))</f>
        <v/>
      </c>
      <c r="BE9" s="4" t="str">
        <f t="shared" si="32"/>
        <v/>
      </c>
      <c r="BF9" s="4" t="str">
        <f t="shared" si="4"/>
        <v>999:99.99</v>
      </c>
      <c r="BG9" s="4" t="str">
        <f t="shared" si="33"/>
        <v>999:99.99</v>
      </c>
      <c r="BH9" s="4" t="str">
        <f t="shared" si="34"/>
        <v>999:99.99</v>
      </c>
      <c r="BI9" s="4" t="str">
        <f t="shared" si="35"/>
        <v>999:99.99</v>
      </c>
      <c r="BJ9" s="4" t="str">
        <f t="shared" si="36"/>
        <v>999:99.99</v>
      </c>
      <c r="BL9" s="4">
        <f t="shared" si="37"/>
        <v>0</v>
      </c>
      <c r="BM9" s="4">
        <f t="shared" si="38"/>
        <v>0</v>
      </c>
      <c r="BN9" s="4">
        <f t="shared" si="39"/>
        <v>0</v>
      </c>
      <c r="BO9" s="4">
        <f t="shared" si="40"/>
        <v>0</v>
      </c>
      <c r="BP9" s="4">
        <f t="shared" si="41"/>
        <v>0</v>
      </c>
      <c r="BQ9" s="4">
        <f t="shared" si="42"/>
        <v>0</v>
      </c>
      <c r="BR9" s="4">
        <f t="shared" si="43"/>
        <v>0</v>
      </c>
      <c r="BS9" s="4">
        <f t="shared" si="44"/>
        <v>0</v>
      </c>
      <c r="BT9" s="4">
        <f t="shared" si="45"/>
        <v>0</v>
      </c>
      <c r="BU9" s="4">
        <f t="shared" si="46"/>
        <v>0</v>
      </c>
      <c r="BV9" s="4">
        <f t="shared" si="47"/>
        <v>0</v>
      </c>
      <c r="BW9" s="4">
        <f t="shared" si="48"/>
        <v>0</v>
      </c>
      <c r="BX9" s="4">
        <f t="shared" si="49"/>
        <v>0</v>
      </c>
      <c r="BY9" s="4">
        <f t="shared" si="50"/>
        <v>0</v>
      </c>
      <c r="BZ9" s="4">
        <f t="shared" si="51"/>
        <v>0</v>
      </c>
      <c r="CA9" s="4">
        <f t="shared" si="52"/>
        <v>0</v>
      </c>
      <c r="CB9" s="4">
        <f t="shared" si="53"/>
        <v>0</v>
      </c>
      <c r="CC9" s="4">
        <f t="shared" si="54"/>
        <v>0</v>
      </c>
      <c r="CE9" s="4">
        <f t="shared" si="55"/>
        <v>0</v>
      </c>
      <c r="CF9" s="4">
        <f>CF8+IF(OR(選手!C5="",AA9=0),0,1)</f>
        <v>0</v>
      </c>
      <c r="CG9" s="4" t="str">
        <f>IF(OR(選手!C5="",AA9=0),"",CF9)</f>
        <v/>
      </c>
      <c r="CH9" s="4" t="str">
        <f t="shared" si="58"/>
        <v>　</v>
      </c>
      <c r="CK9" s="4">
        <v>4</v>
      </c>
      <c r="CL9" s="4">
        <f>IF(COUNTIF(CE9,"1"),選手!C5,0)</f>
        <v>0</v>
      </c>
      <c r="CM9" s="4" t="str">
        <f>IF(ISERROR(VLOOKUP($CK9,泳者登録!$CG$5:$CJ$147,2,0)),"",VLOOKUP($CK9,泳者登録!$CG$5:$CJ$147,2,0))</f>
        <v/>
      </c>
    </row>
    <row r="10" spans="1:91" ht="18.75" hidden="1" x14ac:dyDescent="0.15">
      <c r="A10" s="31" t="e">
        <f t="shared" si="56"/>
        <v>#VALUE!</v>
      </c>
      <c r="B10" s="31"/>
      <c r="C10" s="29"/>
      <c r="D10" s="29"/>
      <c r="E10" s="29"/>
      <c r="F10" s="29"/>
      <c r="G10" s="34">
        <v>31455</v>
      </c>
      <c r="H10" s="29"/>
      <c r="I10" s="35"/>
      <c r="J10" s="29"/>
      <c r="K10" s="35"/>
      <c r="L10" s="35"/>
      <c r="M10" s="35"/>
      <c r="N10" s="35"/>
      <c r="O10" s="35"/>
      <c r="P10" s="35"/>
      <c r="Q10" s="35"/>
      <c r="R10" s="98"/>
      <c r="S10" s="31">
        <f t="shared" si="57"/>
        <v>36</v>
      </c>
      <c r="T10" s="7" t="str">
        <f t="shared" si="5"/>
        <v/>
      </c>
      <c r="U10" s="93"/>
      <c r="V10" s="12">
        <f t="shared" si="2"/>
        <v>0</v>
      </c>
      <c r="W10" s="12">
        <f t="shared" si="6"/>
        <v>0</v>
      </c>
      <c r="X10" s="12">
        <f t="shared" si="3"/>
        <v>0</v>
      </c>
      <c r="Y10" s="12">
        <f t="shared" si="7"/>
        <v>0</v>
      </c>
      <c r="Z10" s="12">
        <f t="shared" si="8"/>
        <v>0</v>
      </c>
      <c r="AA10" s="12">
        <f t="shared" si="9"/>
        <v>0</v>
      </c>
      <c r="AB10" s="12">
        <f t="shared" si="10"/>
        <v>0</v>
      </c>
      <c r="AC10" s="12">
        <f t="shared" si="11"/>
        <v>0</v>
      </c>
      <c r="AD10" s="12">
        <f t="shared" si="12"/>
        <v>0</v>
      </c>
      <c r="AE10" s="12">
        <f t="shared" si="13"/>
        <v>0</v>
      </c>
      <c r="AF10" s="12">
        <f t="shared" si="14"/>
        <v>0</v>
      </c>
      <c r="AG10" s="11" t="str">
        <f t="shared" si="15"/>
        <v>19860212</v>
      </c>
      <c r="AH10" s="7">
        <f t="shared" si="16"/>
        <v>8</v>
      </c>
      <c r="AI10" s="7" t="str">
        <f t="shared" si="17"/>
        <v/>
      </c>
      <c r="AJ10" s="7" t="str">
        <f t="shared" si="18"/>
        <v/>
      </c>
      <c r="AK10" s="4">
        <f t="shared" si="19"/>
        <v>36</v>
      </c>
      <c r="AL10" s="18" t="s">
        <v>215</v>
      </c>
      <c r="AM10" s="6">
        <v>1</v>
      </c>
      <c r="AN10" s="6">
        <v>3000</v>
      </c>
      <c r="AO10"/>
      <c r="AP10"/>
      <c r="AQ10"/>
      <c r="AR10" s="6">
        <v>5</v>
      </c>
      <c r="AS10" s="4">
        <f t="shared" si="20"/>
        <v>0</v>
      </c>
      <c r="AT10" s="4" t="str">
        <f t="shared" si="21"/>
        <v/>
      </c>
      <c r="AU10" s="4" t="str">
        <f t="shared" si="22"/>
        <v xml:space="preserve"> </v>
      </c>
      <c r="AV10" s="4" t="str">
        <f t="shared" si="23"/>
        <v/>
      </c>
      <c r="AW10" s="4" t="str">
        <f t="shared" si="24"/>
        <v/>
      </c>
      <c r="AX10" s="4" t="str">
        <f t="shared" si="25"/>
        <v/>
      </c>
      <c r="AY10" s="4" t="str">
        <f t="shared" si="26"/>
        <v/>
      </c>
      <c r="AZ10" s="4" t="str">
        <f t="shared" si="27"/>
        <v/>
      </c>
      <c r="BA10" s="4" t="str">
        <f t="shared" si="28"/>
        <v/>
      </c>
      <c r="BB10" s="4" t="str">
        <f t="shared" si="29"/>
        <v/>
      </c>
      <c r="BC10" s="4" t="str">
        <f t="shared" si="30"/>
        <v/>
      </c>
      <c r="BD10" s="4" t="str">
        <f t="shared" si="31"/>
        <v/>
      </c>
      <c r="BE10" s="4" t="str">
        <f t="shared" si="32"/>
        <v/>
      </c>
      <c r="BF10" s="4" t="str">
        <f t="shared" si="4"/>
        <v>999:99.99</v>
      </c>
      <c r="BG10" s="4" t="str">
        <f t="shared" si="33"/>
        <v>999:99.99</v>
      </c>
      <c r="BH10" s="4" t="str">
        <f t="shared" si="34"/>
        <v>999:99.99</v>
      </c>
      <c r="BI10" s="4" t="str">
        <f t="shared" si="35"/>
        <v>999:99.99</v>
      </c>
      <c r="BJ10" s="4" t="str">
        <f t="shared" si="36"/>
        <v>999:99.99</v>
      </c>
      <c r="BL10" s="4">
        <f t="shared" si="37"/>
        <v>0</v>
      </c>
      <c r="BM10" s="4">
        <f t="shared" si="38"/>
        <v>0</v>
      </c>
      <c r="BN10" s="4">
        <f t="shared" si="39"/>
        <v>0</v>
      </c>
      <c r="BO10" s="4">
        <f t="shared" si="40"/>
        <v>0</v>
      </c>
      <c r="BP10" s="4">
        <f t="shared" si="41"/>
        <v>0</v>
      </c>
      <c r="BQ10" s="4">
        <f t="shared" si="42"/>
        <v>0</v>
      </c>
      <c r="BR10" s="4">
        <f t="shared" si="43"/>
        <v>0</v>
      </c>
      <c r="BS10" s="4">
        <f t="shared" si="44"/>
        <v>0</v>
      </c>
      <c r="BT10" s="4">
        <f t="shared" si="45"/>
        <v>0</v>
      </c>
      <c r="BU10" s="4">
        <f t="shared" si="46"/>
        <v>0</v>
      </c>
      <c r="BV10" s="4">
        <f t="shared" si="47"/>
        <v>0</v>
      </c>
      <c r="BW10" s="4">
        <f t="shared" si="48"/>
        <v>0</v>
      </c>
      <c r="BX10" s="4">
        <f t="shared" si="49"/>
        <v>0</v>
      </c>
      <c r="BY10" s="4">
        <f t="shared" si="50"/>
        <v>0</v>
      </c>
      <c r="BZ10" s="4">
        <f t="shared" si="51"/>
        <v>0</v>
      </c>
      <c r="CA10" s="4">
        <f t="shared" si="52"/>
        <v>0</v>
      </c>
      <c r="CB10" s="4">
        <f t="shared" si="53"/>
        <v>0</v>
      </c>
      <c r="CC10" s="4">
        <f t="shared" si="54"/>
        <v>0</v>
      </c>
      <c r="CE10" s="4">
        <f t="shared" si="55"/>
        <v>0</v>
      </c>
      <c r="CF10" s="4">
        <f>CF9+IF(OR(選手!C6="",AA10=0),0,1)</f>
        <v>0</v>
      </c>
      <c r="CG10" s="4" t="str">
        <f>IF(OR(選手!C6="",AA10=0),"",CF10)</f>
        <v/>
      </c>
      <c r="CH10" s="4" t="str">
        <f t="shared" si="58"/>
        <v>　</v>
      </c>
      <c r="CK10" s="4">
        <v>5</v>
      </c>
      <c r="CL10" s="4">
        <f>IF(COUNTIF(CE10,"1"),選手!C6,0)</f>
        <v>0</v>
      </c>
      <c r="CM10" s="4" t="str">
        <f>IF(ISERROR(VLOOKUP($CK10,泳者登録!$CG$5:$CJ$147,2,0)),"",VLOOKUP($CK10,泳者登録!$CG$5:$CJ$147,2,0))</f>
        <v/>
      </c>
    </row>
    <row r="11" spans="1:91" ht="18.75" hidden="1" x14ac:dyDescent="0.15">
      <c r="A11" s="31" t="e">
        <f t="shared" si="56"/>
        <v>#VALUE!</v>
      </c>
      <c r="B11" s="31"/>
      <c r="C11" s="29"/>
      <c r="D11" s="29"/>
      <c r="E11" s="29"/>
      <c r="F11" s="29"/>
      <c r="G11" s="34">
        <v>31456</v>
      </c>
      <c r="H11" s="29"/>
      <c r="I11" s="35"/>
      <c r="J11" s="29"/>
      <c r="K11" s="35"/>
      <c r="L11" s="35"/>
      <c r="M11" s="35"/>
      <c r="N11" s="35"/>
      <c r="O11" s="35"/>
      <c r="P11" s="35"/>
      <c r="Q11" s="35"/>
      <c r="R11" s="98"/>
      <c r="S11" s="31">
        <f t="shared" si="57"/>
        <v>36</v>
      </c>
      <c r="T11" s="7" t="str">
        <f t="shared" si="5"/>
        <v/>
      </c>
      <c r="U11" s="93"/>
      <c r="V11" s="12">
        <f t="shared" si="2"/>
        <v>0</v>
      </c>
      <c r="W11" s="12">
        <f t="shared" si="6"/>
        <v>0</v>
      </c>
      <c r="X11" s="12">
        <f t="shared" si="3"/>
        <v>0</v>
      </c>
      <c r="Y11" s="12">
        <f t="shared" si="7"/>
        <v>0</v>
      </c>
      <c r="Z11" s="12">
        <f t="shared" si="8"/>
        <v>0</v>
      </c>
      <c r="AA11" s="12">
        <f t="shared" si="9"/>
        <v>0</v>
      </c>
      <c r="AB11" s="12">
        <f t="shared" si="10"/>
        <v>0</v>
      </c>
      <c r="AC11" s="12">
        <f t="shared" si="11"/>
        <v>0</v>
      </c>
      <c r="AD11" s="12">
        <f t="shared" si="12"/>
        <v>0</v>
      </c>
      <c r="AE11" s="12">
        <f t="shared" si="13"/>
        <v>0</v>
      </c>
      <c r="AF11" s="12">
        <f t="shared" si="14"/>
        <v>0</v>
      </c>
      <c r="AG11" s="11" t="str">
        <f t="shared" si="15"/>
        <v>19860213</v>
      </c>
      <c r="AH11" s="7">
        <f t="shared" si="16"/>
        <v>8</v>
      </c>
      <c r="AI11" s="7" t="str">
        <f t="shared" si="17"/>
        <v/>
      </c>
      <c r="AJ11" s="7" t="str">
        <f t="shared" si="18"/>
        <v/>
      </c>
      <c r="AK11" s="4">
        <f t="shared" si="19"/>
        <v>36</v>
      </c>
      <c r="AL11" s="18" t="s">
        <v>264</v>
      </c>
      <c r="AM11" s="6">
        <v>1</v>
      </c>
      <c r="AN11" s="6">
        <v>5000</v>
      </c>
      <c r="AR11" s="6">
        <v>6</v>
      </c>
      <c r="AS11" s="4">
        <f t="shared" si="20"/>
        <v>0</v>
      </c>
      <c r="AT11" s="4" t="str">
        <f t="shared" si="21"/>
        <v/>
      </c>
      <c r="AU11" s="4" t="str">
        <f t="shared" si="22"/>
        <v xml:space="preserve"> </v>
      </c>
      <c r="AV11" s="4" t="str">
        <f t="shared" si="23"/>
        <v/>
      </c>
      <c r="AW11" s="4" t="str">
        <f t="shared" si="24"/>
        <v/>
      </c>
      <c r="AX11" s="4" t="str">
        <f t="shared" si="25"/>
        <v/>
      </c>
      <c r="AY11" s="4" t="str">
        <f t="shared" si="26"/>
        <v/>
      </c>
      <c r="AZ11" s="4" t="str">
        <f t="shared" si="27"/>
        <v/>
      </c>
      <c r="BA11" s="4" t="str">
        <f t="shared" si="28"/>
        <v/>
      </c>
      <c r="BB11" s="4" t="str">
        <f t="shared" si="29"/>
        <v/>
      </c>
      <c r="BC11" s="4" t="str">
        <f t="shared" si="30"/>
        <v/>
      </c>
      <c r="BD11" s="4" t="str">
        <f t="shared" si="31"/>
        <v/>
      </c>
      <c r="BE11" s="4" t="str">
        <f t="shared" si="32"/>
        <v/>
      </c>
      <c r="BF11" s="4" t="str">
        <f t="shared" si="4"/>
        <v>999:99.99</v>
      </c>
      <c r="BG11" s="4" t="str">
        <f t="shared" si="33"/>
        <v>999:99.99</v>
      </c>
      <c r="BH11" s="4" t="str">
        <f t="shared" si="34"/>
        <v>999:99.99</v>
      </c>
      <c r="BI11" s="4" t="str">
        <f t="shared" si="35"/>
        <v>999:99.99</v>
      </c>
      <c r="BJ11" s="4" t="str">
        <f t="shared" si="36"/>
        <v>999:99.99</v>
      </c>
      <c r="BL11" s="4">
        <f t="shared" si="37"/>
        <v>0</v>
      </c>
      <c r="BM11" s="4">
        <f t="shared" si="38"/>
        <v>0</v>
      </c>
      <c r="BN11" s="4">
        <f t="shared" si="39"/>
        <v>0</v>
      </c>
      <c r="BO11" s="4">
        <f t="shared" si="40"/>
        <v>0</v>
      </c>
      <c r="BP11" s="4">
        <f t="shared" si="41"/>
        <v>0</v>
      </c>
      <c r="BQ11" s="4">
        <f t="shared" si="42"/>
        <v>0</v>
      </c>
      <c r="BR11" s="4">
        <f t="shared" si="43"/>
        <v>0</v>
      </c>
      <c r="BS11" s="4">
        <f t="shared" si="44"/>
        <v>0</v>
      </c>
      <c r="BT11" s="4">
        <f t="shared" si="45"/>
        <v>0</v>
      </c>
      <c r="BU11" s="4">
        <f t="shared" si="46"/>
        <v>0</v>
      </c>
      <c r="BV11" s="4">
        <f t="shared" si="47"/>
        <v>0</v>
      </c>
      <c r="BW11" s="4">
        <f t="shared" si="48"/>
        <v>0</v>
      </c>
      <c r="BX11" s="4">
        <f t="shared" si="49"/>
        <v>0</v>
      </c>
      <c r="BY11" s="4">
        <f t="shared" si="50"/>
        <v>0</v>
      </c>
      <c r="BZ11" s="4">
        <f t="shared" si="51"/>
        <v>0</v>
      </c>
      <c r="CA11" s="4">
        <f t="shared" si="52"/>
        <v>0</v>
      </c>
      <c r="CB11" s="4">
        <f t="shared" si="53"/>
        <v>0</v>
      </c>
      <c r="CC11" s="4">
        <f t="shared" si="54"/>
        <v>0</v>
      </c>
      <c r="CE11" s="4">
        <f t="shared" si="55"/>
        <v>0</v>
      </c>
      <c r="CF11" s="4">
        <f>CF10+IF(OR(選手!C7="",AA11=0),0,1)</f>
        <v>0</v>
      </c>
      <c r="CG11" s="4" t="str">
        <f>IF(OR(選手!C7="",AA11=0),"",CF11)</f>
        <v/>
      </c>
      <c r="CH11" s="4" t="str">
        <f t="shared" si="58"/>
        <v>　</v>
      </c>
      <c r="CK11" s="4">
        <v>6</v>
      </c>
      <c r="CL11" s="4">
        <f>IF(COUNTIF(CE11,"1"),選手!C7,0)</f>
        <v>0</v>
      </c>
      <c r="CM11" s="4" t="str">
        <f>IF(ISERROR(VLOOKUP($CK11,泳者登録!$CG$5:$CJ$147,2,0)),"",VLOOKUP($CK11,泳者登録!$CG$5:$CJ$147,2,0))</f>
        <v/>
      </c>
    </row>
    <row r="12" spans="1:91" ht="18.75" hidden="1" x14ac:dyDescent="0.15">
      <c r="A12" s="31" t="e">
        <f t="shared" si="56"/>
        <v>#VALUE!</v>
      </c>
      <c r="B12" s="31"/>
      <c r="C12" s="29"/>
      <c r="D12" s="29"/>
      <c r="E12" s="29"/>
      <c r="F12" s="29"/>
      <c r="G12" s="34">
        <v>31457</v>
      </c>
      <c r="H12" s="29"/>
      <c r="I12" s="35"/>
      <c r="J12" s="29"/>
      <c r="K12" s="35"/>
      <c r="L12" s="35"/>
      <c r="M12" s="35"/>
      <c r="N12" s="35"/>
      <c r="O12" s="35"/>
      <c r="P12" s="35"/>
      <c r="Q12" s="35"/>
      <c r="R12" s="98"/>
      <c r="S12" s="31">
        <f t="shared" si="57"/>
        <v>36</v>
      </c>
      <c r="T12" s="7" t="str">
        <f t="shared" si="5"/>
        <v/>
      </c>
      <c r="U12" s="93"/>
      <c r="V12" s="12">
        <f t="shared" si="2"/>
        <v>0</v>
      </c>
      <c r="W12" s="12">
        <f t="shared" si="6"/>
        <v>0</v>
      </c>
      <c r="X12" s="12">
        <f t="shared" si="3"/>
        <v>0</v>
      </c>
      <c r="Y12" s="12">
        <f t="shared" si="7"/>
        <v>0</v>
      </c>
      <c r="Z12" s="12">
        <f t="shared" si="8"/>
        <v>0</v>
      </c>
      <c r="AA12" s="12">
        <f t="shared" si="9"/>
        <v>0</v>
      </c>
      <c r="AB12" s="12">
        <f t="shared" si="10"/>
        <v>0</v>
      </c>
      <c r="AC12" s="12">
        <f t="shared" si="11"/>
        <v>0</v>
      </c>
      <c r="AD12" s="12">
        <f t="shared" si="12"/>
        <v>0</v>
      </c>
      <c r="AE12" s="12">
        <f t="shared" si="13"/>
        <v>0</v>
      </c>
      <c r="AF12" s="12">
        <f t="shared" si="14"/>
        <v>0</v>
      </c>
      <c r="AG12" s="11" t="str">
        <f t="shared" si="15"/>
        <v>19860214</v>
      </c>
      <c r="AH12" s="7">
        <f t="shared" si="16"/>
        <v>8</v>
      </c>
      <c r="AI12" s="7" t="str">
        <f t="shared" si="17"/>
        <v/>
      </c>
      <c r="AJ12" s="7" t="str">
        <f t="shared" si="18"/>
        <v/>
      </c>
      <c r="AK12" s="4">
        <f t="shared" si="19"/>
        <v>36</v>
      </c>
      <c r="AL12" s="18" t="s">
        <v>271</v>
      </c>
      <c r="AM12" s="6">
        <v>1</v>
      </c>
      <c r="AN12" s="6">
        <v>5000</v>
      </c>
      <c r="AR12" s="6">
        <v>7</v>
      </c>
      <c r="AS12" s="4">
        <f t="shared" si="20"/>
        <v>0</v>
      </c>
      <c r="AT12" s="4" t="str">
        <f t="shared" si="21"/>
        <v/>
      </c>
      <c r="AU12" s="4" t="str">
        <f t="shared" si="22"/>
        <v xml:space="preserve"> </v>
      </c>
      <c r="AV12" s="4" t="str">
        <f t="shared" si="23"/>
        <v/>
      </c>
      <c r="AW12" s="4" t="str">
        <f t="shared" si="24"/>
        <v/>
      </c>
      <c r="AX12" s="4" t="str">
        <f t="shared" si="25"/>
        <v/>
      </c>
      <c r="AY12" s="4" t="str">
        <f t="shared" si="26"/>
        <v/>
      </c>
      <c r="AZ12" s="4" t="str">
        <f t="shared" si="27"/>
        <v/>
      </c>
      <c r="BA12" s="4" t="str">
        <f t="shared" si="28"/>
        <v/>
      </c>
      <c r="BB12" s="4" t="str">
        <f t="shared" si="29"/>
        <v/>
      </c>
      <c r="BC12" s="4" t="str">
        <f t="shared" si="30"/>
        <v/>
      </c>
      <c r="BD12" s="4" t="str">
        <f t="shared" si="31"/>
        <v/>
      </c>
      <c r="BE12" s="4" t="str">
        <f t="shared" si="32"/>
        <v/>
      </c>
      <c r="BF12" s="4" t="str">
        <f t="shared" si="4"/>
        <v>999:99.99</v>
      </c>
      <c r="BG12" s="4" t="str">
        <f t="shared" si="33"/>
        <v>999:99.99</v>
      </c>
      <c r="BH12" s="4" t="str">
        <f t="shared" si="34"/>
        <v>999:99.99</v>
      </c>
      <c r="BI12" s="4" t="str">
        <f t="shared" si="35"/>
        <v>999:99.99</v>
      </c>
      <c r="BJ12" s="4" t="str">
        <f t="shared" si="36"/>
        <v>999:99.99</v>
      </c>
      <c r="BL12" s="4">
        <f t="shared" si="37"/>
        <v>0</v>
      </c>
      <c r="BM12" s="4">
        <f t="shared" si="38"/>
        <v>0</v>
      </c>
      <c r="BN12" s="4">
        <f t="shared" si="39"/>
        <v>0</v>
      </c>
      <c r="BO12" s="4">
        <f t="shared" si="40"/>
        <v>0</v>
      </c>
      <c r="BP12" s="4">
        <f t="shared" si="41"/>
        <v>0</v>
      </c>
      <c r="BQ12" s="4">
        <f t="shared" si="42"/>
        <v>0</v>
      </c>
      <c r="BR12" s="4">
        <f t="shared" si="43"/>
        <v>0</v>
      </c>
      <c r="BS12" s="4">
        <f t="shared" si="44"/>
        <v>0</v>
      </c>
      <c r="BT12" s="4">
        <f t="shared" si="45"/>
        <v>0</v>
      </c>
      <c r="BU12" s="4">
        <f t="shared" si="46"/>
        <v>0</v>
      </c>
      <c r="BV12" s="4">
        <f t="shared" si="47"/>
        <v>0</v>
      </c>
      <c r="BW12" s="4">
        <f t="shared" si="48"/>
        <v>0</v>
      </c>
      <c r="BX12" s="4">
        <f t="shared" si="49"/>
        <v>0</v>
      </c>
      <c r="BY12" s="4">
        <f t="shared" si="50"/>
        <v>0</v>
      </c>
      <c r="BZ12" s="4">
        <f t="shared" si="51"/>
        <v>0</v>
      </c>
      <c r="CA12" s="4">
        <f t="shared" si="52"/>
        <v>0</v>
      </c>
      <c r="CB12" s="4">
        <f t="shared" si="53"/>
        <v>0</v>
      </c>
      <c r="CC12" s="4">
        <f t="shared" si="54"/>
        <v>0</v>
      </c>
      <c r="CE12" s="4">
        <f t="shared" si="55"/>
        <v>0</v>
      </c>
      <c r="CF12" s="4">
        <f>CF11+IF(OR(選手!C8="",AA12=0),0,1)</f>
        <v>0</v>
      </c>
      <c r="CG12" s="4" t="str">
        <f>IF(OR(選手!C8="",AA12=0),"",CF12)</f>
        <v/>
      </c>
      <c r="CH12" s="4" t="str">
        <f t="shared" si="58"/>
        <v>　</v>
      </c>
      <c r="CK12" s="4">
        <v>7</v>
      </c>
      <c r="CL12" s="4">
        <f>IF(COUNTIF(CE12,"1"),選手!C8,0)</f>
        <v>0</v>
      </c>
      <c r="CM12" s="4" t="str">
        <f>IF(ISERROR(VLOOKUP($CK12,泳者登録!$CG$5:$CJ$147,2,0)),"",VLOOKUP($CK12,泳者登録!$CG$5:$CJ$147,2,0))</f>
        <v/>
      </c>
    </row>
    <row r="13" spans="1:91" ht="18.75" hidden="1" x14ac:dyDescent="0.15">
      <c r="A13" s="31" t="e">
        <f t="shared" si="56"/>
        <v>#VALUE!</v>
      </c>
      <c r="B13" s="31"/>
      <c r="C13" s="29"/>
      <c r="D13" s="29"/>
      <c r="E13" s="29"/>
      <c r="F13" s="29"/>
      <c r="G13" s="34">
        <v>31458</v>
      </c>
      <c r="H13" s="29"/>
      <c r="I13" s="35"/>
      <c r="J13" s="29"/>
      <c r="K13" s="35"/>
      <c r="L13" s="35"/>
      <c r="M13" s="35"/>
      <c r="N13" s="35"/>
      <c r="O13" s="35"/>
      <c r="P13" s="35"/>
      <c r="Q13" s="35"/>
      <c r="R13" s="98"/>
      <c r="S13" s="31">
        <f t="shared" si="57"/>
        <v>36</v>
      </c>
      <c r="T13" s="7" t="str">
        <f t="shared" si="5"/>
        <v/>
      </c>
      <c r="U13" s="93"/>
      <c r="V13" s="12">
        <f t="shared" si="2"/>
        <v>0</v>
      </c>
      <c r="W13" s="12">
        <f t="shared" si="6"/>
        <v>0</v>
      </c>
      <c r="X13" s="12">
        <f t="shared" si="3"/>
        <v>0</v>
      </c>
      <c r="Y13" s="12">
        <f t="shared" si="7"/>
        <v>0</v>
      </c>
      <c r="Z13" s="12">
        <f t="shared" si="8"/>
        <v>0</v>
      </c>
      <c r="AA13" s="12">
        <f t="shared" si="9"/>
        <v>0</v>
      </c>
      <c r="AB13" s="12">
        <f t="shared" si="10"/>
        <v>0</v>
      </c>
      <c r="AC13" s="12">
        <f t="shared" si="11"/>
        <v>0</v>
      </c>
      <c r="AD13" s="12">
        <f t="shared" si="12"/>
        <v>0</v>
      </c>
      <c r="AE13" s="12">
        <f t="shared" si="13"/>
        <v>0</v>
      </c>
      <c r="AF13" s="12">
        <f t="shared" si="14"/>
        <v>0</v>
      </c>
      <c r="AG13" s="11" t="str">
        <f t="shared" si="15"/>
        <v>19860215</v>
      </c>
      <c r="AH13" s="7">
        <f t="shared" si="16"/>
        <v>8</v>
      </c>
      <c r="AI13" s="7" t="str">
        <f t="shared" si="17"/>
        <v/>
      </c>
      <c r="AJ13" s="7" t="str">
        <f t="shared" si="18"/>
        <v/>
      </c>
      <c r="AK13" s="4">
        <f t="shared" si="19"/>
        <v>36</v>
      </c>
      <c r="AL13" t="s">
        <v>273</v>
      </c>
      <c r="AM13">
        <v>0</v>
      </c>
      <c r="AN13"/>
      <c r="AR13" s="6">
        <v>8</v>
      </c>
      <c r="AS13" s="4">
        <f t="shared" si="20"/>
        <v>0</v>
      </c>
      <c r="AT13" s="4" t="str">
        <f t="shared" si="21"/>
        <v/>
      </c>
      <c r="AU13" s="4" t="str">
        <f t="shared" si="22"/>
        <v xml:space="preserve"> </v>
      </c>
      <c r="AV13" s="4" t="str">
        <f t="shared" si="23"/>
        <v/>
      </c>
      <c r="AW13" s="4" t="str">
        <f t="shared" si="24"/>
        <v/>
      </c>
      <c r="AX13" s="4" t="str">
        <f t="shared" si="25"/>
        <v/>
      </c>
      <c r="AY13" s="4" t="str">
        <f t="shared" si="26"/>
        <v/>
      </c>
      <c r="AZ13" s="4" t="str">
        <f t="shared" si="27"/>
        <v/>
      </c>
      <c r="BA13" s="4" t="str">
        <f t="shared" si="28"/>
        <v/>
      </c>
      <c r="BB13" s="4" t="str">
        <f t="shared" si="29"/>
        <v/>
      </c>
      <c r="BC13" s="4" t="str">
        <f t="shared" si="30"/>
        <v/>
      </c>
      <c r="BD13" s="4" t="str">
        <f t="shared" si="31"/>
        <v/>
      </c>
      <c r="BE13" s="4" t="str">
        <f t="shared" si="32"/>
        <v/>
      </c>
      <c r="BF13" s="4" t="str">
        <f t="shared" si="4"/>
        <v>999:99.99</v>
      </c>
      <c r="BG13" s="4" t="str">
        <f t="shared" si="33"/>
        <v>999:99.99</v>
      </c>
      <c r="BH13" s="4" t="str">
        <f t="shared" si="34"/>
        <v>999:99.99</v>
      </c>
      <c r="BI13" s="4" t="str">
        <f t="shared" si="35"/>
        <v>999:99.99</v>
      </c>
      <c r="BJ13" s="4" t="str">
        <f t="shared" si="36"/>
        <v>999:99.99</v>
      </c>
      <c r="BL13" s="4">
        <f t="shared" si="37"/>
        <v>0</v>
      </c>
      <c r="BM13" s="4">
        <f t="shared" si="38"/>
        <v>0</v>
      </c>
      <c r="BN13" s="4">
        <f t="shared" si="39"/>
        <v>0</v>
      </c>
      <c r="BO13" s="4">
        <f t="shared" si="40"/>
        <v>0</v>
      </c>
      <c r="BP13" s="4">
        <f t="shared" si="41"/>
        <v>0</v>
      </c>
      <c r="BQ13" s="4">
        <f t="shared" si="42"/>
        <v>0</v>
      </c>
      <c r="BR13" s="4">
        <f t="shared" si="43"/>
        <v>0</v>
      </c>
      <c r="BS13" s="4">
        <f t="shared" si="44"/>
        <v>0</v>
      </c>
      <c r="BT13" s="4">
        <f t="shared" si="45"/>
        <v>0</v>
      </c>
      <c r="BU13" s="4">
        <f t="shared" si="46"/>
        <v>0</v>
      </c>
      <c r="BV13" s="4">
        <f t="shared" si="47"/>
        <v>0</v>
      </c>
      <c r="BW13" s="4">
        <f t="shared" si="48"/>
        <v>0</v>
      </c>
      <c r="BX13" s="4">
        <f t="shared" si="49"/>
        <v>0</v>
      </c>
      <c r="BY13" s="4">
        <f t="shared" si="50"/>
        <v>0</v>
      </c>
      <c r="BZ13" s="4">
        <f t="shared" si="51"/>
        <v>0</v>
      </c>
      <c r="CA13" s="4">
        <f t="shared" si="52"/>
        <v>0</v>
      </c>
      <c r="CB13" s="4">
        <f t="shared" si="53"/>
        <v>0</v>
      </c>
      <c r="CC13" s="4">
        <f t="shared" si="54"/>
        <v>0</v>
      </c>
      <c r="CE13" s="4">
        <f t="shared" si="55"/>
        <v>0</v>
      </c>
      <c r="CF13" s="4">
        <f>CF12+IF(OR(選手!C9="",AA13=0),0,1)</f>
        <v>0</v>
      </c>
      <c r="CG13" s="4" t="str">
        <f>IF(OR(選手!C9="",AA13=0),"",CF13)</f>
        <v/>
      </c>
      <c r="CH13" s="4" t="str">
        <f t="shared" si="58"/>
        <v>　</v>
      </c>
      <c r="CK13" s="4">
        <v>8</v>
      </c>
      <c r="CL13" s="4">
        <f>IF(COUNTIF(CE13,"1"),選手!C9,0)</f>
        <v>0</v>
      </c>
      <c r="CM13" s="4" t="str">
        <f>IF(ISERROR(VLOOKUP($CK13,泳者登録!$CG$5:$CJ$147,2,0)),"",VLOOKUP($CK13,泳者登録!$CG$5:$CJ$147,2,0))</f>
        <v/>
      </c>
    </row>
    <row r="14" spans="1:91" ht="18.75" hidden="1" x14ac:dyDescent="0.15">
      <c r="A14" s="31" t="e">
        <f t="shared" si="56"/>
        <v>#VALUE!</v>
      </c>
      <c r="B14" s="31"/>
      <c r="C14" s="29"/>
      <c r="D14" s="29"/>
      <c r="E14" s="29"/>
      <c r="F14" s="29"/>
      <c r="G14" s="34">
        <v>31459</v>
      </c>
      <c r="H14" s="29"/>
      <c r="I14" s="35"/>
      <c r="J14" s="29"/>
      <c r="K14" s="35"/>
      <c r="L14" s="35"/>
      <c r="M14" s="35"/>
      <c r="N14" s="35"/>
      <c r="O14" s="35"/>
      <c r="P14" s="35"/>
      <c r="Q14" s="35"/>
      <c r="R14" s="98"/>
      <c r="S14" s="31">
        <f t="shared" si="57"/>
        <v>36</v>
      </c>
      <c r="T14" s="7" t="str">
        <f t="shared" si="5"/>
        <v/>
      </c>
      <c r="U14" s="93"/>
      <c r="V14" s="12">
        <f t="shared" si="2"/>
        <v>0</v>
      </c>
      <c r="W14" s="12">
        <f t="shared" si="6"/>
        <v>0</v>
      </c>
      <c r="X14" s="12">
        <f t="shared" si="3"/>
        <v>0</v>
      </c>
      <c r="Y14" s="12">
        <f t="shared" si="7"/>
        <v>0</v>
      </c>
      <c r="Z14" s="12">
        <f t="shared" si="8"/>
        <v>0</v>
      </c>
      <c r="AA14" s="12">
        <f t="shared" si="9"/>
        <v>0</v>
      </c>
      <c r="AB14" s="12">
        <f t="shared" si="10"/>
        <v>0</v>
      </c>
      <c r="AC14" s="12">
        <f t="shared" si="11"/>
        <v>0</v>
      </c>
      <c r="AD14" s="12">
        <f t="shared" si="12"/>
        <v>0</v>
      </c>
      <c r="AE14" s="12">
        <f t="shared" si="13"/>
        <v>0</v>
      </c>
      <c r="AF14" s="12">
        <f t="shared" si="14"/>
        <v>0</v>
      </c>
      <c r="AG14" s="11" t="str">
        <f t="shared" si="15"/>
        <v>19860216</v>
      </c>
      <c r="AH14" s="7">
        <f t="shared" si="16"/>
        <v>8</v>
      </c>
      <c r="AI14" s="7" t="str">
        <f t="shared" si="17"/>
        <v/>
      </c>
      <c r="AJ14" s="7" t="str">
        <f t="shared" si="18"/>
        <v/>
      </c>
      <c r="AK14" s="4">
        <f t="shared" si="19"/>
        <v>36</v>
      </c>
      <c r="AL14"/>
      <c r="AM14"/>
      <c r="AN14"/>
      <c r="AR14" s="6">
        <v>9</v>
      </c>
      <c r="AS14" s="4">
        <f t="shared" si="20"/>
        <v>0</v>
      </c>
      <c r="AT14" s="4" t="str">
        <f t="shared" si="21"/>
        <v/>
      </c>
      <c r="AU14" s="4" t="str">
        <f t="shared" si="22"/>
        <v xml:space="preserve"> </v>
      </c>
      <c r="AV14" s="4" t="str">
        <f t="shared" si="23"/>
        <v/>
      </c>
      <c r="AW14" s="4" t="str">
        <f t="shared" si="24"/>
        <v/>
      </c>
      <c r="AX14" s="4" t="str">
        <f t="shared" si="25"/>
        <v/>
      </c>
      <c r="AY14" s="4" t="str">
        <f t="shared" si="26"/>
        <v/>
      </c>
      <c r="AZ14" s="4" t="str">
        <f t="shared" si="27"/>
        <v/>
      </c>
      <c r="BA14" s="4" t="str">
        <f t="shared" si="28"/>
        <v/>
      </c>
      <c r="BB14" s="4" t="str">
        <f t="shared" si="29"/>
        <v/>
      </c>
      <c r="BC14" s="4" t="str">
        <f t="shared" si="30"/>
        <v/>
      </c>
      <c r="BD14" s="4" t="str">
        <f t="shared" si="31"/>
        <v/>
      </c>
      <c r="BE14" s="4" t="str">
        <f t="shared" si="32"/>
        <v/>
      </c>
      <c r="BF14" s="4" t="str">
        <f t="shared" si="4"/>
        <v>999:99.99</v>
      </c>
      <c r="BG14" s="4" t="str">
        <f t="shared" si="33"/>
        <v>999:99.99</v>
      </c>
      <c r="BH14" s="4" t="str">
        <f t="shared" si="34"/>
        <v>999:99.99</v>
      </c>
      <c r="BI14" s="4" t="str">
        <f t="shared" si="35"/>
        <v>999:99.99</v>
      </c>
      <c r="BJ14" s="4" t="str">
        <f t="shared" si="36"/>
        <v>999:99.99</v>
      </c>
      <c r="BL14" s="4">
        <f t="shared" si="37"/>
        <v>0</v>
      </c>
      <c r="BM14" s="4">
        <f t="shared" si="38"/>
        <v>0</v>
      </c>
      <c r="BN14" s="4">
        <f t="shared" si="39"/>
        <v>0</v>
      </c>
      <c r="BO14" s="4">
        <f t="shared" si="40"/>
        <v>0</v>
      </c>
      <c r="BP14" s="4">
        <f t="shared" si="41"/>
        <v>0</v>
      </c>
      <c r="BQ14" s="4">
        <f t="shared" si="42"/>
        <v>0</v>
      </c>
      <c r="BR14" s="4">
        <f t="shared" si="43"/>
        <v>0</v>
      </c>
      <c r="BS14" s="4">
        <f t="shared" si="44"/>
        <v>0</v>
      </c>
      <c r="BT14" s="4">
        <f t="shared" si="45"/>
        <v>0</v>
      </c>
      <c r="BU14" s="4">
        <f t="shared" si="46"/>
        <v>0</v>
      </c>
      <c r="BV14" s="4">
        <f t="shared" si="47"/>
        <v>0</v>
      </c>
      <c r="BW14" s="4">
        <f t="shared" si="48"/>
        <v>0</v>
      </c>
      <c r="BX14" s="4">
        <f t="shared" si="49"/>
        <v>0</v>
      </c>
      <c r="BY14" s="4">
        <f t="shared" si="50"/>
        <v>0</v>
      </c>
      <c r="BZ14" s="4">
        <f t="shared" si="51"/>
        <v>0</v>
      </c>
      <c r="CA14" s="4">
        <f t="shared" si="52"/>
        <v>0</v>
      </c>
      <c r="CB14" s="4">
        <f t="shared" si="53"/>
        <v>0</v>
      </c>
      <c r="CC14" s="4">
        <f t="shared" si="54"/>
        <v>0</v>
      </c>
      <c r="CE14" s="4">
        <f t="shared" si="55"/>
        <v>0</v>
      </c>
      <c r="CF14" s="4">
        <f>CF13+IF(OR(選手!C10="",AA14=0),0,1)</f>
        <v>0</v>
      </c>
      <c r="CG14" s="4" t="str">
        <f>IF(OR(選手!C10="",AA14=0),"",CF14)</f>
        <v/>
      </c>
      <c r="CH14" s="4" t="str">
        <f t="shared" si="58"/>
        <v>　</v>
      </c>
      <c r="CK14" s="4">
        <v>9</v>
      </c>
      <c r="CL14" s="4">
        <f>IF(COUNTIF(CE14,"1"),選手!C10,0)</f>
        <v>0</v>
      </c>
      <c r="CM14" s="4" t="str">
        <f>IF(ISERROR(VLOOKUP($CK14,泳者登録!$CG$5:$CJ$147,2,0)),"",VLOOKUP($CK14,泳者登録!$CG$5:$CJ$147,2,0))</f>
        <v/>
      </c>
    </row>
    <row r="15" spans="1:91" ht="18.75" hidden="1" x14ac:dyDescent="0.15">
      <c r="A15" s="31" t="e">
        <f t="shared" si="56"/>
        <v>#VALUE!</v>
      </c>
      <c r="B15" s="31"/>
      <c r="C15" s="29"/>
      <c r="D15" s="29"/>
      <c r="E15" s="29"/>
      <c r="F15" s="29"/>
      <c r="G15" s="34">
        <v>31460</v>
      </c>
      <c r="H15" s="29"/>
      <c r="I15" s="35"/>
      <c r="J15" s="29"/>
      <c r="K15" s="35"/>
      <c r="L15" s="35"/>
      <c r="M15" s="35"/>
      <c r="N15" s="35"/>
      <c r="O15" s="35"/>
      <c r="P15" s="35"/>
      <c r="Q15" s="35"/>
      <c r="R15" s="98"/>
      <c r="S15" s="31">
        <f t="shared" si="57"/>
        <v>36</v>
      </c>
      <c r="T15" s="7" t="str">
        <f t="shared" si="5"/>
        <v/>
      </c>
      <c r="U15" s="93"/>
      <c r="V15" s="12">
        <f t="shared" si="2"/>
        <v>0</v>
      </c>
      <c r="W15" s="12">
        <f t="shared" si="6"/>
        <v>0</v>
      </c>
      <c r="X15" s="12">
        <f t="shared" si="3"/>
        <v>0</v>
      </c>
      <c r="Y15" s="12">
        <f t="shared" si="7"/>
        <v>0</v>
      </c>
      <c r="Z15" s="12">
        <f t="shared" si="8"/>
        <v>0</v>
      </c>
      <c r="AA15" s="12">
        <f t="shared" si="9"/>
        <v>0</v>
      </c>
      <c r="AB15" s="12">
        <f t="shared" si="10"/>
        <v>0</v>
      </c>
      <c r="AC15" s="12">
        <f t="shared" si="11"/>
        <v>0</v>
      </c>
      <c r="AD15" s="12">
        <f t="shared" si="12"/>
        <v>0</v>
      </c>
      <c r="AE15" s="12">
        <f t="shared" si="13"/>
        <v>0</v>
      </c>
      <c r="AF15" s="12">
        <f t="shared" si="14"/>
        <v>0</v>
      </c>
      <c r="AG15" s="11" t="str">
        <f t="shared" si="15"/>
        <v>19860217</v>
      </c>
      <c r="AH15" s="7">
        <f t="shared" si="16"/>
        <v>8</v>
      </c>
      <c r="AI15" s="7" t="str">
        <f t="shared" si="17"/>
        <v/>
      </c>
      <c r="AJ15" s="7" t="str">
        <f t="shared" si="18"/>
        <v/>
      </c>
      <c r="AK15" s="4">
        <f t="shared" si="19"/>
        <v>36</v>
      </c>
      <c r="AL15"/>
      <c r="AM15"/>
      <c r="AN15"/>
      <c r="AR15" s="6">
        <v>10</v>
      </c>
      <c r="AS15" s="4">
        <f t="shared" si="20"/>
        <v>0</v>
      </c>
      <c r="AT15" s="4" t="str">
        <f t="shared" si="21"/>
        <v/>
      </c>
      <c r="AU15" s="4" t="str">
        <f t="shared" si="22"/>
        <v xml:space="preserve"> </v>
      </c>
      <c r="AV15" s="4" t="str">
        <f t="shared" si="23"/>
        <v/>
      </c>
      <c r="AW15" s="4" t="str">
        <f t="shared" si="24"/>
        <v/>
      </c>
      <c r="AX15" s="4" t="str">
        <f t="shared" si="25"/>
        <v/>
      </c>
      <c r="AY15" s="4" t="str">
        <f t="shared" si="26"/>
        <v/>
      </c>
      <c r="AZ15" s="4" t="str">
        <f t="shared" si="27"/>
        <v/>
      </c>
      <c r="BA15" s="4" t="str">
        <f t="shared" si="28"/>
        <v/>
      </c>
      <c r="BB15" s="4" t="str">
        <f t="shared" si="29"/>
        <v/>
      </c>
      <c r="BC15" s="4" t="str">
        <f t="shared" si="30"/>
        <v/>
      </c>
      <c r="BD15" s="4" t="str">
        <f t="shared" si="31"/>
        <v/>
      </c>
      <c r="BE15" s="4" t="str">
        <f t="shared" si="32"/>
        <v/>
      </c>
      <c r="BF15" s="4" t="str">
        <f t="shared" si="4"/>
        <v>999:99.99</v>
      </c>
      <c r="BG15" s="4" t="str">
        <f t="shared" si="33"/>
        <v>999:99.99</v>
      </c>
      <c r="BH15" s="4" t="str">
        <f t="shared" si="34"/>
        <v>999:99.99</v>
      </c>
      <c r="BI15" s="4" t="str">
        <f t="shared" si="35"/>
        <v>999:99.99</v>
      </c>
      <c r="BJ15" s="4" t="str">
        <f t="shared" si="36"/>
        <v>999:99.99</v>
      </c>
      <c r="BL15" s="4">
        <f t="shared" si="37"/>
        <v>0</v>
      </c>
      <c r="BM15" s="4">
        <f t="shared" si="38"/>
        <v>0</v>
      </c>
      <c r="BN15" s="4">
        <f t="shared" si="39"/>
        <v>0</v>
      </c>
      <c r="BO15" s="4">
        <f t="shared" si="40"/>
        <v>0</v>
      </c>
      <c r="BP15" s="4">
        <f t="shared" si="41"/>
        <v>0</v>
      </c>
      <c r="BQ15" s="4">
        <f t="shared" si="42"/>
        <v>0</v>
      </c>
      <c r="BR15" s="4">
        <f t="shared" si="43"/>
        <v>0</v>
      </c>
      <c r="BS15" s="4">
        <f t="shared" si="44"/>
        <v>0</v>
      </c>
      <c r="BT15" s="4">
        <f t="shared" si="45"/>
        <v>0</v>
      </c>
      <c r="BU15" s="4">
        <f t="shared" si="46"/>
        <v>0</v>
      </c>
      <c r="BV15" s="4">
        <f t="shared" si="47"/>
        <v>0</v>
      </c>
      <c r="BW15" s="4">
        <f t="shared" si="48"/>
        <v>0</v>
      </c>
      <c r="BX15" s="4">
        <f t="shared" si="49"/>
        <v>0</v>
      </c>
      <c r="BY15" s="4">
        <f t="shared" si="50"/>
        <v>0</v>
      </c>
      <c r="BZ15" s="4">
        <f t="shared" si="51"/>
        <v>0</v>
      </c>
      <c r="CA15" s="4">
        <f t="shared" si="52"/>
        <v>0</v>
      </c>
      <c r="CB15" s="4">
        <f t="shared" si="53"/>
        <v>0</v>
      </c>
      <c r="CC15" s="4">
        <f t="shared" si="54"/>
        <v>0</v>
      </c>
      <c r="CE15" s="4">
        <f t="shared" si="55"/>
        <v>0</v>
      </c>
      <c r="CF15" s="4">
        <f>CF14+IF(OR(選手!C11="",AA15=0),0,1)</f>
        <v>0</v>
      </c>
      <c r="CG15" s="4" t="str">
        <f>IF(OR(選手!C11="",AA15=0),"",CF15)</f>
        <v/>
      </c>
      <c r="CH15" s="4" t="str">
        <f t="shared" si="58"/>
        <v>　</v>
      </c>
      <c r="CK15" s="4">
        <v>10</v>
      </c>
      <c r="CL15" s="4">
        <f>IF(COUNTIF(CE15,"1"),選手!C11,0)</f>
        <v>0</v>
      </c>
      <c r="CM15" s="4" t="str">
        <f>IF(ISERROR(VLOOKUP($CK15,泳者登録!$CG$5:$CJ$147,2,0)),"",VLOOKUP($CK15,泳者登録!$CG$5:$CJ$147,2,0))</f>
        <v/>
      </c>
    </row>
    <row r="16" spans="1:91" ht="18.75" hidden="1" x14ac:dyDescent="0.15">
      <c r="A16" s="31" t="e">
        <f t="shared" si="56"/>
        <v>#VALUE!</v>
      </c>
      <c r="B16" s="31"/>
      <c r="C16" s="29"/>
      <c r="D16" s="29"/>
      <c r="E16" s="29"/>
      <c r="F16" s="29"/>
      <c r="G16" s="34">
        <v>31461</v>
      </c>
      <c r="H16" s="29"/>
      <c r="I16" s="35"/>
      <c r="J16" s="29"/>
      <c r="K16" s="35"/>
      <c r="L16" s="35"/>
      <c r="M16" s="35"/>
      <c r="N16" s="35"/>
      <c r="O16" s="35"/>
      <c r="P16" s="35"/>
      <c r="Q16" s="35"/>
      <c r="R16" s="98"/>
      <c r="S16" s="31">
        <f t="shared" si="57"/>
        <v>36</v>
      </c>
      <c r="T16" s="7" t="str">
        <f t="shared" si="5"/>
        <v/>
      </c>
      <c r="U16" s="93"/>
      <c r="V16" s="12">
        <f t="shared" si="2"/>
        <v>0</v>
      </c>
      <c r="W16" s="12">
        <f t="shared" si="6"/>
        <v>0</v>
      </c>
      <c r="X16" s="12">
        <f t="shared" si="3"/>
        <v>0</v>
      </c>
      <c r="Y16" s="12">
        <f t="shared" si="7"/>
        <v>0</v>
      </c>
      <c r="Z16" s="12">
        <f t="shared" si="8"/>
        <v>0</v>
      </c>
      <c r="AA16" s="12">
        <f t="shared" si="9"/>
        <v>0</v>
      </c>
      <c r="AB16" s="12">
        <f t="shared" si="10"/>
        <v>0</v>
      </c>
      <c r="AC16" s="12">
        <f t="shared" si="11"/>
        <v>0</v>
      </c>
      <c r="AD16" s="12">
        <f t="shared" si="12"/>
        <v>0</v>
      </c>
      <c r="AE16" s="12">
        <f t="shared" si="13"/>
        <v>0</v>
      </c>
      <c r="AF16" s="12">
        <f t="shared" si="14"/>
        <v>0</v>
      </c>
      <c r="AG16" s="11" t="str">
        <f t="shared" si="15"/>
        <v>19860218</v>
      </c>
      <c r="AH16" s="7">
        <f t="shared" si="16"/>
        <v>8</v>
      </c>
      <c r="AI16" s="7" t="str">
        <f t="shared" si="17"/>
        <v/>
      </c>
      <c r="AJ16" s="7" t="str">
        <f t="shared" si="18"/>
        <v/>
      </c>
      <c r="AK16" s="4">
        <f t="shared" si="19"/>
        <v>36</v>
      </c>
      <c r="AL16"/>
      <c r="AM16"/>
      <c r="AN16"/>
      <c r="AO16"/>
      <c r="AR16" s="6">
        <v>11</v>
      </c>
      <c r="AS16" s="4">
        <f t="shared" si="20"/>
        <v>0</v>
      </c>
      <c r="AT16" s="4" t="str">
        <f t="shared" si="21"/>
        <v/>
      </c>
      <c r="AU16" s="4" t="str">
        <f t="shared" si="22"/>
        <v xml:space="preserve"> </v>
      </c>
      <c r="AV16" s="4" t="str">
        <f t="shared" si="23"/>
        <v/>
      </c>
      <c r="AW16" s="4" t="str">
        <f t="shared" si="24"/>
        <v/>
      </c>
      <c r="AX16" s="4" t="str">
        <f t="shared" si="25"/>
        <v/>
      </c>
      <c r="AY16" s="4" t="str">
        <f t="shared" si="26"/>
        <v/>
      </c>
      <c r="AZ16" s="4" t="str">
        <f t="shared" si="27"/>
        <v/>
      </c>
      <c r="BA16" s="4" t="str">
        <f t="shared" si="28"/>
        <v/>
      </c>
      <c r="BB16" s="4" t="str">
        <f t="shared" si="29"/>
        <v/>
      </c>
      <c r="BC16" s="4" t="str">
        <f t="shared" si="30"/>
        <v/>
      </c>
      <c r="BD16" s="4" t="str">
        <f t="shared" si="31"/>
        <v/>
      </c>
      <c r="BE16" s="4" t="str">
        <f t="shared" si="32"/>
        <v/>
      </c>
      <c r="BF16" s="4" t="str">
        <f t="shared" si="4"/>
        <v>999:99.99</v>
      </c>
      <c r="BG16" s="4" t="str">
        <f t="shared" si="33"/>
        <v>999:99.99</v>
      </c>
      <c r="BH16" s="4" t="str">
        <f t="shared" si="34"/>
        <v>999:99.99</v>
      </c>
      <c r="BI16" s="4" t="str">
        <f t="shared" si="35"/>
        <v>999:99.99</v>
      </c>
      <c r="BJ16" s="4" t="str">
        <f t="shared" si="36"/>
        <v>999:99.99</v>
      </c>
      <c r="BL16" s="4">
        <f t="shared" si="37"/>
        <v>0</v>
      </c>
      <c r="BM16" s="4">
        <f t="shared" si="38"/>
        <v>0</v>
      </c>
      <c r="BN16" s="4">
        <f t="shared" si="39"/>
        <v>0</v>
      </c>
      <c r="BO16" s="4">
        <f t="shared" si="40"/>
        <v>0</v>
      </c>
      <c r="BP16" s="4">
        <f t="shared" si="41"/>
        <v>0</v>
      </c>
      <c r="BQ16" s="4">
        <f t="shared" si="42"/>
        <v>0</v>
      </c>
      <c r="BR16" s="4">
        <f t="shared" si="43"/>
        <v>0</v>
      </c>
      <c r="BS16" s="4">
        <f t="shared" si="44"/>
        <v>0</v>
      </c>
      <c r="BT16" s="4">
        <f t="shared" si="45"/>
        <v>0</v>
      </c>
      <c r="BU16" s="4">
        <f t="shared" si="46"/>
        <v>0</v>
      </c>
      <c r="BV16" s="4">
        <f t="shared" si="47"/>
        <v>0</v>
      </c>
      <c r="BW16" s="4">
        <f t="shared" si="48"/>
        <v>0</v>
      </c>
      <c r="BX16" s="4">
        <f t="shared" si="49"/>
        <v>0</v>
      </c>
      <c r="BY16" s="4">
        <f t="shared" si="50"/>
        <v>0</v>
      </c>
      <c r="BZ16" s="4">
        <f t="shared" si="51"/>
        <v>0</v>
      </c>
      <c r="CA16" s="4">
        <f t="shared" si="52"/>
        <v>0</v>
      </c>
      <c r="CB16" s="4">
        <f t="shared" si="53"/>
        <v>0</v>
      </c>
      <c r="CC16" s="4">
        <f t="shared" si="54"/>
        <v>0</v>
      </c>
      <c r="CE16" s="4">
        <f t="shared" si="55"/>
        <v>0</v>
      </c>
      <c r="CF16" s="4">
        <f>CF15+IF(OR(選手!C12="",AA16=0),0,1)</f>
        <v>0</v>
      </c>
      <c r="CG16" s="4" t="str">
        <f>IF(OR(選手!C12="",AA16=0),"",CF16)</f>
        <v/>
      </c>
      <c r="CH16" s="4" t="str">
        <f t="shared" si="58"/>
        <v>　</v>
      </c>
      <c r="CK16" s="4">
        <v>11</v>
      </c>
      <c r="CL16" s="4">
        <f>IF(COUNTIF(CE16,"1"),選手!C12,0)</f>
        <v>0</v>
      </c>
      <c r="CM16" s="4" t="str">
        <f>IF(ISERROR(VLOOKUP($CK16,泳者登録!$CG$5:$CJ$147,2,0)),"",VLOOKUP($CK16,泳者登録!$CG$5:$CJ$147,2,0))</f>
        <v/>
      </c>
    </row>
    <row r="17" spans="1:91" ht="18.75" hidden="1" x14ac:dyDescent="0.15">
      <c r="A17" s="31" t="e">
        <f t="shared" si="56"/>
        <v>#VALUE!</v>
      </c>
      <c r="B17" s="31"/>
      <c r="C17" s="29"/>
      <c r="D17" s="29"/>
      <c r="E17" s="29"/>
      <c r="F17" s="29"/>
      <c r="G17" s="34">
        <v>31462</v>
      </c>
      <c r="H17" s="29"/>
      <c r="I17" s="35"/>
      <c r="J17" s="29"/>
      <c r="K17" s="35"/>
      <c r="L17" s="35"/>
      <c r="M17" s="35"/>
      <c r="N17" s="35"/>
      <c r="O17" s="35"/>
      <c r="P17" s="35"/>
      <c r="Q17" s="35"/>
      <c r="R17" s="98"/>
      <c r="S17" s="31">
        <f t="shared" si="57"/>
        <v>36</v>
      </c>
      <c r="T17" s="7" t="str">
        <f t="shared" si="5"/>
        <v/>
      </c>
      <c r="U17" s="93"/>
      <c r="V17" s="12">
        <f t="shared" si="2"/>
        <v>0</v>
      </c>
      <c r="W17" s="12">
        <f t="shared" si="6"/>
        <v>0</v>
      </c>
      <c r="X17" s="12">
        <f t="shared" si="3"/>
        <v>0</v>
      </c>
      <c r="Y17" s="12">
        <f t="shared" si="7"/>
        <v>0</v>
      </c>
      <c r="Z17" s="12">
        <f t="shared" si="8"/>
        <v>0</v>
      </c>
      <c r="AA17" s="12">
        <f t="shared" si="9"/>
        <v>0</v>
      </c>
      <c r="AB17" s="12">
        <f t="shared" si="10"/>
        <v>0</v>
      </c>
      <c r="AC17" s="12">
        <f t="shared" si="11"/>
        <v>0</v>
      </c>
      <c r="AD17" s="12">
        <f t="shared" si="12"/>
        <v>0</v>
      </c>
      <c r="AE17" s="12">
        <f t="shared" si="13"/>
        <v>0</v>
      </c>
      <c r="AF17" s="12">
        <f t="shared" si="14"/>
        <v>0</v>
      </c>
      <c r="AG17" s="11" t="str">
        <f t="shared" si="15"/>
        <v>19860219</v>
      </c>
      <c r="AH17" s="7">
        <f t="shared" si="16"/>
        <v>8</v>
      </c>
      <c r="AI17" s="7" t="str">
        <f t="shared" si="17"/>
        <v/>
      </c>
      <c r="AJ17" s="7" t="str">
        <f t="shared" si="18"/>
        <v/>
      </c>
      <c r="AK17" s="4">
        <f t="shared" si="19"/>
        <v>36</v>
      </c>
      <c r="AL17"/>
      <c r="AM17"/>
      <c r="AN17"/>
      <c r="AO17"/>
      <c r="AP17"/>
      <c r="AQ17"/>
      <c r="AR17" s="6">
        <v>12</v>
      </c>
      <c r="AS17" s="4">
        <f t="shared" si="20"/>
        <v>0</v>
      </c>
      <c r="AT17" s="4" t="str">
        <f t="shared" si="21"/>
        <v/>
      </c>
      <c r="AU17" s="4" t="str">
        <f t="shared" si="22"/>
        <v xml:space="preserve"> </v>
      </c>
      <c r="AV17" s="4" t="str">
        <f t="shared" si="23"/>
        <v/>
      </c>
      <c r="AW17" s="4" t="str">
        <f t="shared" si="24"/>
        <v/>
      </c>
      <c r="AX17" s="4" t="str">
        <f t="shared" si="25"/>
        <v/>
      </c>
      <c r="AY17" s="4" t="str">
        <f t="shared" si="26"/>
        <v/>
      </c>
      <c r="AZ17" s="4" t="str">
        <f t="shared" si="27"/>
        <v/>
      </c>
      <c r="BA17" s="4" t="str">
        <f t="shared" si="28"/>
        <v/>
      </c>
      <c r="BB17" s="4" t="str">
        <f t="shared" si="29"/>
        <v/>
      </c>
      <c r="BC17" s="4" t="str">
        <f t="shared" si="30"/>
        <v/>
      </c>
      <c r="BD17" s="4" t="str">
        <f t="shared" si="31"/>
        <v/>
      </c>
      <c r="BE17" s="4" t="str">
        <f t="shared" si="32"/>
        <v/>
      </c>
      <c r="BF17" s="4" t="str">
        <f t="shared" si="4"/>
        <v>999:99.99</v>
      </c>
      <c r="BG17" s="4" t="str">
        <f t="shared" si="33"/>
        <v>999:99.99</v>
      </c>
      <c r="BH17" s="4" t="str">
        <f t="shared" si="34"/>
        <v>999:99.99</v>
      </c>
      <c r="BI17" s="4" t="str">
        <f t="shared" si="35"/>
        <v>999:99.99</v>
      </c>
      <c r="BJ17" s="4" t="str">
        <f t="shared" si="36"/>
        <v>999:99.99</v>
      </c>
      <c r="BL17" s="4">
        <f t="shared" si="37"/>
        <v>0</v>
      </c>
      <c r="BM17" s="4">
        <f t="shared" si="38"/>
        <v>0</v>
      </c>
      <c r="BN17" s="4">
        <f t="shared" si="39"/>
        <v>0</v>
      </c>
      <c r="BO17" s="4">
        <f t="shared" si="40"/>
        <v>0</v>
      </c>
      <c r="BP17" s="4">
        <f t="shared" si="41"/>
        <v>0</v>
      </c>
      <c r="BQ17" s="4">
        <f t="shared" si="42"/>
        <v>0</v>
      </c>
      <c r="BR17" s="4">
        <f t="shared" si="43"/>
        <v>0</v>
      </c>
      <c r="BS17" s="4">
        <f t="shared" si="44"/>
        <v>0</v>
      </c>
      <c r="BT17" s="4">
        <f t="shared" si="45"/>
        <v>0</v>
      </c>
      <c r="BU17" s="4">
        <f t="shared" si="46"/>
        <v>0</v>
      </c>
      <c r="BV17" s="4">
        <f t="shared" si="47"/>
        <v>0</v>
      </c>
      <c r="BW17" s="4">
        <f t="shared" si="48"/>
        <v>0</v>
      </c>
      <c r="BX17" s="4">
        <f t="shared" si="49"/>
        <v>0</v>
      </c>
      <c r="BY17" s="4">
        <f t="shared" si="50"/>
        <v>0</v>
      </c>
      <c r="BZ17" s="4">
        <f t="shared" si="51"/>
        <v>0</v>
      </c>
      <c r="CA17" s="4">
        <f t="shared" si="52"/>
        <v>0</v>
      </c>
      <c r="CB17" s="4">
        <f t="shared" si="53"/>
        <v>0</v>
      </c>
      <c r="CC17" s="4">
        <f t="shared" si="54"/>
        <v>0</v>
      </c>
      <c r="CE17" s="4">
        <f t="shared" si="55"/>
        <v>0</v>
      </c>
      <c r="CF17" s="4">
        <f>CF16+IF(OR(選手!C13="",AA17=0),0,1)</f>
        <v>0</v>
      </c>
      <c r="CG17" s="4" t="str">
        <f>IF(OR(選手!C13="",AA17=0),"",CF17)</f>
        <v/>
      </c>
      <c r="CH17" s="4" t="str">
        <f t="shared" si="58"/>
        <v>　</v>
      </c>
      <c r="CK17" s="4">
        <v>12</v>
      </c>
      <c r="CL17" s="4">
        <f>IF(COUNTIF(CE17,"1"),選手!C13,0)</f>
        <v>0</v>
      </c>
      <c r="CM17" s="4" t="str">
        <f>IF(ISERROR(VLOOKUP($CK17,泳者登録!$CG$5:$CJ$147,2,0)),"",VLOOKUP($CK17,泳者登録!$CG$5:$CJ$147,2,0))</f>
        <v/>
      </c>
    </row>
    <row r="18" spans="1:91" ht="18.75" hidden="1" x14ac:dyDescent="0.15">
      <c r="A18" s="31" t="e">
        <f t="shared" si="56"/>
        <v>#VALUE!</v>
      </c>
      <c r="B18" s="31"/>
      <c r="C18" s="29"/>
      <c r="D18" s="29"/>
      <c r="E18" s="29"/>
      <c r="F18" s="29"/>
      <c r="G18" s="34">
        <v>31463</v>
      </c>
      <c r="H18" s="29"/>
      <c r="I18" s="35"/>
      <c r="J18" s="29"/>
      <c r="K18" s="35"/>
      <c r="L18" s="35"/>
      <c r="M18" s="35"/>
      <c r="N18" s="35"/>
      <c r="O18" s="35"/>
      <c r="P18" s="35"/>
      <c r="Q18" s="35"/>
      <c r="R18" s="98"/>
      <c r="S18" s="31">
        <f t="shared" si="57"/>
        <v>36</v>
      </c>
      <c r="T18" s="7" t="str">
        <f t="shared" si="5"/>
        <v/>
      </c>
      <c r="U18" s="93"/>
      <c r="V18" s="12">
        <f t="shared" si="2"/>
        <v>0</v>
      </c>
      <c r="W18" s="12">
        <f t="shared" si="6"/>
        <v>0</v>
      </c>
      <c r="X18" s="12">
        <f t="shared" si="3"/>
        <v>0</v>
      </c>
      <c r="Y18" s="12">
        <f t="shared" si="7"/>
        <v>0</v>
      </c>
      <c r="Z18" s="12">
        <f t="shared" si="8"/>
        <v>0</v>
      </c>
      <c r="AA18" s="12">
        <f t="shared" si="9"/>
        <v>0</v>
      </c>
      <c r="AB18" s="12">
        <f t="shared" si="10"/>
        <v>0</v>
      </c>
      <c r="AC18" s="12">
        <f t="shared" si="11"/>
        <v>0</v>
      </c>
      <c r="AD18" s="12">
        <f t="shared" si="12"/>
        <v>0</v>
      </c>
      <c r="AE18" s="12">
        <f t="shared" si="13"/>
        <v>0</v>
      </c>
      <c r="AF18" s="12">
        <f t="shared" si="14"/>
        <v>0</v>
      </c>
      <c r="AG18" s="11" t="str">
        <f t="shared" si="15"/>
        <v>19860220</v>
      </c>
      <c r="AH18" s="7">
        <f t="shared" si="16"/>
        <v>8</v>
      </c>
      <c r="AI18" s="7" t="str">
        <f t="shared" si="17"/>
        <v/>
      </c>
      <c r="AJ18" s="7" t="str">
        <f t="shared" si="18"/>
        <v/>
      </c>
      <c r="AK18" s="4">
        <f t="shared" si="19"/>
        <v>36</v>
      </c>
      <c r="AL18"/>
      <c r="AM18"/>
      <c r="AN18"/>
      <c r="AO18"/>
      <c r="AP18"/>
      <c r="AQ18"/>
      <c r="AR18" s="6">
        <v>13</v>
      </c>
      <c r="AS18" s="4">
        <f t="shared" si="20"/>
        <v>0</v>
      </c>
      <c r="AT18" s="4" t="str">
        <f t="shared" si="21"/>
        <v/>
      </c>
      <c r="AU18" s="4" t="str">
        <f t="shared" si="22"/>
        <v xml:space="preserve"> </v>
      </c>
      <c r="AV18" s="4" t="str">
        <f t="shared" si="23"/>
        <v/>
      </c>
      <c r="AW18" s="4" t="str">
        <f t="shared" si="24"/>
        <v/>
      </c>
      <c r="AX18" s="4" t="str">
        <f t="shared" si="25"/>
        <v/>
      </c>
      <c r="AY18" s="4" t="str">
        <f t="shared" si="26"/>
        <v/>
      </c>
      <c r="AZ18" s="4" t="str">
        <f t="shared" si="27"/>
        <v/>
      </c>
      <c r="BA18" s="4" t="str">
        <f t="shared" si="28"/>
        <v/>
      </c>
      <c r="BB18" s="4" t="str">
        <f t="shared" si="29"/>
        <v/>
      </c>
      <c r="BC18" s="4" t="str">
        <f t="shared" si="30"/>
        <v/>
      </c>
      <c r="BD18" s="4" t="str">
        <f t="shared" si="31"/>
        <v/>
      </c>
      <c r="BE18" s="4" t="str">
        <f t="shared" si="32"/>
        <v/>
      </c>
      <c r="BF18" s="4" t="str">
        <f t="shared" si="4"/>
        <v>999:99.99</v>
      </c>
      <c r="BG18" s="4" t="str">
        <f t="shared" si="33"/>
        <v>999:99.99</v>
      </c>
      <c r="BH18" s="4" t="str">
        <f t="shared" si="34"/>
        <v>999:99.99</v>
      </c>
      <c r="BI18" s="4" t="str">
        <f t="shared" si="35"/>
        <v>999:99.99</v>
      </c>
      <c r="BJ18" s="4" t="str">
        <f t="shared" si="36"/>
        <v>999:99.99</v>
      </c>
      <c r="BL18" s="4">
        <f t="shared" si="37"/>
        <v>0</v>
      </c>
      <c r="BM18" s="4">
        <f t="shared" si="38"/>
        <v>0</v>
      </c>
      <c r="BN18" s="4">
        <f t="shared" si="39"/>
        <v>0</v>
      </c>
      <c r="BO18" s="4">
        <f t="shared" si="40"/>
        <v>0</v>
      </c>
      <c r="BP18" s="4">
        <f t="shared" si="41"/>
        <v>0</v>
      </c>
      <c r="BQ18" s="4">
        <f t="shared" si="42"/>
        <v>0</v>
      </c>
      <c r="BR18" s="4">
        <f t="shared" si="43"/>
        <v>0</v>
      </c>
      <c r="BS18" s="4">
        <f t="shared" si="44"/>
        <v>0</v>
      </c>
      <c r="BT18" s="4">
        <f t="shared" si="45"/>
        <v>0</v>
      </c>
      <c r="BU18" s="4">
        <f t="shared" si="46"/>
        <v>0</v>
      </c>
      <c r="BV18" s="4">
        <f t="shared" si="47"/>
        <v>0</v>
      </c>
      <c r="BW18" s="4">
        <f t="shared" si="48"/>
        <v>0</v>
      </c>
      <c r="BX18" s="4">
        <f t="shared" si="49"/>
        <v>0</v>
      </c>
      <c r="BY18" s="4">
        <f t="shared" si="50"/>
        <v>0</v>
      </c>
      <c r="BZ18" s="4">
        <f t="shared" si="51"/>
        <v>0</v>
      </c>
      <c r="CA18" s="4">
        <f t="shared" si="52"/>
        <v>0</v>
      </c>
      <c r="CB18" s="4">
        <f t="shared" si="53"/>
        <v>0</v>
      </c>
      <c r="CC18" s="4">
        <f t="shared" si="54"/>
        <v>0</v>
      </c>
      <c r="CE18" s="4">
        <f t="shared" si="55"/>
        <v>0</v>
      </c>
      <c r="CF18" s="4">
        <f>CF17+IF(OR(選手!C14="",AA18=0),0,1)</f>
        <v>0</v>
      </c>
      <c r="CG18" s="4" t="str">
        <f>IF(OR(選手!C14="",AA18=0),"",CF18)</f>
        <v/>
      </c>
      <c r="CH18" s="4" t="str">
        <f t="shared" si="58"/>
        <v>　</v>
      </c>
      <c r="CK18" s="4">
        <v>13</v>
      </c>
      <c r="CL18" s="4">
        <f>IF(COUNTIF(CE18,"1"),選手!C14,0)</f>
        <v>0</v>
      </c>
      <c r="CM18" s="4" t="str">
        <f>IF(ISERROR(VLOOKUP($CK18,泳者登録!$CG$5:$CJ$147,2,0)),"",VLOOKUP($CK18,泳者登録!$CG$5:$CJ$147,2,0))</f>
        <v/>
      </c>
    </row>
    <row r="19" spans="1:91" ht="18.75" hidden="1" x14ac:dyDescent="0.15">
      <c r="A19" s="31" t="e">
        <f t="shared" si="56"/>
        <v>#VALUE!</v>
      </c>
      <c r="B19" s="31"/>
      <c r="C19" s="29"/>
      <c r="D19" s="29"/>
      <c r="E19" s="29"/>
      <c r="F19" s="29"/>
      <c r="G19" s="34">
        <v>31464</v>
      </c>
      <c r="H19" s="29"/>
      <c r="I19" s="35"/>
      <c r="J19" s="29"/>
      <c r="K19" s="35"/>
      <c r="L19" s="35"/>
      <c r="M19" s="35"/>
      <c r="N19" s="35"/>
      <c r="O19" s="35"/>
      <c r="P19" s="35"/>
      <c r="Q19" s="35"/>
      <c r="R19" s="98"/>
      <c r="S19" s="31">
        <f t="shared" si="57"/>
        <v>36</v>
      </c>
      <c r="T19" s="7" t="str">
        <f t="shared" si="5"/>
        <v/>
      </c>
      <c r="U19" s="93"/>
      <c r="V19" s="12">
        <f t="shared" si="2"/>
        <v>0</v>
      </c>
      <c r="W19" s="12">
        <f t="shared" si="6"/>
        <v>0</v>
      </c>
      <c r="X19" s="12">
        <f t="shared" si="3"/>
        <v>0</v>
      </c>
      <c r="Y19" s="12">
        <f t="shared" si="7"/>
        <v>0</v>
      </c>
      <c r="Z19" s="12">
        <f t="shared" si="8"/>
        <v>0</v>
      </c>
      <c r="AA19" s="12">
        <f t="shared" si="9"/>
        <v>0</v>
      </c>
      <c r="AB19" s="12">
        <f t="shared" si="10"/>
        <v>0</v>
      </c>
      <c r="AC19" s="12">
        <f t="shared" si="11"/>
        <v>0</v>
      </c>
      <c r="AD19" s="12">
        <f t="shared" si="12"/>
        <v>0</v>
      </c>
      <c r="AE19" s="12">
        <f t="shared" si="13"/>
        <v>0</v>
      </c>
      <c r="AF19" s="12">
        <f t="shared" si="14"/>
        <v>0</v>
      </c>
      <c r="AG19" s="11" t="str">
        <f t="shared" si="15"/>
        <v>19860221</v>
      </c>
      <c r="AH19" s="7">
        <f t="shared" si="16"/>
        <v>8</v>
      </c>
      <c r="AI19" s="7" t="str">
        <f t="shared" si="17"/>
        <v/>
      </c>
      <c r="AJ19" s="7" t="str">
        <f t="shared" si="18"/>
        <v/>
      </c>
      <c r="AK19" s="4">
        <f t="shared" si="19"/>
        <v>36</v>
      </c>
      <c r="AL19"/>
      <c r="AM19"/>
      <c r="AN19"/>
      <c r="AO19"/>
      <c r="AP19"/>
      <c r="AQ19"/>
      <c r="AR19" s="6">
        <v>14</v>
      </c>
      <c r="AS19" s="4">
        <f t="shared" si="20"/>
        <v>0</v>
      </c>
      <c r="AT19" s="4" t="str">
        <f t="shared" si="21"/>
        <v/>
      </c>
      <c r="AU19" s="4" t="str">
        <f t="shared" si="22"/>
        <v xml:space="preserve"> </v>
      </c>
      <c r="AV19" s="4" t="str">
        <f t="shared" si="23"/>
        <v/>
      </c>
      <c r="AW19" s="4" t="str">
        <f t="shared" si="24"/>
        <v/>
      </c>
      <c r="AX19" s="4" t="str">
        <f t="shared" si="25"/>
        <v/>
      </c>
      <c r="AY19" s="4" t="str">
        <f t="shared" si="26"/>
        <v/>
      </c>
      <c r="AZ19" s="4" t="str">
        <f t="shared" si="27"/>
        <v/>
      </c>
      <c r="BA19" s="4" t="str">
        <f t="shared" si="28"/>
        <v/>
      </c>
      <c r="BB19" s="4" t="str">
        <f t="shared" si="29"/>
        <v/>
      </c>
      <c r="BC19" s="4" t="str">
        <f t="shared" si="30"/>
        <v/>
      </c>
      <c r="BD19" s="4" t="str">
        <f t="shared" si="31"/>
        <v/>
      </c>
      <c r="BE19" s="4" t="str">
        <f t="shared" si="32"/>
        <v/>
      </c>
      <c r="BF19" s="4" t="str">
        <f t="shared" si="4"/>
        <v>999:99.99</v>
      </c>
      <c r="BG19" s="4" t="str">
        <f t="shared" si="33"/>
        <v>999:99.99</v>
      </c>
      <c r="BH19" s="4" t="str">
        <f t="shared" si="34"/>
        <v>999:99.99</v>
      </c>
      <c r="BI19" s="4" t="str">
        <f t="shared" si="35"/>
        <v>999:99.99</v>
      </c>
      <c r="BJ19" s="4" t="str">
        <f t="shared" si="36"/>
        <v>999:99.99</v>
      </c>
      <c r="BL19" s="4">
        <f t="shared" si="37"/>
        <v>0</v>
      </c>
      <c r="BM19" s="4">
        <f t="shared" si="38"/>
        <v>0</v>
      </c>
      <c r="BN19" s="4">
        <f t="shared" si="39"/>
        <v>0</v>
      </c>
      <c r="BO19" s="4">
        <f t="shared" si="40"/>
        <v>0</v>
      </c>
      <c r="BP19" s="4">
        <f t="shared" si="41"/>
        <v>0</v>
      </c>
      <c r="BQ19" s="4">
        <f t="shared" si="42"/>
        <v>0</v>
      </c>
      <c r="BR19" s="4">
        <f t="shared" si="43"/>
        <v>0</v>
      </c>
      <c r="BS19" s="4">
        <f t="shared" si="44"/>
        <v>0</v>
      </c>
      <c r="BT19" s="4">
        <f t="shared" si="45"/>
        <v>0</v>
      </c>
      <c r="BU19" s="4">
        <f t="shared" si="46"/>
        <v>0</v>
      </c>
      <c r="BV19" s="4">
        <f t="shared" si="47"/>
        <v>0</v>
      </c>
      <c r="BW19" s="4">
        <f t="shared" si="48"/>
        <v>0</v>
      </c>
      <c r="BX19" s="4">
        <f t="shared" si="49"/>
        <v>0</v>
      </c>
      <c r="BY19" s="4">
        <f t="shared" si="50"/>
        <v>0</v>
      </c>
      <c r="BZ19" s="4">
        <f t="shared" si="51"/>
        <v>0</v>
      </c>
      <c r="CA19" s="4">
        <f t="shared" si="52"/>
        <v>0</v>
      </c>
      <c r="CB19" s="4">
        <f t="shared" si="53"/>
        <v>0</v>
      </c>
      <c r="CC19" s="4">
        <f t="shared" si="54"/>
        <v>0</v>
      </c>
      <c r="CE19" s="4">
        <f t="shared" si="55"/>
        <v>0</v>
      </c>
      <c r="CF19" s="4">
        <f>CF18+IF(OR(選手!C15="",AA19=0),0,1)</f>
        <v>0</v>
      </c>
      <c r="CG19" s="4" t="str">
        <f>IF(OR(選手!C15="",AA19=0),"",CF19)</f>
        <v/>
      </c>
      <c r="CH19" s="4" t="str">
        <f t="shared" si="58"/>
        <v>　</v>
      </c>
      <c r="CK19" s="4">
        <v>14</v>
      </c>
      <c r="CL19" s="4">
        <f>IF(COUNTIF(CE19,"1"),選手!C15,0)</f>
        <v>0</v>
      </c>
      <c r="CM19" s="4" t="str">
        <f>IF(ISERROR(VLOOKUP($CK19,泳者登録!$CG$5:$CJ$147,2,0)),"",VLOOKUP($CK19,泳者登録!$CG$5:$CJ$147,2,0))</f>
        <v/>
      </c>
    </row>
    <row r="20" spans="1:91" ht="18.75" hidden="1" x14ac:dyDescent="0.15">
      <c r="A20" s="31" t="e">
        <f t="shared" si="56"/>
        <v>#VALUE!</v>
      </c>
      <c r="B20" s="31"/>
      <c r="C20" s="29"/>
      <c r="D20" s="29"/>
      <c r="E20" s="29"/>
      <c r="F20" s="29"/>
      <c r="G20" s="34">
        <v>31465</v>
      </c>
      <c r="H20" s="29"/>
      <c r="I20" s="35"/>
      <c r="J20" s="29"/>
      <c r="K20" s="35"/>
      <c r="L20" s="35"/>
      <c r="M20" s="35"/>
      <c r="N20" s="35"/>
      <c r="O20" s="35"/>
      <c r="P20" s="35"/>
      <c r="Q20" s="35"/>
      <c r="R20" s="98"/>
      <c r="S20" s="31">
        <f t="shared" si="57"/>
        <v>36</v>
      </c>
      <c r="T20" s="7" t="str">
        <f t="shared" si="5"/>
        <v/>
      </c>
      <c r="U20" s="93"/>
      <c r="V20" s="12">
        <f t="shared" si="2"/>
        <v>0</v>
      </c>
      <c r="W20" s="12">
        <f t="shared" si="6"/>
        <v>0</v>
      </c>
      <c r="X20" s="12">
        <f t="shared" si="3"/>
        <v>0</v>
      </c>
      <c r="Y20" s="12">
        <f t="shared" si="7"/>
        <v>0</v>
      </c>
      <c r="Z20" s="12">
        <f t="shared" si="8"/>
        <v>0</v>
      </c>
      <c r="AA20" s="12">
        <f t="shared" si="9"/>
        <v>0</v>
      </c>
      <c r="AB20" s="12">
        <f t="shared" si="10"/>
        <v>0</v>
      </c>
      <c r="AC20" s="12">
        <f t="shared" si="11"/>
        <v>0</v>
      </c>
      <c r="AD20" s="12">
        <f t="shared" si="12"/>
        <v>0</v>
      </c>
      <c r="AE20" s="12">
        <f t="shared" si="13"/>
        <v>0</v>
      </c>
      <c r="AF20" s="12">
        <f t="shared" si="14"/>
        <v>0</v>
      </c>
      <c r="AG20" s="11" t="str">
        <f t="shared" si="15"/>
        <v>19860222</v>
      </c>
      <c r="AH20" s="7">
        <f t="shared" si="16"/>
        <v>8</v>
      </c>
      <c r="AI20" s="7" t="str">
        <f t="shared" si="17"/>
        <v/>
      </c>
      <c r="AJ20" s="7" t="str">
        <f t="shared" si="18"/>
        <v/>
      </c>
      <c r="AK20" s="4">
        <f t="shared" si="19"/>
        <v>36</v>
      </c>
      <c r="AL20"/>
      <c r="AM20"/>
      <c r="AN20"/>
      <c r="AO20"/>
      <c r="AP20"/>
      <c r="AQ20"/>
      <c r="AR20" s="6">
        <v>15</v>
      </c>
      <c r="AS20" s="4">
        <f t="shared" si="20"/>
        <v>0</v>
      </c>
      <c r="AT20" s="4" t="str">
        <f t="shared" si="21"/>
        <v/>
      </c>
      <c r="AU20" s="4" t="str">
        <f t="shared" si="22"/>
        <v xml:space="preserve"> </v>
      </c>
      <c r="AV20" s="4" t="str">
        <f t="shared" si="23"/>
        <v/>
      </c>
      <c r="AW20" s="4" t="str">
        <f t="shared" si="24"/>
        <v/>
      </c>
      <c r="AX20" s="4" t="str">
        <f t="shared" si="25"/>
        <v/>
      </c>
      <c r="AY20" s="4" t="str">
        <f t="shared" si="26"/>
        <v/>
      </c>
      <c r="AZ20" s="4" t="str">
        <f t="shared" si="27"/>
        <v/>
      </c>
      <c r="BA20" s="4" t="str">
        <f t="shared" si="28"/>
        <v/>
      </c>
      <c r="BB20" s="4" t="str">
        <f t="shared" si="29"/>
        <v/>
      </c>
      <c r="BC20" s="4" t="str">
        <f t="shared" si="30"/>
        <v/>
      </c>
      <c r="BD20" s="4" t="str">
        <f t="shared" si="31"/>
        <v/>
      </c>
      <c r="BE20" s="4" t="str">
        <f t="shared" si="32"/>
        <v/>
      </c>
      <c r="BF20" s="4" t="str">
        <f t="shared" si="4"/>
        <v>999:99.99</v>
      </c>
      <c r="BG20" s="4" t="str">
        <f t="shared" si="33"/>
        <v>999:99.99</v>
      </c>
      <c r="BH20" s="4" t="str">
        <f t="shared" si="34"/>
        <v>999:99.99</v>
      </c>
      <c r="BI20" s="4" t="str">
        <f t="shared" si="35"/>
        <v>999:99.99</v>
      </c>
      <c r="BJ20" s="4" t="str">
        <f t="shared" si="36"/>
        <v>999:99.99</v>
      </c>
      <c r="BL20" s="4">
        <f t="shared" si="37"/>
        <v>0</v>
      </c>
      <c r="BM20" s="4">
        <f t="shared" si="38"/>
        <v>0</v>
      </c>
      <c r="BN20" s="4">
        <f t="shared" si="39"/>
        <v>0</v>
      </c>
      <c r="BO20" s="4">
        <f t="shared" si="40"/>
        <v>0</v>
      </c>
      <c r="BP20" s="4">
        <f t="shared" si="41"/>
        <v>0</v>
      </c>
      <c r="BQ20" s="4">
        <f t="shared" si="42"/>
        <v>0</v>
      </c>
      <c r="BR20" s="4">
        <f t="shared" si="43"/>
        <v>0</v>
      </c>
      <c r="BS20" s="4">
        <f t="shared" si="44"/>
        <v>0</v>
      </c>
      <c r="BT20" s="4">
        <f t="shared" si="45"/>
        <v>0</v>
      </c>
      <c r="BU20" s="4">
        <f t="shared" si="46"/>
        <v>0</v>
      </c>
      <c r="BV20" s="4">
        <f t="shared" si="47"/>
        <v>0</v>
      </c>
      <c r="BW20" s="4">
        <f t="shared" si="48"/>
        <v>0</v>
      </c>
      <c r="BX20" s="4">
        <f t="shared" si="49"/>
        <v>0</v>
      </c>
      <c r="BY20" s="4">
        <f t="shared" si="50"/>
        <v>0</v>
      </c>
      <c r="BZ20" s="4">
        <f t="shared" si="51"/>
        <v>0</v>
      </c>
      <c r="CA20" s="4">
        <f t="shared" si="52"/>
        <v>0</v>
      </c>
      <c r="CB20" s="4">
        <f t="shared" si="53"/>
        <v>0</v>
      </c>
      <c r="CC20" s="4">
        <f t="shared" si="54"/>
        <v>0</v>
      </c>
      <c r="CE20" s="4">
        <f t="shared" si="55"/>
        <v>0</v>
      </c>
      <c r="CF20" s="4">
        <f>CF19+IF(OR(選手!C16="",AA20=0),0,1)</f>
        <v>0</v>
      </c>
      <c r="CG20" s="4" t="str">
        <f>IF(OR(選手!C16="",AA20=0),"",CF20)</f>
        <v/>
      </c>
      <c r="CH20" s="4" t="str">
        <f t="shared" si="58"/>
        <v>　</v>
      </c>
      <c r="CK20" s="4">
        <v>15</v>
      </c>
      <c r="CL20" s="4">
        <f>IF(COUNTIF(CE20,"1"),選手!C16,0)</f>
        <v>0</v>
      </c>
      <c r="CM20" s="4" t="str">
        <f>IF(ISERROR(VLOOKUP($CK20,泳者登録!$CG$5:$CJ$147,2,0)),"",VLOOKUP($CK20,泳者登録!$CG$5:$CJ$147,2,0))</f>
        <v/>
      </c>
    </row>
    <row r="21" spans="1:91" ht="18.75" hidden="1" x14ac:dyDescent="0.15">
      <c r="A21" s="31" t="e">
        <f t="shared" si="56"/>
        <v>#VALUE!</v>
      </c>
      <c r="B21" s="31"/>
      <c r="C21" s="29"/>
      <c r="D21" s="29"/>
      <c r="E21" s="29"/>
      <c r="F21" s="29"/>
      <c r="G21" s="34">
        <v>31466</v>
      </c>
      <c r="H21" s="29"/>
      <c r="I21" s="35"/>
      <c r="J21" s="29"/>
      <c r="K21" s="35"/>
      <c r="L21" s="35"/>
      <c r="M21" s="35"/>
      <c r="N21" s="35"/>
      <c r="O21" s="35"/>
      <c r="P21" s="35"/>
      <c r="Q21" s="35"/>
      <c r="R21" s="98"/>
      <c r="S21" s="31">
        <f t="shared" si="57"/>
        <v>36</v>
      </c>
      <c r="T21" s="7" t="str">
        <f t="shared" si="5"/>
        <v/>
      </c>
      <c r="U21" s="93"/>
      <c r="V21" s="12">
        <f t="shared" si="2"/>
        <v>0</v>
      </c>
      <c r="W21" s="12">
        <f t="shared" si="6"/>
        <v>0</v>
      </c>
      <c r="X21" s="12">
        <f t="shared" si="3"/>
        <v>0</v>
      </c>
      <c r="Y21" s="12">
        <f t="shared" si="7"/>
        <v>0</v>
      </c>
      <c r="Z21" s="12">
        <f t="shared" si="8"/>
        <v>0</v>
      </c>
      <c r="AA21" s="12">
        <f t="shared" si="9"/>
        <v>0</v>
      </c>
      <c r="AB21" s="12">
        <f t="shared" si="10"/>
        <v>0</v>
      </c>
      <c r="AC21" s="12">
        <f t="shared" si="11"/>
        <v>0</v>
      </c>
      <c r="AD21" s="12">
        <f t="shared" si="12"/>
        <v>0</v>
      </c>
      <c r="AE21" s="12">
        <f t="shared" si="13"/>
        <v>0</v>
      </c>
      <c r="AF21" s="12">
        <f t="shared" si="14"/>
        <v>0</v>
      </c>
      <c r="AG21" s="11" t="str">
        <f t="shared" si="15"/>
        <v>19860223</v>
      </c>
      <c r="AH21" s="7">
        <f t="shared" si="16"/>
        <v>8</v>
      </c>
      <c r="AI21" s="7" t="str">
        <f t="shared" si="17"/>
        <v/>
      </c>
      <c r="AJ21" s="7" t="str">
        <f t="shared" si="18"/>
        <v/>
      </c>
      <c r="AK21" s="4">
        <f t="shared" si="19"/>
        <v>36</v>
      </c>
      <c r="AL21"/>
      <c r="AM21"/>
      <c r="AN21"/>
      <c r="AO21"/>
      <c r="AP21"/>
      <c r="AQ21"/>
      <c r="AR21" s="6">
        <v>16</v>
      </c>
      <c r="AS21" s="4">
        <f t="shared" si="20"/>
        <v>0</v>
      </c>
      <c r="AT21" s="4" t="str">
        <f t="shared" si="21"/>
        <v/>
      </c>
      <c r="AU21" s="4" t="str">
        <f t="shared" si="22"/>
        <v xml:space="preserve"> </v>
      </c>
      <c r="AV21" s="4" t="str">
        <f t="shared" si="23"/>
        <v/>
      </c>
      <c r="AW21" s="4" t="str">
        <f t="shared" si="24"/>
        <v/>
      </c>
      <c r="AX21" s="4" t="str">
        <f t="shared" si="25"/>
        <v/>
      </c>
      <c r="AY21" s="4" t="str">
        <f t="shared" si="26"/>
        <v/>
      </c>
      <c r="AZ21" s="4" t="str">
        <f t="shared" si="27"/>
        <v/>
      </c>
      <c r="BA21" s="4" t="str">
        <f t="shared" si="28"/>
        <v/>
      </c>
      <c r="BB21" s="4" t="str">
        <f t="shared" si="29"/>
        <v/>
      </c>
      <c r="BC21" s="4" t="str">
        <f t="shared" si="30"/>
        <v/>
      </c>
      <c r="BD21" s="4" t="str">
        <f t="shared" si="31"/>
        <v/>
      </c>
      <c r="BE21" s="4" t="str">
        <f t="shared" si="32"/>
        <v/>
      </c>
      <c r="BF21" s="4" t="str">
        <f t="shared" si="4"/>
        <v>999:99.99</v>
      </c>
      <c r="BG21" s="4" t="str">
        <f t="shared" si="33"/>
        <v>999:99.99</v>
      </c>
      <c r="BH21" s="4" t="str">
        <f t="shared" si="34"/>
        <v>999:99.99</v>
      </c>
      <c r="BI21" s="4" t="str">
        <f t="shared" si="35"/>
        <v>999:99.99</v>
      </c>
      <c r="BJ21" s="4" t="str">
        <f t="shared" si="36"/>
        <v>999:99.99</v>
      </c>
      <c r="BL21" s="4">
        <f t="shared" si="37"/>
        <v>0</v>
      </c>
      <c r="BM21" s="4">
        <f t="shared" si="38"/>
        <v>0</v>
      </c>
      <c r="BN21" s="4">
        <f t="shared" si="39"/>
        <v>0</v>
      </c>
      <c r="BO21" s="4">
        <f t="shared" si="40"/>
        <v>0</v>
      </c>
      <c r="BP21" s="4">
        <f t="shared" si="41"/>
        <v>0</v>
      </c>
      <c r="BQ21" s="4">
        <f t="shared" si="42"/>
        <v>0</v>
      </c>
      <c r="BR21" s="4">
        <f t="shared" si="43"/>
        <v>0</v>
      </c>
      <c r="BS21" s="4">
        <f t="shared" si="44"/>
        <v>0</v>
      </c>
      <c r="BT21" s="4">
        <f t="shared" si="45"/>
        <v>0</v>
      </c>
      <c r="BU21" s="4">
        <f t="shared" si="46"/>
        <v>0</v>
      </c>
      <c r="BV21" s="4">
        <f t="shared" si="47"/>
        <v>0</v>
      </c>
      <c r="BW21" s="4">
        <f t="shared" si="48"/>
        <v>0</v>
      </c>
      <c r="BX21" s="4">
        <f t="shared" si="49"/>
        <v>0</v>
      </c>
      <c r="BY21" s="4">
        <f t="shared" si="50"/>
        <v>0</v>
      </c>
      <c r="BZ21" s="4">
        <f t="shared" si="51"/>
        <v>0</v>
      </c>
      <c r="CA21" s="4">
        <f t="shared" si="52"/>
        <v>0</v>
      </c>
      <c r="CB21" s="4">
        <f t="shared" si="53"/>
        <v>0</v>
      </c>
      <c r="CC21" s="4">
        <f t="shared" si="54"/>
        <v>0</v>
      </c>
      <c r="CE21" s="4">
        <f t="shared" si="55"/>
        <v>0</v>
      </c>
      <c r="CF21" s="4">
        <f>CF20+IF(OR(選手!C17="",AA21=0),0,1)</f>
        <v>0</v>
      </c>
      <c r="CG21" s="4" t="str">
        <f>IF(OR(選手!C17="",AA21=0),"",CF21)</f>
        <v/>
      </c>
      <c r="CH21" s="4" t="str">
        <f t="shared" si="58"/>
        <v>　</v>
      </c>
      <c r="CK21" s="4">
        <v>16</v>
      </c>
      <c r="CL21" s="4">
        <f>IF(COUNTIF(CE21,"1"),選手!C17,0)</f>
        <v>0</v>
      </c>
      <c r="CM21" s="4" t="str">
        <f>IF(ISERROR(VLOOKUP($CK21,泳者登録!$CG$5:$CJ$147,2,0)),"",VLOOKUP($CK21,泳者登録!$CG$5:$CJ$147,2,0))</f>
        <v/>
      </c>
    </row>
    <row r="22" spans="1:91" ht="18.75" hidden="1" x14ac:dyDescent="0.15">
      <c r="A22" s="31" t="e">
        <f t="shared" si="56"/>
        <v>#VALUE!</v>
      </c>
      <c r="B22" s="31"/>
      <c r="C22" s="29"/>
      <c r="D22" s="29"/>
      <c r="E22" s="29"/>
      <c r="F22" s="29"/>
      <c r="G22" s="34">
        <v>31467</v>
      </c>
      <c r="H22" s="29"/>
      <c r="I22" s="35"/>
      <c r="J22" s="29"/>
      <c r="K22" s="35"/>
      <c r="L22" s="35"/>
      <c r="M22" s="35"/>
      <c r="N22" s="35"/>
      <c r="O22" s="35"/>
      <c r="P22" s="35"/>
      <c r="Q22" s="35"/>
      <c r="R22" s="98"/>
      <c r="S22" s="31">
        <f t="shared" si="57"/>
        <v>36</v>
      </c>
      <c r="T22" s="7" t="str">
        <f t="shared" si="5"/>
        <v/>
      </c>
      <c r="U22" s="93"/>
      <c r="V22" s="12">
        <f t="shared" si="2"/>
        <v>0</v>
      </c>
      <c r="W22" s="12">
        <f t="shared" si="6"/>
        <v>0</v>
      </c>
      <c r="X22" s="12">
        <f t="shared" si="3"/>
        <v>0</v>
      </c>
      <c r="Y22" s="12">
        <f t="shared" si="7"/>
        <v>0</v>
      </c>
      <c r="Z22" s="12">
        <f t="shared" si="8"/>
        <v>0</v>
      </c>
      <c r="AA22" s="12">
        <f t="shared" si="9"/>
        <v>0</v>
      </c>
      <c r="AB22" s="12">
        <f t="shared" si="10"/>
        <v>0</v>
      </c>
      <c r="AC22" s="12">
        <f t="shared" si="11"/>
        <v>0</v>
      </c>
      <c r="AD22" s="12">
        <f t="shared" si="12"/>
        <v>0</v>
      </c>
      <c r="AE22" s="12">
        <f t="shared" si="13"/>
        <v>0</v>
      </c>
      <c r="AF22" s="12">
        <f t="shared" si="14"/>
        <v>0</v>
      </c>
      <c r="AG22" s="11" t="str">
        <f t="shared" si="15"/>
        <v>19860224</v>
      </c>
      <c r="AH22" s="7">
        <f t="shared" si="16"/>
        <v>8</v>
      </c>
      <c r="AI22" s="7" t="str">
        <f t="shared" si="17"/>
        <v/>
      </c>
      <c r="AJ22" s="7" t="str">
        <f t="shared" si="18"/>
        <v/>
      </c>
      <c r="AK22" s="4">
        <f t="shared" si="19"/>
        <v>36</v>
      </c>
      <c r="AL22" s="15"/>
      <c r="AP22"/>
      <c r="AQ22"/>
      <c r="AR22" s="6">
        <v>17</v>
      </c>
      <c r="AS22" s="4">
        <f t="shared" si="20"/>
        <v>0</v>
      </c>
      <c r="AT22" s="4" t="str">
        <f t="shared" si="21"/>
        <v/>
      </c>
      <c r="AU22" s="4" t="str">
        <f t="shared" si="22"/>
        <v xml:space="preserve"> </v>
      </c>
      <c r="AV22" s="4" t="str">
        <f t="shared" si="23"/>
        <v/>
      </c>
      <c r="AW22" s="4" t="str">
        <f t="shared" si="24"/>
        <v/>
      </c>
      <c r="AX22" s="4" t="str">
        <f t="shared" si="25"/>
        <v/>
      </c>
      <c r="AY22" s="4" t="str">
        <f t="shared" si="26"/>
        <v/>
      </c>
      <c r="AZ22" s="4" t="str">
        <f t="shared" si="27"/>
        <v/>
      </c>
      <c r="BA22" s="4" t="str">
        <f t="shared" si="28"/>
        <v/>
      </c>
      <c r="BB22" s="4" t="str">
        <f t="shared" si="29"/>
        <v/>
      </c>
      <c r="BC22" s="4" t="str">
        <f t="shared" si="30"/>
        <v/>
      </c>
      <c r="BD22" s="4" t="str">
        <f t="shared" si="31"/>
        <v/>
      </c>
      <c r="BE22" s="4" t="str">
        <f t="shared" si="32"/>
        <v/>
      </c>
      <c r="BF22" s="4" t="str">
        <f t="shared" si="4"/>
        <v>999:99.99</v>
      </c>
      <c r="BG22" s="4" t="str">
        <f t="shared" si="33"/>
        <v>999:99.99</v>
      </c>
      <c r="BH22" s="4" t="str">
        <f t="shared" si="34"/>
        <v>999:99.99</v>
      </c>
      <c r="BI22" s="4" t="str">
        <f t="shared" si="35"/>
        <v>999:99.99</v>
      </c>
      <c r="BJ22" s="4" t="str">
        <f t="shared" si="36"/>
        <v>999:99.99</v>
      </c>
      <c r="BL22" s="4">
        <f t="shared" si="37"/>
        <v>0</v>
      </c>
      <c r="BM22" s="4">
        <f t="shared" si="38"/>
        <v>0</v>
      </c>
      <c r="BN22" s="4">
        <f t="shared" si="39"/>
        <v>0</v>
      </c>
      <c r="BO22" s="4">
        <f t="shared" si="40"/>
        <v>0</v>
      </c>
      <c r="BP22" s="4">
        <f t="shared" si="41"/>
        <v>0</v>
      </c>
      <c r="BQ22" s="4">
        <f t="shared" si="42"/>
        <v>0</v>
      </c>
      <c r="BR22" s="4">
        <f t="shared" si="43"/>
        <v>0</v>
      </c>
      <c r="BS22" s="4">
        <f t="shared" si="44"/>
        <v>0</v>
      </c>
      <c r="BT22" s="4">
        <f t="shared" si="45"/>
        <v>0</v>
      </c>
      <c r="BU22" s="4">
        <f t="shared" si="46"/>
        <v>0</v>
      </c>
      <c r="BV22" s="4">
        <f t="shared" si="47"/>
        <v>0</v>
      </c>
      <c r="BW22" s="4">
        <f t="shared" si="48"/>
        <v>0</v>
      </c>
      <c r="BX22" s="4">
        <f t="shared" si="49"/>
        <v>0</v>
      </c>
      <c r="BY22" s="4">
        <f t="shared" si="50"/>
        <v>0</v>
      </c>
      <c r="BZ22" s="4">
        <f t="shared" si="51"/>
        <v>0</v>
      </c>
      <c r="CA22" s="4">
        <f t="shared" si="52"/>
        <v>0</v>
      </c>
      <c r="CB22" s="4">
        <f t="shared" si="53"/>
        <v>0</v>
      </c>
      <c r="CC22" s="4">
        <f t="shared" si="54"/>
        <v>0</v>
      </c>
      <c r="CE22" s="4">
        <f t="shared" si="55"/>
        <v>0</v>
      </c>
      <c r="CF22" s="4">
        <f>CF21+IF(OR(選手!C18="",AA22=0),0,1)</f>
        <v>0</v>
      </c>
      <c r="CG22" s="4" t="str">
        <f>IF(OR(選手!C18="",AA22=0),"",CF22)</f>
        <v/>
      </c>
      <c r="CH22" s="4" t="str">
        <f t="shared" si="58"/>
        <v>　</v>
      </c>
      <c r="CK22" s="4">
        <v>17</v>
      </c>
      <c r="CL22" s="4">
        <f>IF(COUNTIF(CE22,"1"),選手!C18,0)</f>
        <v>0</v>
      </c>
      <c r="CM22" s="4" t="str">
        <f>IF(ISERROR(VLOOKUP($CK22,泳者登録!$CG$5:$CJ$147,2,0)),"",VLOOKUP($CK22,泳者登録!$CG$5:$CJ$147,2,0))</f>
        <v/>
      </c>
    </row>
    <row r="23" spans="1:91" ht="18.75" hidden="1" x14ac:dyDescent="0.15">
      <c r="A23" s="31" t="e">
        <f t="shared" si="56"/>
        <v>#VALUE!</v>
      </c>
      <c r="B23" s="31"/>
      <c r="C23" s="29"/>
      <c r="D23" s="29"/>
      <c r="E23" s="29"/>
      <c r="F23" s="29"/>
      <c r="G23" s="34">
        <v>31468</v>
      </c>
      <c r="H23" s="29"/>
      <c r="I23" s="35"/>
      <c r="J23" s="29"/>
      <c r="K23" s="35"/>
      <c r="L23" s="35"/>
      <c r="M23" s="35"/>
      <c r="N23" s="35"/>
      <c r="O23" s="35"/>
      <c r="P23" s="35"/>
      <c r="Q23" s="35"/>
      <c r="R23" s="98"/>
      <c r="S23" s="31">
        <f t="shared" si="57"/>
        <v>36</v>
      </c>
      <c r="T23" s="7" t="str">
        <f t="shared" si="5"/>
        <v/>
      </c>
      <c r="U23" s="93"/>
      <c r="V23" s="12">
        <f t="shared" si="2"/>
        <v>0</v>
      </c>
      <c r="W23" s="12">
        <f t="shared" si="6"/>
        <v>0</v>
      </c>
      <c r="X23" s="12">
        <f t="shared" si="3"/>
        <v>0</v>
      </c>
      <c r="Y23" s="12">
        <f t="shared" si="7"/>
        <v>0</v>
      </c>
      <c r="Z23" s="12">
        <f t="shared" si="8"/>
        <v>0</v>
      </c>
      <c r="AA23" s="12">
        <f t="shared" si="9"/>
        <v>0</v>
      </c>
      <c r="AB23" s="12">
        <f t="shared" si="10"/>
        <v>0</v>
      </c>
      <c r="AC23" s="12">
        <f t="shared" si="11"/>
        <v>0</v>
      </c>
      <c r="AD23" s="12">
        <f t="shared" si="12"/>
        <v>0</v>
      </c>
      <c r="AE23" s="12">
        <f t="shared" si="13"/>
        <v>0</v>
      </c>
      <c r="AF23" s="12">
        <f t="shared" si="14"/>
        <v>0</v>
      </c>
      <c r="AG23" s="11" t="str">
        <f t="shared" si="15"/>
        <v>19860225</v>
      </c>
      <c r="AH23" s="7">
        <f t="shared" si="16"/>
        <v>8</v>
      </c>
      <c r="AI23" s="7" t="str">
        <f t="shared" si="17"/>
        <v/>
      </c>
      <c r="AJ23" s="7" t="str">
        <f t="shared" si="18"/>
        <v/>
      </c>
      <c r="AK23" s="4">
        <f t="shared" si="19"/>
        <v>36</v>
      </c>
      <c r="AP23"/>
      <c r="AQ23"/>
      <c r="AR23" s="6">
        <v>18</v>
      </c>
      <c r="AS23" s="4">
        <f t="shared" si="20"/>
        <v>0</v>
      </c>
      <c r="AT23" s="4" t="str">
        <f t="shared" si="21"/>
        <v/>
      </c>
      <c r="AU23" s="4" t="str">
        <f t="shared" si="22"/>
        <v xml:space="preserve"> </v>
      </c>
      <c r="AV23" s="4" t="str">
        <f t="shared" si="23"/>
        <v/>
      </c>
      <c r="AW23" s="4" t="str">
        <f t="shared" si="24"/>
        <v/>
      </c>
      <c r="AX23" s="4" t="str">
        <f t="shared" si="25"/>
        <v/>
      </c>
      <c r="AY23" s="4" t="str">
        <f t="shared" si="26"/>
        <v/>
      </c>
      <c r="AZ23" s="4" t="str">
        <f t="shared" si="27"/>
        <v/>
      </c>
      <c r="BA23" s="4" t="str">
        <f t="shared" si="28"/>
        <v/>
      </c>
      <c r="BB23" s="4" t="str">
        <f t="shared" si="29"/>
        <v/>
      </c>
      <c r="BC23" s="4" t="str">
        <f t="shared" si="30"/>
        <v/>
      </c>
      <c r="BD23" s="4" t="str">
        <f t="shared" si="31"/>
        <v/>
      </c>
      <c r="BE23" s="4" t="str">
        <f t="shared" si="32"/>
        <v/>
      </c>
      <c r="BF23" s="4" t="str">
        <f t="shared" si="4"/>
        <v>999:99.99</v>
      </c>
      <c r="BG23" s="4" t="str">
        <f t="shared" si="33"/>
        <v>999:99.99</v>
      </c>
      <c r="BH23" s="4" t="str">
        <f t="shared" si="34"/>
        <v>999:99.99</v>
      </c>
      <c r="BI23" s="4" t="str">
        <f t="shared" si="35"/>
        <v>999:99.99</v>
      </c>
      <c r="BJ23" s="4" t="str">
        <f t="shared" si="36"/>
        <v>999:99.99</v>
      </c>
      <c r="BL23" s="4">
        <f t="shared" si="37"/>
        <v>0</v>
      </c>
      <c r="BM23" s="4">
        <f t="shared" si="38"/>
        <v>0</v>
      </c>
      <c r="BN23" s="4">
        <f t="shared" si="39"/>
        <v>0</v>
      </c>
      <c r="BO23" s="4">
        <f t="shared" si="40"/>
        <v>0</v>
      </c>
      <c r="BP23" s="4">
        <f t="shared" si="41"/>
        <v>0</v>
      </c>
      <c r="BQ23" s="4">
        <f t="shared" si="42"/>
        <v>0</v>
      </c>
      <c r="BR23" s="4">
        <f t="shared" si="43"/>
        <v>0</v>
      </c>
      <c r="BS23" s="4">
        <f t="shared" si="44"/>
        <v>0</v>
      </c>
      <c r="BT23" s="4">
        <f t="shared" si="45"/>
        <v>0</v>
      </c>
      <c r="BU23" s="4">
        <f t="shared" si="46"/>
        <v>0</v>
      </c>
      <c r="BV23" s="4">
        <f t="shared" si="47"/>
        <v>0</v>
      </c>
      <c r="BW23" s="4">
        <f t="shared" si="48"/>
        <v>0</v>
      </c>
      <c r="BX23" s="4">
        <f t="shared" si="49"/>
        <v>0</v>
      </c>
      <c r="BY23" s="4">
        <f t="shared" si="50"/>
        <v>0</v>
      </c>
      <c r="BZ23" s="4">
        <f t="shared" si="51"/>
        <v>0</v>
      </c>
      <c r="CA23" s="4">
        <f t="shared" si="52"/>
        <v>0</v>
      </c>
      <c r="CB23" s="4">
        <f t="shared" si="53"/>
        <v>0</v>
      </c>
      <c r="CC23" s="4">
        <f t="shared" si="54"/>
        <v>0</v>
      </c>
      <c r="CE23" s="4">
        <f t="shared" si="55"/>
        <v>0</v>
      </c>
      <c r="CF23" s="4">
        <f>CF22+IF(OR(選手!C19="",AA23=0),0,1)</f>
        <v>0</v>
      </c>
      <c r="CG23" s="4" t="str">
        <f>IF(OR(選手!C19="",AA23=0),"",CF23)</f>
        <v/>
      </c>
      <c r="CH23" s="4" t="str">
        <f t="shared" si="58"/>
        <v>　</v>
      </c>
      <c r="CK23" s="4">
        <v>18</v>
      </c>
      <c r="CL23" s="4">
        <f>IF(COUNTIF(CE23,"1"),選手!C19,0)</f>
        <v>0</v>
      </c>
      <c r="CM23" s="4" t="str">
        <f>IF(ISERROR(VLOOKUP($CK23,泳者登録!$CG$5:$CJ$147,2,0)),"",VLOOKUP($CK23,泳者登録!$CG$5:$CJ$147,2,0))</f>
        <v/>
      </c>
    </row>
    <row r="24" spans="1:91" ht="18.75" hidden="1" x14ac:dyDescent="0.15">
      <c r="A24" s="31" t="e">
        <f t="shared" si="56"/>
        <v>#VALUE!</v>
      </c>
      <c r="B24" s="31"/>
      <c r="C24" s="29"/>
      <c r="D24" s="29"/>
      <c r="E24" s="29"/>
      <c r="F24" s="29"/>
      <c r="G24" s="34">
        <v>31469</v>
      </c>
      <c r="H24" s="29"/>
      <c r="I24" s="35"/>
      <c r="J24" s="29"/>
      <c r="K24" s="35"/>
      <c r="L24" s="35"/>
      <c r="M24" s="35"/>
      <c r="N24" s="35"/>
      <c r="O24" s="35"/>
      <c r="P24" s="35"/>
      <c r="Q24" s="35"/>
      <c r="R24" s="98"/>
      <c r="S24" s="31">
        <f t="shared" si="57"/>
        <v>36</v>
      </c>
      <c r="T24" s="7" t="str">
        <f t="shared" si="5"/>
        <v/>
      </c>
      <c r="U24" s="93"/>
      <c r="V24" s="12">
        <f t="shared" si="2"/>
        <v>0</v>
      </c>
      <c r="W24" s="12">
        <f t="shared" si="6"/>
        <v>0</v>
      </c>
      <c r="X24" s="12">
        <f t="shared" si="3"/>
        <v>0</v>
      </c>
      <c r="Y24" s="12">
        <f t="shared" si="7"/>
        <v>0</v>
      </c>
      <c r="Z24" s="12">
        <f t="shared" si="8"/>
        <v>0</v>
      </c>
      <c r="AA24" s="12">
        <f t="shared" si="9"/>
        <v>0</v>
      </c>
      <c r="AB24" s="12">
        <f t="shared" si="10"/>
        <v>0</v>
      </c>
      <c r="AC24" s="12">
        <f t="shared" si="11"/>
        <v>0</v>
      </c>
      <c r="AD24" s="12">
        <f t="shared" si="12"/>
        <v>0</v>
      </c>
      <c r="AE24" s="12">
        <f t="shared" si="13"/>
        <v>0</v>
      </c>
      <c r="AF24" s="12">
        <f t="shared" si="14"/>
        <v>0</v>
      </c>
      <c r="AG24" s="11" t="str">
        <f t="shared" si="15"/>
        <v>19860226</v>
      </c>
      <c r="AH24" s="7">
        <f t="shared" si="16"/>
        <v>8</v>
      </c>
      <c r="AI24" s="7" t="str">
        <f t="shared" si="17"/>
        <v/>
      </c>
      <c r="AJ24" s="7" t="str">
        <f t="shared" si="18"/>
        <v/>
      </c>
      <c r="AK24" s="4">
        <f t="shared" si="19"/>
        <v>36</v>
      </c>
      <c r="AL24"/>
      <c r="AR24" s="6">
        <v>19</v>
      </c>
      <c r="AS24" s="4">
        <f t="shared" si="20"/>
        <v>0</v>
      </c>
      <c r="AT24" s="4" t="str">
        <f t="shared" si="21"/>
        <v/>
      </c>
      <c r="AU24" s="4" t="str">
        <f t="shared" si="22"/>
        <v xml:space="preserve"> </v>
      </c>
      <c r="AV24" s="4" t="str">
        <f t="shared" si="23"/>
        <v/>
      </c>
      <c r="AW24" s="4" t="str">
        <f t="shared" si="24"/>
        <v/>
      </c>
      <c r="AX24" s="4" t="str">
        <f t="shared" si="25"/>
        <v/>
      </c>
      <c r="AY24" s="4" t="str">
        <f t="shared" si="26"/>
        <v/>
      </c>
      <c r="AZ24" s="4" t="str">
        <f t="shared" si="27"/>
        <v/>
      </c>
      <c r="BA24" s="4" t="str">
        <f t="shared" si="28"/>
        <v/>
      </c>
      <c r="BB24" s="4" t="str">
        <f t="shared" si="29"/>
        <v/>
      </c>
      <c r="BC24" s="4" t="str">
        <f t="shared" si="30"/>
        <v/>
      </c>
      <c r="BD24" s="4" t="str">
        <f t="shared" si="31"/>
        <v/>
      </c>
      <c r="BE24" s="4" t="str">
        <f t="shared" si="32"/>
        <v/>
      </c>
      <c r="BF24" s="4" t="str">
        <f t="shared" si="4"/>
        <v>999:99.99</v>
      </c>
      <c r="BG24" s="4" t="str">
        <f t="shared" si="33"/>
        <v>999:99.99</v>
      </c>
      <c r="BH24" s="4" t="str">
        <f t="shared" si="34"/>
        <v>999:99.99</v>
      </c>
      <c r="BI24" s="4" t="str">
        <f t="shared" si="35"/>
        <v>999:99.99</v>
      </c>
      <c r="BJ24" s="4" t="str">
        <f t="shared" si="36"/>
        <v>999:99.99</v>
      </c>
      <c r="BL24" s="4">
        <f t="shared" si="37"/>
        <v>0</v>
      </c>
      <c r="BM24" s="4">
        <f t="shared" si="38"/>
        <v>0</v>
      </c>
      <c r="BN24" s="4">
        <f t="shared" si="39"/>
        <v>0</v>
      </c>
      <c r="BO24" s="4">
        <f t="shared" si="40"/>
        <v>0</v>
      </c>
      <c r="BP24" s="4">
        <f t="shared" si="41"/>
        <v>0</v>
      </c>
      <c r="BQ24" s="4">
        <f t="shared" si="42"/>
        <v>0</v>
      </c>
      <c r="BR24" s="4">
        <f t="shared" si="43"/>
        <v>0</v>
      </c>
      <c r="BS24" s="4">
        <f t="shared" si="44"/>
        <v>0</v>
      </c>
      <c r="BT24" s="4">
        <f t="shared" si="45"/>
        <v>0</v>
      </c>
      <c r="BU24" s="4">
        <f t="shared" si="46"/>
        <v>0</v>
      </c>
      <c r="BV24" s="4">
        <f t="shared" si="47"/>
        <v>0</v>
      </c>
      <c r="BW24" s="4">
        <f t="shared" si="48"/>
        <v>0</v>
      </c>
      <c r="BX24" s="4">
        <f t="shared" si="49"/>
        <v>0</v>
      </c>
      <c r="BY24" s="4">
        <f t="shared" si="50"/>
        <v>0</v>
      </c>
      <c r="BZ24" s="4">
        <f t="shared" si="51"/>
        <v>0</v>
      </c>
      <c r="CA24" s="4">
        <f t="shared" si="52"/>
        <v>0</v>
      </c>
      <c r="CB24" s="4">
        <f t="shared" si="53"/>
        <v>0</v>
      </c>
      <c r="CC24" s="4">
        <f t="shared" si="54"/>
        <v>0</v>
      </c>
      <c r="CE24" s="4">
        <f t="shared" si="55"/>
        <v>0</v>
      </c>
      <c r="CF24" s="4">
        <f>CF23+IF(OR(選手!C20="",AA24=0),0,1)</f>
        <v>0</v>
      </c>
      <c r="CG24" s="4" t="str">
        <f>IF(OR(選手!C20="",AA24=0),"",CF24)</f>
        <v/>
      </c>
      <c r="CH24" s="4" t="str">
        <f t="shared" si="58"/>
        <v>　</v>
      </c>
      <c r="CK24" s="4">
        <v>19</v>
      </c>
      <c r="CL24" s="4">
        <f>IF(COUNTIF(CE24,"1"),選手!C20,0)</f>
        <v>0</v>
      </c>
      <c r="CM24" s="4" t="str">
        <f>IF(ISERROR(VLOOKUP($CK24,泳者登録!$CG$5:$CJ$147,2,0)),"",VLOOKUP($CK24,泳者登録!$CG$5:$CJ$147,2,0))</f>
        <v/>
      </c>
    </row>
    <row r="25" spans="1:91" ht="18.75" hidden="1" x14ac:dyDescent="0.15">
      <c r="A25" s="31" t="e">
        <f t="shared" si="56"/>
        <v>#VALUE!</v>
      </c>
      <c r="B25" s="31"/>
      <c r="C25" s="29"/>
      <c r="D25" s="29"/>
      <c r="E25" s="29"/>
      <c r="F25" s="29"/>
      <c r="G25" s="34">
        <v>31470</v>
      </c>
      <c r="H25" s="29"/>
      <c r="I25" s="35"/>
      <c r="J25" s="29"/>
      <c r="K25" s="35"/>
      <c r="L25" s="35"/>
      <c r="M25" s="35"/>
      <c r="N25" s="35"/>
      <c r="O25" s="35"/>
      <c r="P25" s="35"/>
      <c r="Q25" s="35"/>
      <c r="R25" s="98"/>
      <c r="S25" s="31">
        <f t="shared" si="57"/>
        <v>36</v>
      </c>
      <c r="T25" s="7" t="str">
        <f t="shared" si="5"/>
        <v/>
      </c>
      <c r="U25" s="93"/>
      <c r="V25" s="12">
        <f t="shared" si="2"/>
        <v>0</v>
      </c>
      <c r="W25" s="12">
        <f t="shared" si="6"/>
        <v>0</v>
      </c>
      <c r="X25" s="12">
        <f t="shared" si="3"/>
        <v>0</v>
      </c>
      <c r="Y25" s="12">
        <f t="shared" si="7"/>
        <v>0</v>
      </c>
      <c r="Z25" s="12">
        <f t="shared" si="8"/>
        <v>0</v>
      </c>
      <c r="AA25" s="12">
        <f t="shared" si="9"/>
        <v>0</v>
      </c>
      <c r="AB25" s="12">
        <f t="shared" si="10"/>
        <v>0</v>
      </c>
      <c r="AC25" s="12">
        <f t="shared" si="11"/>
        <v>0</v>
      </c>
      <c r="AD25" s="12">
        <f t="shared" si="12"/>
        <v>0</v>
      </c>
      <c r="AE25" s="12">
        <f t="shared" si="13"/>
        <v>0</v>
      </c>
      <c r="AF25" s="12">
        <f t="shared" si="14"/>
        <v>0</v>
      </c>
      <c r="AG25" s="11" t="str">
        <f t="shared" si="15"/>
        <v>19860227</v>
      </c>
      <c r="AH25" s="7">
        <f t="shared" si="16"/>
        <v>8</v>
      </c>
      <c r="AI25" s="7" t="str">
        <f t="shared" si="17"/>
        <v/>
      </c>
      <c r="AJ25" s="7" t="str">
        <f t="shared" si="18"/>
        <v/>
      </c>
      <c r="AK25" s="4">
        <f t="shared" si="19"/>
        <v>36</v>
      </c>
      <c r="AL25"/>
      <c r="AR25" s="6">
        <v>20</v>
      </c>
      <c r="AS25" s="4">
        <f t="shared" si="20"/>
        <v>0</v>
      </c>
      <c r="AT25" s="4" t="str">
        <f t="shared" si="21"/>
        <v/>
      </c>
      <c r="AU25" s="4" t="str">
        <f t="shared" si="22"/>
        <v xml:space="preserve"> </v>
      </c>
      <c r="AV25" s="4" t="str">
        <f t="shared" si="23"/>
        <v/>
      </c>
      <c r="AW25" s="4" t="str">
        <f t="shared" si="24"/>
        <v/>
      </c>
      <c r="AX25" s="4" t="str">
        <f t="shared" si="25"/>
        <v/>
      </c>
      <c r="AY25" s="4" t="str">
        <f t="shared" si="26"/>
        <v/>
      </c>
      <c r="AZ25" s="4" t="str">
        <f t="shared" si="27"/>
        <v/>
      </c>
      <c r="BA25" s="4" t="str">
        <f t="shared" si="28"/>
        <v/>
      </c>
      <c r="BB25" s="4" t="str">
        <f t="shared" si="29"/>
        <v/>
      </c>
      <c r="BC25" s="4" t="str">
        <f t="shared" si="30"/>
        <v/>
      </c>
      <c r="BD25" s="4" t="str">
        <f t="shared" si="31"/>
        <v/>
      </c>
      <c r="BE25" s="4" t="str">
        <f t="shared" si="32"/>
        <v/>
      </c>
      <c r="BF25" s="4" t="str">
        <f t="shared" si="4"/>
        <v>999:99.99</v>
      </c>
      <c r="BG25" s="4" t="str">
        <f t="shared" si="33"/>
        <v>999:99.99</v>
      </c>
      <c r="BH25" s="4" t="str">
        <f t="shared" si="34"/>
        <v>999:99.99</v>
      </c>
      <c r="BI25" s="4" t="str">
        <f t="shared" si="35"/>
        <v>999:99.99</v>
      </c>
      <c r="BJ25" s="4" t="str">
        <f t="shared" si="36"/>
        <v>999:99.99</v>
      </c>
      <c r="BL25" s="4">
        <f t="shared" si="37"/>
        <v>0</v>
      </c>
      <c r="BM25" s="4">
        <f t="shared" si="38"/>
        <v>0</v>
      </c>
      <c r="BN25" s="4">
        <f t="shared" si="39"/>
        <v>0</v>
      </c>
      <c r="BO25" s="4">
        <f t="shared" si="40"/>
        <v>0</v>
      </c>
      <c r="BP25" s="4">
        <f t="shared" si="41"/>
        <v>0</v>
      </c>
      <c r="BQ25" s="4">
        <f t="shared" si="42"/>
        <v>0</v>
      </c>
      <c r="BR25" s="4">
        <f t="shared" si="43"/>
        <v>0</v>
      </c>
      <c r="BS25" s="4">
        <f t="shared" si="44"/>
        <v>0</v>
      </c>
      <c r="BT25" s="4">
        <f t="shared" si="45"/>
        <v>0</v>
      </c>
      <c r="BU25" s="4">
        <f t="shared" si="46"/>
        <v>0</v>
      </c>
      <c r="BV25" s="4">
        <f t="shared" si="47"/>
        <v>0</v>
      </c>
      <c r="BW25" s="4">
        <f t="shared" si="48"/>
        <v>0</v>
      </c>
      <c r="BX25" s="4">
        <f t="shared" si="49"/>
        <v>0</v>
      </c>
      <c r="BY25" s="4">
        <f t="shared" si="50"/>
        <v>0</v>
      </c>
      <c r="BZ25" s="4">
        <f t="shared" si="51"/>
        <v>0</v>
      </c>
      <c r="CA25" s="4">
        <f t="shared" si="52"/>
        <v>0</v>
      </c>
      <c r="CB25" s="4">
        <f t="shared" si="53"/>
        <v>0</v>
      </c>
      <c r="CC25" s="4">
        <f t="shared" si="54"/>
        <v>0</v>
      </c>
      <c r="CE25" s="4">
        <f t="shared" si="55"/>
        <v>0</v>
      </c>
      <c r="CF25" s="4">
        <f>CF24+IF(OR(選手!C21="",AA25=0),0,1)</f>
        <v>0</v>
      </c>
      <c r="CG25" s="4" t="str">
        <f>IF(OR(選手!C21="",AA25=0),"",CF25)</f>
        <v/>
      </c>
      <c r="CH25" s="4" t="str">
        <f t="shared" si="58"/>
        <v>　</v>
      </c>
      <c r="CK25" s="4">
        <v>20</v>
      </c>
      <c r="CL25" s="4">
        <f>IF(COUNTIF(CE25,"1"),選手!C21,0)</f>
        <v>0</v>
      </c>
      <c r="CM25" s="4" t="str">
        <f>IF(ISERROR(VLOOKUP($CK25,泳者登録!$CG$5:$CJ$147,2,0)),"",VLOOKUP($CK25,泳者登録!$CG$5:$CJ$147,2,0))</f>
        <v/>
      </c>
    </row>
    <row r="26" spans="1:91" ht="18.75" hidden="1" x14ac:dyDescent="0.15">
      <c r="A26" s="31" t="e">
        <f t="shared" si="56"/>
        <v>#VALUE!</v>
      </c>
      <c r="B26" s="31"/>
      <c r="C26" s="29"/>
      <c r="D26" s="29"/>
      <c r="E26" s="29"/>
      <c r="F26" s="29"/>
      <c r="G26" s="34">
        <v>31471</v>
      </c>
      <c r="H26" s="29"/>
      <c r="I26" s="35"/>
      <c r="J26" s="29"/>
      <c r="K26" s="35"/>
      <c r="L26" s="35"/>
      <c r="M26" s="35"/>
      <c r="N26" s="35"/>
      <c r="O26" s="35"/>
      <c r="P26" s="35"/>
      <c r="Q26" s="35"/>
      <c r="R26" s="98"/>
      <c r="S26" s="31">
        <f t="shared" si="57"/>
        <v>36</v>
      </c>
      <c r="T26" s="7" t="str">
        <f t="shared" si="5"/>
        <v/>
      </c>
      <c r="U26" s="93"/>
      <c r="V26" s="12">
        <f t="shared" si="2"/>
        <v>0</v>
      </c>
      <c r="W26" s="12">
        <f t="shared" si="6"/>
        <v>0</v>
      </c>
      <c r="X26" s="12">
        <f t="shared" si="3"/>
        <v>0</v>
      </c>
      <c r="Y26" s="12">
        <f t="shared" si="7"/>
        <v>0</v>
      </c>
      <c r="Z26" s="12">
        <f t="shared" si="8"/>
        <v>0</v>
      </c>
      <c r="AA26" s="12">
        <f t="shared" si="9"/>
        <v>0</v>
      </c>
      <c r="AB26" s="12">
        <f t="shared" si="10"/>
        <v>0</v>
      </c>
      <c r="AC26" s="12">
        <f t="shared" si="11"/>
        <v>0</v>
      </c>
      <c r="AD26" s="12">
        <f t="shared" si="12"/>
        <v>0</v>
      </c>
      <c r="AE26" s="12">
        <f t="shared" si="13"/>
        <v>0</v>
      </c>
      <c r="AF26" s="12">
        <f t="shared" si="14"/>
        <v>0</v>
      </c>
      <c r="AG26" s="11" t="str">
        <f t="shared" si="15"/>
        <v>19860228</v>
      </c>
      <c r="AH26" s="7">
        <f t="shared" si="16"/>
        <v>8</v>
      </c>
      <c r="AI26" s="7" t="str">
        <f t="shared" si="17"/>
        <v/>
      </c>
      <c r="AJ26" s="7" t="str">
        <f t="shared" si="18"/>
        <v/>
      </c>
      <c r="AK26" s="4">
        <f t="shared" si="19"/>
        <v>36</v>
      </c>
      <c r="AL26"/>
      <c r="AM26"/>
      <c r="AN26"/>
      <c r="AR26" s="6">
        <v>21</v>
      </c>
      <c r="AS26" s="4">
        <f t="shared" si="20"/>
        <v>0</v>
      </c>
      <c r="AT26" s="4" t="str">
        <f t="shared" si="21"/>
        <v/>
      </c>
      <c r="AU26" s="4" t="str">
        <f t="shared" si="22"/>
        <v xml:space="preserve"> </v>
      </c>
      <c r="AV26" s="4" t="str">
        <f t="shared" si="23"/>
        <v/>
      </c>
      <c r="AW26" s="4" t="str">
        <f t="shared" si="24"/>
        <v/>
      </c>
      <c r="AX26" s="4" t="str">
        <f t="shared" si="25"/>
        <v/>
      </c>
      <c r="AY26" s="4" t="str">
        <f t="shared" si="26"/>
        <v/>
      </c>
      <c r="AZ26" s="4" t="str">
        <f t="shared" si="27"/>
        <v/>
      </c>
      <c r="BA26" s="4" t="str">
        <f t="shared" si="28"/>
        <v/>
      </c>
      <c r="BB26" s="4" t="str">
        <f t="shared" si="29"/>
        <v/>
      </c>
      <c r="BC26" s="4" t="str">
        <f t="shared" si="30"/>
        <v/>
      </c>
      <c r="BD26" s="4" t="str">
        <f t="shared" si="31"/>
        <v/>
      </c>
      <c r="BE26" s="4" t="str">
        <f t="shared" si="32"/>
        <v/>
      </c>
      <c r="BF26" s="4" t="str">
        <f t="shared" si="4"/>
        <v>999:99.99</v>
      </c>
      <c r="BG26" s="4" t="str">
        <f t="shared" si="33"/>
        <v>999:99.99</v>
      </c>
      <c r="BH26" s="4" t="str">
        <f t="shared" si="34"/>
        <v>999:99.99</v>
      </c>
      <c r="BI26" s="4" t="str">
        <f t="shared" si="35"/>
        <v>999:99.99</v>
      </c>
      <c r="BJ26" s="4" t="str">
        <f t="shared" si="36"/>
        <v>999:99.99</v>
      </c>
      <c r="BL26" s="4">
        <f t="shared" si="37"/>
        <v>0</v>
      </c>
      <c r="BM26" s="4">
        <f t="shared" si="38"/>
        <v>0</v>
      </c>
      <c r="BN26" s="4">
        <f t="shared" si="39"/>
        <v>0</v>
      </c>
      <c r="BO26" s="4">
        <f t="shared" si="40"/>
        <v>0</v>
      </c>
      <c r="BP26" s="4">
        <f t="shared" si="41"/>
        <v>0</v>
      </c>
      <c r="BQ26" s="4">
        <f t="shared" si="42"/>
        <v>0</v>
      </c>
      <c r="BR26" s="4">
        <f t="shared" si="43"/>
        <v>0</v>
      </c>
      <c r="BS26" s="4">
        <f t="shared" si="44"/>
        <v>0</v>
      </c>
      <c r="BT26" s="4">
        <f t="shared" si="45"/>
        <v>0</v>
      </c>
      <c r="BU26" s="4">
        <f t="shared" si="46"/>
        <v>0</v>
      </c>
      <c r="BV26" s="4">
        <f t="shared" si="47"/>
        <v>0</v>
      </c>
      <c r="BW26" s="4">
        <f t="shared" si="48"/>
        <v>0</v>
      </c>
      <c r="BX26" s="4">
        <f t="shared" si="49"/>
        <v>0</v>
      </c>
      <c r="BY26" s="4">
        <f t="shared" si="50"/>
        <v>0</v>
      </c>
      <c r="BZ26" s="4">
        <f t="shared" si="51"/>
        <v>0</v>
      </c>
      <c r="CA26" s="4">
        <f t="shared" si="52"/>
        <v>0</v>
      </c>
      <c r="CB26" s="4">
        <f t="shared" si="53"/>
        <v>0</v>
      </c>
      <c r="CC26" s="4">
        <f t="shared" si="54"/>
        <v>0</v>
      </c>
      <c r="CE26" s="4">
        <f t="shared" si="55"/>
        <v>0</v>
      </c>
      <c r="CF26" s="4">
        <f>CF25+IF(OR(選手!C22="",AA26=0),0,1)</f>
        <v>0</v>
      </c>
      <c r="CG26" s="4" t="str">
        <f>IF(OR(選手!C22="",AA26=0),"",CF26)</f>
        <v/>
      </c>
      <c r="CH26" s="4" t="str">
        <f t="shared" si="58"/>
        <v>　</v>
      </c>
      <c r="CK26" s="4">
        <v>21</v>
      </c>
      <c r="CL26" s="4">
        <f>IF(COUNTIF(CE26,"1"),選手!C22,0)</f>
        <v>0</v>
      </c>
      <c r="CM26" s="4" t="str">
        <f>IF(ISERROR(VLOOKUP($CK26,泳者登録!$CG$5:$CJ$147,2,0)),"",VLOOKUP($CK26,泳者登録!$CG$5:$CJ$147,2,0))</f>
        <v/>
      </c>
    </row>
    <row r="27" spans="1:91" ht="18.75" hidden="1" x14ac:dyDescent="0.15">
      <c r="A27" s="31" t="e">
        <f t="shared" si="56"/>
        <v>#VALUE!</v>
      </c>
      <c r="B27" s="31"/>
      <c r="C27" s="29"/>
      <c r="D27" s="29"/>
      <c r="E27" s="29"/>
      <c r="F27" s="29"/>
      <c r="G27" s="34">
        <v>31472</v>
      </c>
      <c r="H27" s="29"/>
      <c r="I27" s="35"/>
      <c r="J27" s="29"/>
      <c r="K27" s="35"/>
      <c r="L27" s="35"/>
      <c r="M27" s="35"/>
      <c r="N27" s="35"/>
      <c r="O27" s="35"/>
      <c r="P27" s="35"/>
      <c r="Q27" s="35"/>
      <c r="R27" s="98"/>
      <c r="S27" s="31">
        <f t="shared" si="57"/>
        <v>36</v>
      </c>
      <c r="T27" s="7" t="str">
        <f t="shared" si="5"/>
        <v/>
      </c>
      <c r="U27" s="93"/>
      <c r="V27" s="12">
        <f t="shared" si="2"/>
        <v>0</v>
      </c>
      <c r="W27" s="12">
        <f t="shared" si="6"/>
        <v>0</v>
      </c>
      <c r="X27" s="12">
        <f t="shared" si="3"/>
        <v>0</v>
      </c>
      <c r="Y27" s="12">
        <f t="shared" si="7"/>
        <v>0</v>
      </c>
      <c r="Z27" s="12">
        <f t="shared" si="8"/>
        <v>0</v>
      </c>
      <c r="AA27" s="12">
        <f t="shared" si="9"/>
        <v>0</v>
      </c>
      <c r="AB27" s="12">
        <f t="shared" si="10"/>
        <v>0</v>
      </c>
      <c r="AC27" s="12">
        <f t="shared" si="11"/>
        <v>0</v>
      </c>
      <c r="AD27" s="12">
        <f t="shared" si="12"/>
        <v>0</v>
      </c>
      <c r="AE27" s="12">
        <f t="shared" si="13"/>
        <v>0</v>
      </c>
      <c r="AF27" s="12">
        <f t="shared" si="14"/>
        <v>0</v>
      </c>
      <c r="AG27" s="11" t="str">
        <f t="shared" si="15"/>
        <v>19860301</v>
      </c>
      <c r="AH27" s="7">
        <f t="shared" si="16"/>
        <v>8</v>
      </c>
      <c r="AI27" s="7" t="str">
        <f t="shared" si="17"/>
        <v/>
      </c>
      <c r="AJ27" s="7" t="str">
        <f t="shared" si="18"/>
        <v/>
      </c>
      <c r="AK27" s="4">
        <f t="shared" si="19"/>
        <v>36</v>
      </c>
      <c r="AL27"/>
      <c r="AM27"/>
      <c r="AN27"/>
      <c r="AO27"/>
      <c r="AR27" s="6">
        <v>22</v>
      </c>
      <c r="AS27" s="4">
        <f t="shared" si="20"/>
        <v>0</v>
      </c>
      <c r="AT27" s="4" t="str">
        <f t="shared" si="21"/>
        <v/>
      </c>
      <c r="AU27" s="4" t="str">
        <f t="shared" si="22"/>
        <v xml:space="preserve"> </v>
      </c>
      <c r="AV27" s="4" t="str">
        <f t="shared" si="23"/>
        <v/>
      </c>
      <c r="AW27" s="4" t="str">
        <f t="shared" si="24"/>
        <v/>
      </c>
      <c r="AX27" s="4" t="str">
        <f t="shared" si="25"/>
        <v/>
      </c>
      <c r="AY27" s="4" t="str">
        <f t="shared" si="26"/>
        <v/>
      </c>
      <c r="AZ27" s="4" t="str">
        <f t="shared" si="27"/>
        <v/>
      </c>
      <c r="BA27" s="4" t="str">
        <f t="shared" si="28"/>
        <v/>
      </c>
      <c r="BB27" s="4" t="str">
        <f t="shared" si="29"/>
        <v/>
      </c>
      <c r="BC27" s="4" t="str">
        <f t="shared" si="30"/>
        <v/>
      </c>
      <c r="BD27" s="4" t="str">
        <f t="shared" si="31"/>
        <v/>
      </c>
      <c r="BE27" s="4" t="str">
        <f t="shared" si="32"/>
        <v/>
      </c>
      <c r="BF27" s="4" t="str">
        <f t="shared" si="4"/>
        <v>999:99.99</v>
      </c>
      <c r="BG27" s="4" t="str">
        <f t="shared" si="33"/>
        <v>999:99.99</v>
      </c>
      <c r="BH27" s="4" t="str">
        <f t="shared" si="34"/>
        <v>999:99.99</v>
      </c>
      <c r="BI27" s="4" t="str">
        <f t="shared" si="35"/>
        <v>999:99.99</v>
      </c>
      <c r="BJ27" s="4" t="str">
        <f t="shared" si="36"/>
        <v>999:99.99</v>
      </c>
      <c r="BL27" s="4">
        <f t="shared" si="37"/>
        <v>0</v>
      </c>
      <c r="BM27" s="4">
        <f t="shared" si="38"/>
        <v>0</v>
      </c>
      <c r="BN27" s="4">
        <f t="shared" si="39"/>
        <v>0</v>
      </c>
      <c r="BO27" s="4">
        <f t="shared" si="40"/>
        <v>0</v>
      </c>
      <c r="BP27" s="4">
        <f t="shared" si="41"/>
        <v>0</v>
      </c>
      <c r="BQ27" s="4">
        <f t="shared" si="42"/>
        <v>0</v>
      </c>
      <c r="BR27" s="4">
        <f t="shared" si="43"/>
        <v>0</v>
      </c>
      <c r="BS27" s="4">
        <f t="shared" si="44"/>
        <v>0</v>
      </c>
      <c r="BT27" s="4">
        <f t="shared" si="45"/>
        <v>0</v>
      </c>
      <c r="BU27" s="4">
        <f t="shared" si="46"/>
        <v>0</v>
      </c>
      <c r="BV27" s="4">
        <f t="shared" si="47"/>
        <v>0</v>
      </c>
      <c r="BW27" s="4">
        <f t="shared" si="48"/>
        <v>0</v>
      </c>
      <c r="BX27" s="4">
        <f t="shared" si="49"/>
        <v>0</v>
      </c>
      <c r="BY27" s="4">
        <f t="shared" si="50"/>
        <v>0</v>
      </c>
      <c r="BZ27" s="4">
        <f t="shared" si="51"/>
        <v>0</v>
      </c>
      <c r="CA27" s="4">
        <f t="shared" si="52"/>
        <v>0</v>
      </c>
      <c r="CB27" s="4">
        <f t="shared" si="53"/>
        <v>0</v>
      </c>
      <c r="CC27" s="4">
        <f t="shared" si="54"/>
        <v>0</v>
      </c>
      <c r="CE27" s="4">
        <f t="shared" si="55"/>
        <v>0</v>
      </c>
      <c r="CF27" s="4">
        <f>CF26+IF(OR(選手!C23="",AA27=0),0,1)</f>
        <v>0</v>
      </c>
      <c r="CG27" s="4" t="str">
        <f>IF(OR(選手!C23="",AA27=0),"",CF27)</f>
        <v/>
      </c>
      <c r="CH27" s="4" t="str">
        <f t="shared" si="58"/>
        <v>　</v>
      </c>
      <c r="CK27" s="4">
        <v>22</v>
      </c>
      <c r="CL27" s="4">
        <f>IF(COUNTIF(CE27,"1"),選手!C23,0)</f>
        <v>0</v>
      </c>
      <c r="CM27" s="4" t="str">
        <f>IF(ISERROR(VLOOKUP($CK27,泳者登録!$CG$5:$CJ$147,2,0)),"",VLOOKUP($CK27,泳者登録!$CG$5:$CJ$147,2,0))</f>
        <v/>
      </c>
    </row>
    <row r="28" spans="1:91" ht="18.75" hidden="1" x14ac:dyDescent="0.15">
      <c r="A28" s="31" t="e">
        <f t="shared" si="56"/>
        <v>#VALUE!</v>
      </c>
      <c r="B28" s="31"/>
      <c r="C28" s="29"/>
      <c r="D28" s="29"/>
      <c r="E28" s="29"/>
      <c r="F28" s="29"/>
      <c r="G28" s="34">
        <v>31473</v>
      </c>
      <c r="H28" s="29"/>
      <c r="I28" s="35"/>
      <c r="J28" s="29"/>
      <c r="K28" s="35"/>
      <c r="L28" s="35"/>
      <c r="M28" s="35"/>
      <c r="N28" s="35"/>
      <c r="O28" s="35"/>
      <c r="P28" s="35"/>
      <c r="Q28" s="35"/>
      <c r="R28" s="98"/>
      <c r="S28" s="31">
        <f t="shared" si="57"/>
        <v>36</v>
      </c>
      <c r="T28" s="7" t="str">
        <f t="shared" si="5"/>
        <v/>
      </c>
      <c r="U28" s="93"/>
      <c r="V28" s="12">
        <f t="shared" si="2"/>
        <v>0</v>
      </c>
      <c r="W28" s="12">
        <f t="shared" si="6"/>
        <v>0</v>
      </c>
      <c r="X28" s="12">
        <f t="shared" si="3"/>
        <v>0</v>
      </c>
      <c r="Y28" s="12">
        <f t="shared" si="7"/>
        <v>0</v>
      </c>
      <c r="Z28" s="12">
        <f t="shared" si="8"/>
        <v>0</v>
      </c>
      <c r="AA28" s="12">
        <f t="shared" si="9"/>
        <v>0</v>
      </c>
      <c r="AB28" s="12">
        <f t="shared" si="10"/>
        <v>0</v>
      </c>
      <c r="AC28" s="12">
        <f t="shared" si="11"/>
        <v>0</v>
      </c>
      <c r="AD28" s="12">
        <f t="shared" si="12"/>
        <v>0</v>
      </c>
      <c r="AE28" s="12">
        <f t="shared" si="13"/>
        <v>0</v>
      </c>
      <c r="AF28" s="12">
        <f t="shared" si="14"/>
        <v>0</v>
      </c>
      <c r="AG28" s="11" t="str">
        <f t="shared" si="15"/>
        <v>19860302</v>
      </c>
      <c r="AH28" s="7">
        <f t="shared" si="16"/>
        <v>8</v>
      </c>
      <c r="AI28" s="7" t="str">
        <f t="shared" si="17"/>
        <v/>
      </c>
      <c r="AJ28" s="7" t="str">
        <f t="shared" si="18"/>
        <v/>
      </c>
      <c r="AK28" s="4">
        <f t="shared" si="19"/>
        <v>36</v>
      </c>
      <c r="AL28"/>
      <c r="AM28"/>
      <c r="AN28"/>
      <c r="AO28"/>
      <c r="AR28" s="6">
        <v>23</v>
      </c>
      <c r="AS28" s="4">
        <f t="shared" si="20"/>
        <v>0</v>
      </c>
      <c r="AT28" s="4" t="str">
        <f t="shared" si="21"/>
        <v/>
      </c>
      <c r="AU28" s="4" t="str">
        <f t="shared" si="22"/>
        <v xml:space="preserve"> </v>
      </c>
      <c r="AV28" s="4" t="str">
        <f t="shared" si="23"/>
        <v/>
      </c>
      <c r="AW28" s="4" t="str">
        <f t="shared" si="24"/>
        <v/>
      </c>
      <c r="AX28" s="4" t="str">
        <f t="shared" si="25"/>
        <v/>
      </c>
      <c r="AY28" s="4" t="str">
        <f t="shared" si="26"/>
        <v/>
      </c>
      <c r="AZ28" s="4" t="str">
        <f t="shared" si="27"/>
        <v/>
      </c>
      <c r="BA28" s="4" t="str">
        <f t="shared" si="28"/>
        <v/>
      </c>
      <c r="BB28" s="4" t="str">
        <f t="shared" si="29"/>
        <v/>
      </c>
      <c r="BC28" s="4" t="str">
        <f t="shared" si="30"/>
        <v/>
      </c>
      <c r="BD28" s="4" t="str">
        <f t="shared" si="31"/>
        <v/>
      </c>
      <c r="BE28" s="4" t="str">
        <f t="shared" si="32"/>
        <v/>
      </c>
      <c r="BF28" s="4" t="str">
        <f t="shared" si="4"/>
        <v>999:99.99</v>
      </c>
      <c r="BG28" s="4" t="str">
        <f t="shared" si="33"/>
        <v>999:99.99</v>
      </c>
      <c r="BH28" s="4" t="str">
        <f t="shared" si="34"/>
        <v>999:99.99</v>
      </c>
      <c r="BI28" s="4" t="str">
        <f t="shared" si="35"/>
        <v>999:99.99</v>
      </c>
      <c r="BJ28" s="4" t="str">
        <f t="shared" si="36"/>
        <v>999:99.99</v>
      </c>
      <c r="BL28" s="4">
        <f t="shared" si="37"/>
        <v>0</v>
      </c>
      <c r="BM28" s="4">
        <f t="shared" si="38"/>
        <v>0</v>
      </c>
      <c r="BN28" s="4">
        <f t="shared" si="39"/>
        <v>0</v>
      </c>
      <c r="BO28" s="4">
        <f t="shared" si="40"/>
        <v>0</v>
      </c>
      <c r="BP28" s="4">
        <f t="shared" si="41"/>
        <v>0</v>
      </c>
      <c r="BQ28" s="4">
        <f t="shared" si="42"/>
        <v>0</v>
      </c>
      <c r="BR28" s="4">
        <f t="shared" si="43"/>
        <v>0</v>
      </c>
      <c r="BS28" s="4">
        <f t="shared" si="44"/>
        <v>0</v>
      </c>
      <c r="BT28" s="4">
        <f t="shared" si="45"/>
        <v>0</v>
      </c>
      <c r="BU28" s="4">
        <f t="shared" si="46"/>
        <v>0</v>
      </c>
      <c r="BV28" s="4">
        <f t="shared" si="47"/>
        <v>0</v>
      </c>
      <c r="BW28" s="4">
        <f t="shared" si="48"/>
        <v>0</v>
      </c>
      <c r="BX28" s="4">
        <f t="shared" si="49"/>
        <v>0</v>
      </c>
      <c r="BY28" s="4">
        <f t="shared" si="50"/>
        <v>0</v>
      </c>
      <c r="BZ28" s="4">
        <f t="shared" si="51"/>
        <v>0</v>
      </c>
      <c r="CA28" s="4">
        <f t="shared" si="52"/>
        <v>0</v>
      </c>
      <c r="CB28" s="4">
        <f t="shared" si="53"/>
        <v>0</v>
      </c>
      <c r="CC28" s="4">
        <f t="shared" si="54"/>
        <v>0</v>
      </c>
      <c r="CE28" s="4">
        <f t="shared" si="55"/>
        <v>0</v>
      </c>
      <c r="CF28" s="4">
        <f>CF27+IF(OR(選手!C24="",AA28=0),0,1)</f>
        <v>0</v>
      </c>
      <c r="CG28" s="4" t="str">
        <f>IF(OR(選手!C24="",AA28=0),"",CF28)</f>
        <v/>
      </c>
      <c r="CH28" s="4" t="str">
        <f t="shared" si="58"/>
        <v>　</v>
      </c>
      <c r="CK28" s="4">
        <v>23</v>
      </c>
      <c r="CL28" s="4">
        <f>IF(COUNTIF(CE28,"1"),選手!C24,0)</f>
        <v>0</v>
      </c>
      <c r="CM28" s="4" t="str">
        <f>IF(ISERROR(VLOOKUP($CK28,泳者登録!$CG$5:$CJ$147,2,0)),"",VLOOKUP($CK28,泳者登録!$CG$5:$CJ$147,2,0))</f>
        <v/>
      </c>
    </row>
    <row r="29" spans="1:91" ht="18.75" hidden="1" x14ac:dyDescent="0.15">
      <c r="A29" s="31" t="e">
        <f t="shared" si="56"/>
        <v>#VALUE!</v>
      </c>
      <c r="B29" s="31"/>
      <c r="C29" s="29"/>
      <c r="D29" s="29"/>
      <c r="E29" s="29"/>
      <c r="F29" s="29"/>
      <c r="G29" s="34">
        <v>31474</v>
      </c>
      <c r="H29" s="29"/>
      <c r="I29" s="35"/>
      <c r="J29" s="29"/>
      <c r="K29" s="35"/>
      <c r="L29" s="35"/>
      <c r="M29" s="35"/>
      <c r="N29" s="35"/>
      <c r="O29" s="35"/>
      <c r="P29" s="35"/>
      <c r="Q29" s="35"/>
      <c r="R29" s="98"/>
      <c r="S29" s="31">
        <f t="shared" si="57"/>
        <v>36</v>
      </c>
      <c r="T29" s="7" t="str">
        <f t="shared" si="5"/>
        <v/>
      </c>
      <c r="U29" s="93"/>
      <c r="V29" s="12">
        <f t="shared" si="2"/>
        <v>0</v>
      </c>
      <c r="W29" s="12">
        <f t="shared" si="6"/>
        <v>0</v>
      </c>
      <c r="X29" s="12">
        <f t="shared" si="3"/>
        <v>0</v>
      </c>
      <c r="Y29" s="12">
        <f t="shared" si="7"/>
        <v>0</v>
      </c>
      <c r="Z29" s="12">
        <f t="shared" si="8"/>
        <v>0</v>
      </c>
      <c r="AA29" s="12">
        <f t="shared" si="9"/>
        <v>0</v>
      </c>
      <c r="AB29" s="12">
        <f t="shared" si="10"/>
        <v>0</v>
      </c>
      <c r="AC29" s="12">
        <f t="shared" si="11"/>
        <v>0</v>
      </c>
      <c r="AD29" s="12">
        <f t="shared" si="12"/>
        <v>0</v>
      </c>
      <c r="AE29" s="12">
        <f t="shared" si="13"/>
        <v>0</v>
      </c>
      <c r="AF29" s="12">
        <f t="shared" si="14"/>
        <v>0</v>
      </c>
      <c r="AG29" s="11" t="str">
        <f t="shared" si="15"/>
        <v>19860303</v>
      </c>
      <c r="AH29" s="7">
        <f t="shared" si="16"/>
        <v>8</v>
      </c>
      <c r="AI29" s="7" t="str">
        <f t="shared" si="17"/>
        <v/>
      </c>
      <c r="AJ29" s="7" t="str">
        <f t="shared" si="18"/>
        <v/>
      </c>
      <c r="AK29" s="4">
        <f t="shared" si="19"/>
        <v>36</v>
      </c>
      <c r="AL29"/>
      <c r="AM29"/>
      <c r="AN29"/>
      <c r="AO29"/>
      <c r="AR29" s="6">
        <v>24</v>
      </c>
      <c r="AS29" s="4">
        <f t="shared" si="20"/>
        <v>0</v>
      </c>
      <c r="AT29" s="4" t="str">
        <f t="shared" si="21"/>
        <v/>
      </c>
      <c r="AU29" s="4" t="str">
        <f t="shared" si="22"/>
        <v xml:space="preserve"> </v>
      </c>
      <c r="AV29" s="4" t="str">
        <f t="shared" si="23"/>
        <v/>
      </c>
      <c r="AW29" s="4" t="str">
        <f t="shared" si="24"/>
        <v/>
      </c>
      <c r="AX29" s="4" t="str">
        <f t="shared" si="25"/>
        <v/>
      </c>
      <c r="AY29" s="4" t="str">
        <f t="shared" si="26"/>
        <v/>
      </c>
      <c r="AZ29" s="4" t="str">
        <f t="shared" si="27"/>
        <v/>
      </c>
      <c r="BA29" s="4" t="str">
        <f t="shared" si="28"/>
        <v/>
      </c>
      <c r="BB29" s="4" t="str">
        <f t="shared" si="29"/>
        <v/>
      </c>
      <c r="BC29" s="4" t="str">
        <f t="shared" si="30"/>
        <v/>
      </c>
      <c r="BD29" s="4" t="str">
        <f t="shared" si="31"/>
        <v/>
      </c>
      <c r="BE29" s="4" t="str">
        <f t="shared" si="32"/>
        <v/>
      </c>
      <c r="BF29" s="4" t="str">
        <f t="shared" si="4"/>
        <v>999:99.99</v>
      </c>
      <c r="BG29" s="4" t="str">
        <f t="shared" si="33"/>
        <v>999:99.99</v>
      </c>
      <c r="BH29" s="4" t="str">
        <f t="shared" si="34"/>
        <v>999:99.99</v>
      </c>
      <c r="BI29" s="4" t="str">
        <f t="shared" si="35"/>
        <v>999:99.99</v>
      </c>
      <c r="BJ29" s="4" t="str">
        <f t="shared" si="36"/>
        <v>999:99.99</v>
      </c>
      <c r="BL29" s="4">
        <f t="shared" si="37"/>
        <v>0</v>
      </c>
      <c r="BM29" s="4">
        <f t="shared" si="38"/>
        <v>0</v>
      </c>
      <c r="BN29" s="4">
        <f t="shared" si="39"/>
        <v>0</v>
      </c>
      <c r="BO29" s="4">
        <f t="shared" si="40"/>
        <v>0</v>
      </c>
      <c r="BP29" s="4">
        <f t="shared" si="41"/>
        <v>0</v>
      </c>
      <c r="BQ29" s="4">
        <f t="shared" si="42"/>
        <v>0</v>
      </c>
      <c r="BR29" s="4">
        <f t="shared" si="43"/>
        <v>0</v>
      </c>
      <c r="BS29" s="4">
        <f t="shared" si="44"/>
        <v>0</v>
      </c>
      <c r="BT29" s="4">
        <f t="shared" si="45"/>
        <v>0</v>
      </c>
      <c r="BU29" s="4">
        <f t="shared" si="46"/>
        <v>0</v>
      </c>
      <c r="BV29" s="4">
        <f t="shared" si="47"/>
        <v>0</v>
      </c>
      <c r="BW29" s="4">
        <f t="shared" si="48"/>
        <v>0</v>
      </c>
      <c r="BX29" s="4">
        <f t="shared" si="49"/>
        <v>0</v>
      </c>
      <c r="BY29" s="4">
        <f t="shared" si="50"/>
        <v>0</v>
      </c>
      <c r="BZ29" s="4">
        <f t="shared" si="51"/>
        <v>0</v>
      </c>
      <c r="CA29" s="4">
        <f t="shared" si="52"/>
        <v>0</v>
      </c>
      <c r="CB29" s="4">
        <f t="shared" si="53"/>
        <v>0</v>
      </c>
      <c r="CC29" s="4">
        <f t="shared" si="54"/>
        <v>0</v>
      </c>
      <c r="CE29" s="4">
        <f t="shared" si="55"/>
        <v>0</v>
      </c>
      <c r="CF29" s="4">
        <f>CF28+IF(OR(選手!C25="",AA29=0),0,1)</f>
        <v>0</v>
      </c>
      <c r="CG29" s="4" t="str">
        <f>IF(OR(選手!C25="",AA29=0),"",CF29)</f>
        <v/>
      </c>
      <c r="CH29" s="4" t="str">
        <f t="shared" si="58"/>
        <v>　</v>
      </c>
      <c r="CK29" s="4">
        <v>24</v>
      </c>
      <c r="CL29" s="4">
        <f>IF(COUNTIF(CE29,"1"),選手!C25,0)</f>
        <v>0</v>
      </c>
      <c r="CM29" s="4" t="str">
        <f>IF(ISERROR(VLOOKUP($CK29,泳者登録!$CG$5:$CJ$147,2,0)),"",VLOOKUP($CK29,泳者登録!$CG$5:$CJ$147,2,0))</f>
        <v/>
      </c>
    </row>
    <row r="30" spans="1:91" ht="18.75" hidden="1" x14ac:dyDescent="0.15">
      <c r="A30" s="31" t="e">
        <f t="shared" si="56"/>
        <v>#VALUE!</v>
      </c>
      <c r="B30" s="31"/>
      <c r="C30" s="29"/>
      <c r="D30" s="29"/>
      <c r="E30" s="29"/>
      <c r="F30" s="29"/>
      <c r="G30" s="34">
        <v>31475</v>
      </c>
      <c r="H30" s="29"/>
      <c r="I30" s="35"/>
      <c r="J30" s="29"/>
      <c r="K30" s="35"/>
      <c r="L30" s="35"/>
      <c r="M30" s="35"/>
      <c r="N30" s="35"/>
      <c r="O30" s="35"/>
      <c r="P30" s="35"/>
      <c r="Q30" s="35"/>
      <c r="R30" s="98"/>
      <c r="S30" s="31">
        <f t="shared" si="57"/>
        <v>36</v>
      </c>
      <c r="T30" s="7" t="str">
        <f t="shared" si="5"/>
        <v/>
      </c>
      <c r="U30" s="93"/>
      <c r="V30" s="12">
        <f t="shared" si="2"/>
        <v>0</v>
      </c>
      <c r="W30" s="12">
        <f t="shared" si="6"/>
        <v>0</v>
      </c>
      <c r="X30" s="12">
        <f t="shared" si="3"/>
        <v>0</v>
      </c>
      <c r="Y30" s="12">
        <f t="shared" si="7"/>
        <v>0</v>
      </c>
      <c r="Z30" s="12">
        <f t="shared" si="8"/>
        <v>0</v>
      </c>
      <c r="AA30" s="12">
        <f t="shared" si="9"/>
        <v>0</v>
      </c>
      <c r="AB30" s="12">
        <f t="shared" si="10"/>
        <v>0</v>
      </c>
      <c r="AC30" s="12">
        <f t="shared" si="11"/>
        <v>0</v>
      </c>
      <c r="AD30" s="12">
        <f t="shared" si="12"/>
        <v>0</v>
      </c>
      <c r="AE30" s="12">
        <f t="shared" si="13"/>
        <v>0</v>
      </c>
      <c r="AF30" s="12">
        <f t="shared" si="14"/>
        <v>0</v>
      </c>
      <c r="AG30" s="11" t="str">
        <f t="shared" si="15"/>
        <v>19860304</v>
      </c>
      <c r="AH30" s="7">
        <f t="shared" si="16"/>
        <v>8</v>
      </c>
      <c r="AI30" s="7" t="str">
        <f t="shared" si="17"/>
        <v/>
      </c>
      <c r="AJ30" s="7" t="str">
        <f t="shared" si="18"/>
        <v/>
      </c>
      <c r="AK30" s="4">
        <f t="shared" si="19"/>
        <v>36</v>
      </c>
      <c r="AL30"/>
      <c r="AM30"/>
      <c r="AN30"/>
      <c r="AO30"/>
      <c r="AP30"/>
      <c r="AQ30"/>
      <c r="AR30" s="6">
        <v>25</v>
      </c>
      <c r="AS30" s="4">
        <f t="shared" si="20"/>
        <v>0</v>
      </c>
      <c r="AT30" s="4" t="str">
        <f t="shared" si="21"/>
        <v/>
      </c>
      <c r="AU30" s="4" t="str">
        <f t="shared" si="22"/>
        <v xml:space="preserve"> </v>
      </c>
      <c r="AV30" s="4" t="str">
        <f t="shared" si="23"/>
        <v/>
      </c>
      <c r="AW30" s="4" t="str">
        <f t="shared" si="24"/>
        <v/>
      </c>
      <c r="AX30" s="4" t="str">
        <f t="shared" si="25"/>
        <v/>
      </c>
      <c r="AY30" s="4" t="str">
        <f t="shared" si="26"/>
        <v/>
      </c>
      <c r="AZ30" s="4" t="str">
        <f t="shared" si="27"/>
        <v/>
      </c>
      <c r="BA30" s="4" t="str">
        <f t="shared" si="28"/>
        <v/>
      </c>
      <c r="BB30" s="4" t="str">
        <f t="shared" si="29"/>
        <v/>
      </c>
      <c r="BC30" s="4" t="str">
        <f t="shared" si="30"/>
        <v/>
      </c>
      <c r="BD30" s="4" t="str">
        <f t="shared" si="31"/>
        <v/>
      </c>
      <c r="BE30" s="4" t="str">
        <f t="shared" si="32"/>
        <v/>
      </c>
      <c r="BF30" s="4" t="str">
        <f t="shared" si="4"/>
        <v>999:99.99</v>
      </c>
      <c r="BG30" s="4" t="str">
        <f t="shared" si="33"/>
        <v>999:99.99</v>
      </c>
      <c r="BH30" s="4" t="str">
        <f t="shared" si="34"/>
        <v>999:99.99</v>
      </c>
      <c r="BI30" s="4" t="str">
        <f t="shared" si="35"/>
        <v>999:99.99</v>
      </c>
      <c r="BJ30" s="4" t="str">
        <f t="shared" si="36"/>
        <v>999:99.99</v>
      </c>
      <c r="BL30" s="4">
        <f t="shared" si="37"/>
        <v>0</v>
      </c>
      <c r="BM30" s="4">
        <f t="shared" si="38"/>
        <v>0</v>
      </c>
      <c r="BN30" s="4">
        <f t="shared" si="39"/>
        <v>0</v>
      </c>
      <c r="BO30" s="4">
        <f t="shared" si="40"/>
        <v>0</v>
      </c>
      <c r="BP30" s="4">
        <f t="shared" si="41"/>
        <v>0</v>
      </c>
      <c r="BQ30" s="4">
        <f t="shared" si="42"/>
        <v>0</v>
      </c>
      <c r="BR30" s="4">
        <f t="shared" si="43"/>
        <v>0</v>
      </c>
      <c r="BS30" s="4">
        <f t="shared" si="44"/>
        <v>0</v>
      </c>
      <c r="BT30" s="4">
        <f t="shared" si="45"/>
        <v>0</v>
      </c>
      <c r="BU30" s="4">
        <f t="shared" si="46"/>
        <v>0</v>
      </c>
      <c r="BV30" s="4">
        <f t="shared" si="47"/>
        <v>0</v>
      </c>
      <c r="BW30" s="4">
        <f t="shared" si="48"/>
        <v>0</v>
      </c>
      <c r="BX30" s="4">
        <f t="shared" si="49"/>
        <v>0</v>
      </c>
      <c r="BY30" s="4">
        <f t="shared" si="50"/>
        <v>0</v>
      </c>
      <c r="BZ30" s="4">
        <f t="shared" si="51"/>
        <v>0</v>
      </c>
      <c r="CA30" s="4">
        <f t="shared" si="52"/>
        <v>0</v>
      </c>
      <c r="CB30" s="4">
        <f t="shared" si="53"/>
        <v>0</v>
      </c>
      <c r="CC30" s="4">
        <f t="shared" si="54"/>
        <v>0</v>
      </c>
      <c r="CE30" s="4">
        <f t="shared" si="55"/>
        <v>0</v>
      </c>
      <c r="CF30" s="4">
        <f>CF29+IF(OR(選手!C26="",AA30=0),0,1)</f>
        <v>0</v>
      </c>
      <c r="CG30" s="4" t="str">
        <f>IF(OR(選手!C26="",AA30=0),"",CF30)</f>
        <v/>
      </c>
      <c r="CH30" s="4" t="str">
        <f t="shared" si="58"/>
        <v>　</v>
      </c>
      <c r="CK30" s="4">
        <v>25</v>
      </c>
      <c r="CL30" s="4">
        <f>IF(COUNTIF(CE30,"1"),選手!C26,0)</f>
        <v>0</v>
      </c>
      <c r="CM30" s="4" t="str">
        <f>IF(ISERROR(VLOOKUP($CK30,泳者登録!$CG$5:$CJ$147,2,0)),"",VLOOKUP($CK30,泳者登録!$CG$5:$CJ$147,2,0))</f>
        <v/>
      </c>
    </row>
    <row r="31" spans="1:91" ht="18.75" hidden="1" x14ac:dyDescent="0.15">
      <c r="A31" s="31" t="e">
        <f t="shared" si="56"/>
        <v>#VALUE!</v>
      </c>
      <c r="B31" s="31"/>
      <c r="C31" s="29"/>
      <c r="D31" s="29"/>
      <c r="E31" s="29"/>
      <c r="F31" s="29"/>
      <c r="G31" s="34">
        <v>31476</v>
      </c>
      <c r="H31" s="29"/>
      <c r="I31" s="35"/>
      <c r="J31" s="29"/>
      <c r="K31" s="35"/>
      <c r="L31" s="35"/>
      <c r="M31" s="35"/>
      <c r="N31" s="35"/>
      <c r="O31" s="35"/>
      <c r="P31" s="35"/>
      <c r="Q31" s="35"/>
      <c r="R31" s="98"/>
      <c r="S31" s="31">
        <f t="shared" si="57"/>
        <v>36</v>
      </c>
      <c r="T31" s="7" t="str">
        <f t="shared" si="5"/>
        <v/>
      </c>
      <c r="U31" s="93"/>
      <c r="V31" s="12">
        <f t="shared" si="2"/>
        <v>0</v>
      </c>
      <c r="W31" s="12">
        <f t="shared" si="6"/>
        <v>0</v>
      </c>
      <c r="X31" s="12">
        <f t="shared" si="3"/>
        <v>0</v>
      </c>
      <c r="Y31" s="12">
        <f t="shared" si="7"/>
        <v>0</v>
      </c>
      <c r="Z31" s="12">
        <f t="shared" si="8"/>
        <v>0</v>
      </c>
      <c r="AA31" s="12">
        <f t="shared" si="9"/>
        <v>0</v>
      </c>
      <c r="AB31" s="12">
        <f t="shared" si="10"/>
        <v>0</v>
      </c>
      <c r="AC31" s="12">
        <f t="shared" si="11"/>
        <v>0</v>
      </c>
      <c r="AD31" s="12">
        <f t="shared" si="12"/>
        <v>0</v>
      </c>
      <c r="AE31" s="12">
        <f t="shared" si="13"/>
        <v>0</v>
      </c>
      <c r="AF31" s="12">
        <f t="shared" si="14"/>
        <v>0</v>
      </c>
      <c r="AG31" s="11" t="str">
        <f t="shared" si="15"/>
        <v>19860305</v>
      </c>
      <c r="AH31" s="7">
        <f t="shared" si="16"/>
        <v>8</v>
      </c>
      <c r="AI31" s="7" t="str">
        <f t="shared" si="17"/>
        <v/>
      </c>
      <c r="AJ31" s="7" t="str">
        <f t="shared" si="18"/>
        <v/>
      </c>
      <c r="AK31" s="4">
        <f t="shared" si="19"/>
        <v>36</v>
      </c>
      <c r="AL31"/>
      <c r="AM31"/>
      <c r="AN31"/>
      <c r="AO31"/>
      <c r="AP31"/>
      <c r="AQ31"/>
      <c r="AR31" s="6">
        <v>26</v>
      </c>
      <c r="AS31" s="4">
        <f t="shared" si="20"/>
        <v>0</v>
      </c>
      <c r="AT31" s="4" t="str">
        <f t="shared" si="21"/>
        <v/>
      </c>
      <c r="AU31" s="4" t="str">
        <f t="shared" si="22"/>
        <v xml:space="preserve"> </v>
      </c>
      <c r="AV31" s="4" t="str">
        <f t="shared" si="23"/>
        <v/>
      </c>
      <c r="AW31" s="4" t="str">
        <f t="shared" si="24"/>
        <v/>
      </c>
      <c r="AX31" s="4" t="str">
        <f t="shared" si="25"/>
        <v/>
      </c>
      <c r="AY31" s="4" t="str">
        <f t="shared" si="26"/>
        <v/>
      </c>
      <c r="AZ31" s="4" t="str">
        <f t="shared" si="27"/>
        <v/>
      </c>
      <c r="BA31" s="4" t="str">
        <f t="shared" si="28"/>
        <v/>
      </c>
      <c r="BB31" s="4" t="str">
        <f t="shared" si="29"/>
        <v/>
      </c>
      <c r="BC31" s="4" t="str">
        <f t="shared" si="30"/>
        <v/>
      </c>
      <c r="BD31" s="4" t="str">
        <f t="shared" si="31"/>
        <v/>
      </c>
      <c r="BE31" s="4" t="str">
        <f t="shared" si="32"/>
        <v/>
      </c>
      <c r="BF31" s="4" t="str">
        <f t="shared" si="4"/>
        <v>999:99.99</v>
      </c>
      <c r="BG31" s="4" t="str">
        <f t="shared" si="33"/>
        <v>999:99.99</v>
      </c>
      <c r="BH31" s="4" t="str">
        <f t="shared" si="34"/>
        <v>999:99.99</v>
      </c>
      <c r="BI31" s="4" t="str">
        <f t="shared" si="35"/>
        <v>999:99.99</v>
      </c>
      <c r="BJ31" s="4" t="str">
        <f t="shared" si="36"/>
        <v>999:99.99</v>
      </c>
      <c r="BL31" s="4">
        <f t="shared" si="37"/>
        <v>0</v>
      </c>
      <c r="BM31" s="4">
        <f t="shared" si="38"/>
        <v>0</v>
      </c>
      <c r="BN31" s="4">
        <f t="shared" si="39"/>
        <v>0</v>
      </c>
      <c r="BO31" s="4">
        <f t="shared" si="40"/>
        <v>0</v>
      </c>
      <c r="BP31" s="4">
        <f t="shared" si="41"/>
        <v>0</v>
      </c>
      <c r="BQ31" s="4">
        <f t="shared" si="42"/>
        <v>0</v>
      </c>
      <c r="BR31" s="4">
        <f t="shared" si="43"/>
        <v>0</v>
      </c>
      <c r="BS31" s="4">
        <f t="shared" si="44"/>
        <v>0</v>
      </c>
      <c r="BT31" s="4">
        <f t="shared" si="45"/>
        <v>0</v>
      </c>
      <c r="BU31" s="4">
        <f t="shared" si="46"/>
        <v>0</v>
      </c>
      <c r="BV31" s="4">
        <f t="shared" si="47"/>
        <v>0</v>
      </c>
      <c r="BW31" s="4">
        <f t="shared" si="48"/>
        <v>0</v>
      </c>
      <c r="BX31" s="4">
        <f t="shared" si="49"/>
        <v>0</v>
      </c>
      <c r="BY31" s="4">
        <f t="shared" si="50"/>
        <v>0</v>
      </c>
      <c r="BZ31" s="4">
        <f t="shared" si="51"/>
        <v>0</v>
      </c>
      <c r="CA31" s="4">
        <f t="shared" si="52"/>
        <v>0</v>
      </c>
      <c r="CB31" s="4">
        <f t="shared" si="53"/>
        <v>0</v>
      </c>
      <c r="CC31" s="4">
        <f t="shared" si="54"/>
        <v>0</v>
      </c>
      <c r="CE31" s="4">
        <f t="shared" si="55"/>
        <v>0</v>
      </c>
      <c r="CF31" s="4">
        <f>CF30+IF(OR(選手!C27="",AA31=0),0,1)</f>
        <v>0</v>
      </c>
      <c r="CG31" s="4" t="str">
        <f>IF(OR(選手!C27="",AA31=0),"",CF31)</f>
        <v/>
      </c>
      <c r="CH31" s="4" t="str">
        <f t="shared" si="58"/>
        <v>　</v>
      </c>
      <c r="CK31" s="4">
        <v>26</v>
      </c>
      <c r="CL31" s="4">
        <f>IF(COUNTIF(CE31,"1"),選手!C27,0)</f>
        <v>0</v>
      </c>
      <c r="CM31" s="4" t="str">
        <f>IF(ISERROR(VLOOKUP($CK31,泳者登録!$CG$5:$CJ$147,2,0)),"",VLOOKUP($CK31,泳者登録!$CG$5:$CJ$147,2,0))</f>
        <v/>
      </c>
    </row>
    <row r="32" spans="1:91" ht="18.75" hidden="1" x14ac:dyDescent="0.15">
      <c r="A32" s="31" t="e">
        <f t="shared" si="56"/>
        <v>#VALUE!</v>
      </c>
      <c r="B32" s="31"/>
      <c r="C32" s="29"/>
      <c r="D32" s="29"/>
      <c r="E32" s="29"/>
      <c r="F32" s="29"/>
      <c r="G32" s="34">
        <v>31477</v>
      </c>
      <c r="H32" s="29"/>
      <c r="I32" s="35"/>
      <c r="J32" s="29"/>
      <c r="K32" s="35"/>
      <c r="L32" s="35"/>
      <c r="M32" s="35"/>
      <c r="N32" s="35"/>
      <c r="O32" s="35"/>
      <c r="P32" s="35"/>
      <c r="Q32" s="35"/>
      <c r="R32" s="98"/>
      <c r="S32" s="31">
        <f t="shared" si="57"/>
        <v>36</v>
      </c>
      <c r="T32" s="7" t="str">
        <f t="shared" si="5"/>
        <v/>
      </c>
      <c r="U32" s="93"/>
      <c r="V32" s="12">
        <f t="shared" si="2"/>
        <v>0</v>
      </c>
      <c r="W32" s="12">
        <f t="shared" si="6"/>
        <v>0</v>
      </c>
      <c r="X32" s="12">
        <f t="shared" si="3"/>
        <v>0</v>
      </c>
      <c r="Y32" s="12">
        <f t="shared" si="7"/>
        <v>0</v>
      </c>
      <c r="Z32" s="12">
        <f t="shared" si="8"/>
        <v>0</v>
      </c>
      <c r="AA32" s="12">
        <f t="shared" si="9"/>
        <v>0</v>
      </c>
      <c r="AB32" s="12">
        <f t="shared" si="10"/>
        <v>0</v>
      </c>
      <c r="AC32" s="12">
        <f t="shared" si="11"/>
        <v>0</v>
      </c>
      <c r="AD32" s="12">
        <f t="shared" si="12"/>
        <v>0</v>
      </c>
      <c r="AE32" s="12">
        <f t="shared" si="13"/>
        <v>0</v>
      </c>
      <c r="AF32" s="12">
        <f t="shared" si="14"/>
        <v>0</v>
      </c>
      <c r="AG32" s="11" t="str">
        <f t="shared" si="15"/>
        <v>19860306</v>
      </c>
      <c r="AH32" s="7">
        <f t="shared" si="16"/>
        <v>8</v>
      </c>
      <c r="AI32" s="7" t="str">
        <f t="shared" si="17"/>
        <v/>
      </c>
      <c r="AJ32" s="7" t="str">
        <f t="shared" si="18"/>
        <v/>
      </c>
      <c r="AK32" s="4">
        <f t="shared" si="19"/>
        <v>36</v>
      </c>
      <c r="AL32"/>
      <c r="AM32"/>
      <c r="AN32"/>
      <c r="AO32"/>
      <c r="AP32"/>
      <c r="AQ32"/>
      <c r="AR32" s="6">
        <v>27</v>
      </c>
      <c r="AS32" s="4">
        <f t="shared" si="20"/>
        <v>0</v>
      </c>
      <c r="AT32" s="4" t="str">
        <f t="shared" si="21"/>
        <v/>
      </c>
      <c r="AU32" s="4" t="str">
        <f t="shared" si="22"/>
        <v xml:space="preserve"> </v>
      </c>
      <c r="AV32" s="4" t="str">
        <f t="shared" si="23"/>
        <v/>
      </c>
      <c r="AW32" s="4" t="str">
        <f t="shared" si="24"/>
        <v/>
      </c>
      <c r="AX32" s="4" t="str">
        <f t="shared" si="25"/>
        <v/>
      </c>
      <c r="AY32" s="4" t="str">
        <f t="shared" si="26"/>
        <v/>
      </c>
      <c r="AZ32" s="4" t="str">
        <f t="shared" si="27"/>
        <v/>
      </c>
      <c r="BA32" s="4" t="str">
        <f t="shared" si="28"/>
        <v/>
      </c>
      <c r="BB32" s="4" t="str">
        <f t="shared" si="29"/>
        <v/>
      </c>
      <c r="BC32" s="4" t="str">
        <f t="shared" si="30"/>
        <v/>
      </c>
      <c r="BD32" s="4" t="str">
        <f t="shared" si="31"/>
        <v/>
      </c>
      <c r="BE32" s="4" t="str">
        <f t="shared" si="32"/>
        <v/>
      </c>
      <c r="BF32" s="4" t="str">
        <f t="shared" si="4"/>
        <v>999:99.99</v>
      </c>
      <c r="BG32" s="4" t="str">
        <f t="shared" si="33"/>
        <v>999:99.99</v>
      </c>
      <c r="BH32" s="4" t="str">
        <f t="shared" si="34"/>
        <v>999:99.99</v>
      </c>
      <c r="BI32" s="4" t="str">
        <f t="shared" si="35"/>
        <v>999:99.99</v>
      </c>
      <c r="BJ32" s="4" t="str">
        <f t="shared" si="36"/>
        <v>999:99.99</v>
      </c>
      <c r="BL32" s="4">
        <f t="shared" si="37"/>
        <v>0</v>
      </c>
      <c r="BM32" s="4">
        <f t="shared" si="38"/>
        <v>0</v>
      </c>
      <c r="BN32" s="4">
        <f t="shared" si="39"/>
        <v>0</v>
      </c>
      <c r="BO32" s="4">
        <f t="shared" si="40"/>
        <v>0</v>
      </c>
      <c r="BP32" s="4">
        <f t="shared" si="41"/>
        <v>0</v>
      </c>
      <c r="BQ32" s="4">
        <f t="shared" si="42"/>
        <v>0</v>
      </c>
      <c r="BR32" s="4">
        <f t="shared" si="43"/>
        <v>0</v>
      </c>
      <c r="BS32" s="4">
        <f t="shared" si="44"/>
        <v>0</v>
      </c>
      <c r="BT32" s="4">
        <f t="shared" si="45"/>
        <v>0</v>
      </c>
      <c r="BU32" s="4">
        <f t="shared" si="46"/>
        <v>0</v>
      </c>
      <c r="BV32" s="4">
        <f t="shared" si="47"/>
        <v>0</v>
      </c>
      <c r="BW32" s="4">
        <f t="shared" si="48"/>
        <v>0</v>
      </c>
      <c r="BX32" s="4">
        <f t="shared" si="49"/>
        <v>0</v>
      </c>
      <c r="BY32" s="4">
        <f t="shared" si="50"/>
        <v>0</v>
      </c>
      <c r="BZ32" s="4">
        <f t="shared" si="51"/>
        <v>0</v>
      </c>
      <c r="CA32" s="4">
        <f t="shared" si="52"/>
        <v>0</v>
      </c>
      <c r="CB32" s="4">
        <f t="shared" si="53"/>
        <v>0</v>
      </c>
      <c r="CC32" s="4">
        <f t="shared" si="54"/>
        <v>0</v>
      </c>
      <c r="CE32" s="4">
        <f t="shared" si="55"/>
        <v>0</v>
      </c>
      <c r="CF32" s="4">
        <f>CF31+IF(OR(選手!C28="",AA32=0),0,1)</f>
        <v>0</v>
      </c>
      <c r="CG32" s="4" t="str">
        <f>IF(OR(選手!C28="",AA32=0),"",CF32)</f>
        <v/>
      </c>
      <c r="CH32" s="4" t="str">
        <f t="shared" si="58"/>
        <v>　</v>
      </c>
      <c r="CK32" s="4">
        <v>27</v>
      </c>
      <c r="CL32" s="4">
        <f>IF(COUNTIF(CE32,"1"),選手!C28,0)</f>
        <v>0</v>
      </c>
      <c r="CM32" s="4" t="str">
        <f>IF(ISERROR(VLOOKUP($CK32,泳者登録!$CG$5:$CJ$147,2,0)),"",VLOOKUP($CK32,泳者登録!$CG$5:$CJ$147,2,0))</f>
        <v/>
      </c>
    </row>
    <row r="33" spans="1:91" ht="18.75" hidden="1" x14ac:dyDescent="0.15">
      <c r="A33" s="31" t="e">
        <f t="shared" si="56"/>
        <v>#VALUE!</v>
      </c>
      <c r="B33" s="31"/>
      <c r="C33" s="29"/>
      <c r="D33" s="29"/>
      <c r="E33" s="29"/>
      <c r="F33" s="29"/>
      <c r="G33" s="34">
        <v>31478</v>
      </c>
      <c r="H33" s="29"/>
      <c r="I33" s="35"/>
      <c r="J33" s="29"/>
      <c r="K33" s="35"/>
      <c r="L33" s="35"/>
      <c r="M33" s="35"/>
      <c r="N33" s="35"/>
      <c r="O33" s="35"/>
      <c r="P33" s="35"/>
      <c r="Q33" s="35"/>
      <c r="R33" s="98"/>
      <c r="S33" s="31">
        <f t="shared" si="57"/>
        <v>36</v>
      </c>
      <c r="T33" s="7" t="str">
        <f t="shared" si="5"/>
        <v/>
      </c>
      <c r="U33" s="93"/>
      <c r="V33" s="12">
        <f t="shared" si="2"/>
        <v>0</v>
      </c>
      <c r="W33" s="12">
        <f t="shared" si="6"/>
        <v>0</v>
      </c>
      <c r="X33" s="12">
        <f t="shared" si="3"/>
        <v>0</v>
      </c>
      <c r="Y33" s="12">
        <f t="shared" si="7"/>
        <v>0</v>
      </c>
      <c r="Z33" s="12">
        <f t="shared" si="8"/>
        <v>0</v>
      </c>
      <c r="AA33" s="12">
        <f t="shared" si="9"/>
        <v>0</v>
      </c>
      <c r="AB33" s="12">
        <f t="shared" si="10"/>
        <v>0</v>
      </c>
      <c r="AC33" s="12">
        <f t="shared" si="11"/>
        <v>0</v>
      </c>
      <c r="AD33" s="12">
        <f t="shared" si="12"/>
        <v>0</v>
      </c>
      <c r="AE33" s="12">
        <f t="shared" si="13"/>
        <v>0</v>
      </c>
      <c r="AF33" s="12">
        <f t="shared" si="14"/>
        <v>0</v>
      </c>
      <c r="AG33" s="11" t="str">
        <f t="shared" si="15"/>
        <v>19860307</v>
      </c>
      <c r="AH33" s="7">
        <f t="shared" si="16"/>
        <v>8</v>
      </c>
      <c r="AI33" s="7" t="str">
        <f t="shared" si="17"/>
        <v/>
      </c>
      <c r="AJ33" s="7" t="str">
        <f t="shared" si="18"/>
        <v/>
      </c>
      <c r="AK33" s="4">
        <f t="shared" si="19"/>
        <v>36</v>
      </c>
      <c r="AO33"/>
      <c r="AP33"/>
      <c r="AQ33"/>
      <c r="AR33" s="6">
        <v>28</v>
      </c>
      <c r="AS33" s="4">
        <f t="shared" si="20"/>
        <v>0</v>
      </c>
      <c r="AT33" s="4" t="str">
        <f t="shared" si="21"/>
        <v/>
      </c>
      <c r="AU33" s="4" t="str">
        <f t="shared" si="22"/>
        <v xml:space="preserve"> </v>
      </c>
      <c r="AV33" s="4" t="str">
        <f t="shared" si="23"/>
        <v/>
      </c>
      <c r="AW33" s="4" t="str">
        <f t="shared" si="24"/>
        <v/>
      </c>
      <c r="AX33" s="4" t="str">
        <f t="shared" si="25"/>
        <v/>
      </c>
      <c r="AY33" s="4" t="str">
        <f t="shared" si="26"/>
        <v/>
      </c>
      <c r="AZ33" s="4" t="str">
        <f t="shared" si="27"/>
        <v/>
      </c>
      <c r="BA33" s="4" t="str">
        <f t="shared" si="28"/>
        <v/>
      </c>
      <c r="BB33" s="4" t="str">
        <f t="shared" si="29"/>
        <v/>
      </c>
      <c r="BC33" s="4" t="str">
        <f t="shared" si="30"/>
        <v/>
      </c>
      <c r="BD33" s="4" t="str">
        <f t="shared" si="31"/>
        <v/>
      </c>
      <c r="BE33" s="4" t="str">
        <f t="shared" si="32"/>
        <v/>
      </c>
      <c r="BF33" s="4" t="str">
        <f t="shared" si="4"/>
        <v>999:99.99</v>
      </c>
      <c r="BG33" s="4" t="str">
        <f t="shared" si="33"/>
        <v>999:99.99</v>
      </c>
      <c r="BH33" s="4" t="str">
        <f t="shared" si="34"/>
        <v>999:99.99</v>
      </c>
      <c r="BI33" s="4" t="str">
        <f t="shared" si="35"/>
        <v>999:99.99</v>
      </c>
      <c r="BJ33" s="4" t="str">
        <f t="shared" si="36"/>
        <v>999:99.99</v>
      </c>
      <c r="BL33" s="4">
        <f t="shared" si="37"/>
        <v>0</v>
      </c>
      <c r="BM33" s="4">
        <f t="shared" si="38"/>
        <v>0</v>
      </c>
      <c r="BN33" s="4">
        <f t="shared" si="39"/>
        <v>0</v>
      </c>
      <c r="BO33" s="4">
        <f t="shared" si="40"/>
        <v>0</v>
      </c>
      <c r="BP33" s="4">
        <f t="shared" si="41"/>
        <v>0</v>
      </c>
      <c r="BQ33" s="4">
        <f t="shared" si="42"/>
        <v>0</v>
      </c>
      <c r="BR33" s="4">
        <f t="shared" si="43"/>
        <v>0</v>
      </c>
      <c r="BS33" s="4">
        <f t="shared" si="44"/>
        <v>0</v>
      </c>
      <c r="BT33" s="4">
        <f t="shared" si="45"/>
        <v>0</v>
      </c>
      <c r="BU33" s="4">
        <f t="shared" si="46"/>
        <v>0</v>
      </c>
      <c r="BV33" s="4">
        <f t="shared" si="47"/>
        <v>0</v>
      </c>
      <c r="BW33" s="4">
        <f t="shared" si="48"/>
        <v>0</v>
      </c>
      <c r="BX33" s="4">
        <f t="shared" si="49"/>
        <v>0</v>
      </c>
      <c r="BY33" s="4">
        <f t="shared" si="50"/>
        <v>0</v>
      </c>
      <c r="BZ33" s="4">
        <f t="shared" si="51"/>
        <v>0</v>
      </c>
      <c r="CA33" s="4">
        <f t="shared" si="52"/>
        <v>0</v>
      </c>
      <c r="CB33" s="4">
        <f t="shared" si="53"/>
        <v>0</v>
      </c>
      <c r="CC33" s="4">
        <f t="shared" si="54"/>
        <v>0</v>
      </c>
      <c r="CE33" s="4">
        <f t="shared" si="55"/>
        <v>0</v>
      </c>
      <c r="CF33" s="4">
        <f>CF32+IF(OR(選手!C29="",AA33=0),0,1)</f>
        <v>0</v>
      </c>
      <c r="CG33" s="4" t="str">
        <f>IF(OR(選手!C29="",AA33=0),"",CF33)</f>
        <v/>
      </c>
      <c r="CH33" s="4" t="str">
        <f t="shared" si="58"/>
        <v>　</v>
      </c>
      <c r="CK33" s="4">
        <v>28</v>
      </c>
      <c r="CL33" s="4">
        <f>IF(COUNTIF(CE33,"1"),選手!C29,0)</f>
        <v>0</v>
      </c>
      <c r="CM33" s="4" t="str">
        <f>IF(ISERROR(VLOOKUP($CK33,泳者登録!$CG$5:$CJ$147,2,0)),"",VLOOKUP($CK33,泳者登録!$CG$5:$CJ$147,2,0))</f>
        <v/>
      </c>
    </row>
    <row r="34" spans="1:91" ht="18.75" hidden="1" x14ac:dyDescent="0.15">
      <c r="A34" s="31" t="e">
        <f t="shared" si="56"/>
        <v>#VALUE!</v>
      </c>
      <c r="B34" s="31"/>
      <c r="C34" s="29"/>
      <c r="D34" s="29"/>
      <c r="E34" s="29"/>
      <c r="F34" s="29"/>
      <c r="G34" s="34">
        <v>31479</v>
      </c>
      <c r="H34" s="29"/>
      <c r="I34" s="35"/>
      <c r="J34" s="29"/>
      <c r="K34" s="35"/>
      <c r="L34" s="35"/>
      <c r="M34" s="35"/>
      <c r="N34" s="35"/>
      <c r="O34" s="35"/>
      <c r="P34" s="35"/>
      <c r="Q34" s="35"/>
      <c r="R34" s="98"/>
      <c r="S34" s="31">
        <f t="shared" si="57"/>
        <v>36</v>
      </c>
      <c r="T34" s="7" t="str">
        <f t="shared" si="5"/>
        <v/>
      </c>
      <c r="U34" s="93"/>
      <c r="V34" s="12">
        <f t="shared" si="2"/>
        <v>0</v>
      </c>
      <c r="W34" s="12">
        <f t="shared" si="6"/>
        <v>0</v>
      </c>
      <c r="X34" s="12">
        <f t="shared" si="3"/>
        <v>0</v>
      </c>
      <c r="Y34" s="12">
        <f t="shared" si="7"/>
        <v>0</v>
      </c>
      <c r="Z34" s="12">
        <f t="shared" si="8"/>
        <v>0</v>
      </c>
      <c r="AA34" s="12">
        <f t="shared" si="9"/>
        <v>0</v>
      </c>
      <c r="AB34" s="12">
        <f t="shared" si="10"/>
        <v>0</v>
      </c>
      <c r="AC34" s="12">
        <f t="shared" si="11"/>
        <v>0</v>
      </c>
      <c r="AD34" s="12">
        <f t="shared" si="12"/>
        <v>0</v>
      </c>
      <c r="AE34" s="12">
        <f t="shared" si="13"/>
        <v>0</v>
      </c>
      <c r="AF34" s="12">
        <f t="shared" si="14"/>
        <v>0</v>
      </c>
      <c r="AG34" s="11" t="str">
        <f t="shared" si="15"/>
        <v>19860308</v>
      </c>
      <c r="AH34" s="7">
        <f t="shared" si="16"/>
        <v>8</v>
      </c>
      <c r="AI34" s="7" t="str">
        <f t="shared" si="17"/>
        <v/>
      </c>
      <c r="AJ34" s="7" t="str">
        <f t="shared" si="18"/>
        <v/>
      </c>
      <c r="AK34" s="4">
        <f t="shared" si="19"/>
        <v>36</v>
      </c>
      <c r="AL34"/>
      <c r="AM34"/>
      <c r="AN34"/>
      <c r="AO34"/>
      <c r="AP34"/>
      <c r="AQ34"/>
      <c r="AR34" s="6">
        <v>29</v>
      </c>
      <c r="AS34" s="4">
        <f t="shared" si="20"/>
        <v>0</v>
      </c>
      <c r="AT34" s="4" t="str">
        <f t="shared" si="21"/>
        <v/>
      </c>
      <c r="AU34" s="4" t="str">
        <f t="shared" si="22"/>
        <v xml:space="preserve"> </v>
      </c>
      <c r="AV34" s="4" t="str">
        <f t="shared" si="23"/>
        <v/>
      </c>
      <c r="AW34" s="4" t="str">
        <f t="shared" si="24"/>
        <v/>
      </c>
      <c r="AX34" s="4" t="str">
        <f t="shared" si="25"/>
        <v/>
      </c>
      <c r="AY34" s="4" t="str">
        <f t="shared" si="26"/>
        <v/>
      </c>
      <c r="AZ34" s="4" t="str">
        <f t="shared" si="27"/>
        <v/>
      </c>
      <c r="BA34" s="4" t="str">
        <f t="shared" si="28"/>
        <v/>
      </c>
      <c r="BB34" s="4" t="str">
        <f t="shared" si="29"/>
        <v/>
      </c>
      <c r="BC34" s="4" t="str">
        <f t="shared" si="30"/>
        <v/>
      </c>
      <c r="BD34" s="4" t="str">
        <f t="shared" si="31"/>
        <v/>
      </c>
      <c r="BE34" s="4" t="str">
        <f t="shared" si="32"/>
        <v/>
      </c>
      <c r="BF34" s="4" t="str">
        <f t="shared" si="4"/>
        <v>999:99.99</v>
      </c>
      <c r="BG34" s="4" t="str">
        <f t="shared" si="33"/>
        <v>999:99.99</v>
      </c>
      <c r="BH34" s="4" t="str">
        <f t="shared" si="34"/>
        <v>999:99.99</v>
      </c>
      <c r="BI34" s="4" t="str">
        <f t="shared" si="35"/>
        <v>999:99.99</v>
      </c>
      <c r="BJ34" s="4" t="str">
        <f t="shared" si="36"/>
        <v>999:99.99</v>
      </c>
      <c r="BL34" s="4">
        <f t="shared" si="37"/>
        <v>0</v>
      </c>
      <c r="BM34" s="4">
        <f t="shared" si="38"/>
        <v>0</v>
      </c>
      <c r="BN34" s="4">
        <f t="shared" si="39"/>
        <v>0</v>
      </c>
      <c r="BO34" s="4">
        <f t="shared" si="40"/>
        <v>0</v>
      </c>
      <c r="BP34" s="4">
        <f t="shared" si="41"/>
        <v>0</v>
      </c>
      <c r="BQ34" s="4">
        <f t="shared" si="42"/>
        <v>0</v>
      </c>
      <c r="BR34" s="4">
        <f t="shared" si="43"/>
        <v>0</v>
      </c>
      <c r="BS34" s="4">
        <f t="shared" si="44"/>
        <v>0</v>
      </c>
      <c r="BT34" s="4">
        <f t="shared" si="45"/>
        <v>0</v>
      </c>
      <c r="BU34" s="4">
        <f t="shared" si="46"/>
        <v>0</v>
      </c>
      <c r="BV34" s="4">
        <f t="shared" si="47"/>
        <v>0</v>
      </c>
      <c r="BW34" s="4">
        <f t="shared" si="48"/>
        <v>0</v>
      </c>
      <c r="BX34" s="4">
        <f t="shared" si="49"/>
        <v>0</v>
      </c>
      <c r="BY34" s="4">
        <f t="shared" si="50"/>
        <v>0</v>
      </c>
      <c r="BZ34" s="4">
        <f t="shared" si="51"/>
        <v>0</v>
      </c>
      <c r="CA34" s="4">
        <f t="shared" si="52"/>
        <v>0</v>
      </c>
      <c r="CB34" s="4">
        <f t="shared" si="53"/>
        <v>0</v>
      </c>
      <c r="CC34" s="4">
        <f t="shared" si="54"/>
        <v>0</v>
      </c>
      <c r="CE34" s="4">
        <f t="shared" si="55"/>
        <v>0</v>
      </c>
      <c r="CF34" s="4">
        <f>CF33+IF(OR(選手!C30="",AA34=0),0,1)</f>
        <v>0</v>
      </c>
      <c r="CG34" s="4" t="str">
        <f>IF(OR(選手!C30="",AA34=0),"",CF34)</f>
        <v/>
      </c>
      <c r="CH34" s="4" t="str">
        <f t="shared" si="58"/>
        <v>　</v>
      </c>
      <c r="CK34" s="4">
        <v>29</v>
      </c>
      <c r="CL34" s="4">
        <f>IF(COUNTIF(CE34,"1"),選手!C30,0)</f>
        <v>0</v>
      </c>
      <c r="CM34" s="4" t="str">
        <f>IF(ISERROR(VLOOKUP($CK34,泳者登録!$CG$5:$CJ$147,2,0)),"",VLOOKUP($CK34,泳者登録!$CG$5:$CJ$147,2,0))</f>
        <v/>
      </c>
    </row>
    <row r="35" spans="1:91" ht="18.75" hidden="1" x14ac:dyDescent="0.15">
      <c r="A35" s="31" t="e">
        <f t="shared" si="56"/>
        <v>#VALUE!</v>
      </c>
      <c r="B35" s="31"/>
      <c r="C35" s="29"/>
      <c r="D35" s="29"/>
      <c r="E35" s="29"/>
      <c r="F35" s="29"/>
      <c r="G35" s="34">
        <v>31480</v>
      </c>
      <c r="H35" s="29"/>
      <c r="I35" s="35"/>
      <c r="J35" s="29"/>
      <c r="K35" s="35"/>
      <c r="L35" s="35"/>
      <c r="M35" s="35"/>
      <c r="N35" s="35"/>
      <c r="O35" s="35"/>
      <c r="P35" s="35"/>
      <c r="Q35" s="35"/>
      <c r="R35" s="98"/>
      <c r="S35" s="31">
        <f t="shared" si="57"/>
        <v>36</v>
      </c>
      <c r="T35" s="7" t="str">
        <f t="shared" si="5"/>
        <v/>
      </c>
      <c r="U35" s="93"/>
      <c r="V35" s="12">
        <f t="shared" si="2"/>
        <v>0</v>
      </c>
      <c r="W35" s="12">
        <f t="shared" si="6"/>
        <v>0</v>
      </c>
      <c r="X35" s="12">
        <f t="shared" si="3"/>
        <v>0</v>
      </c>
      <c r="Y35" s="12">
        <f t="shared" si="7"/>
        <v>0</v>
      </c>
      <c r="Z35" s="12">
        <f t="shared" si="8"/>
        <v>0</v>
      </c>
      <c r="AA35" s="12">
        <f t="shared" si="9"/>
        <v>0</v>
      </c>
      <c r="AB35" s="12">
        <f t="shared" si="10"/>
        <v>0</v>
      </c>
      <c r="AC35" s="12">
        <f t="shared" si="11"/>
        <v>0</v>
      </c>
      <c r="AD35" s="12">
        <f t="shared" si="12"/>
        <v>0</v>
      </c>
      <c r="AE35" s="12">
        <f t="shared" si="13"/>
        <v>0</v>
      </c>
      <c r="AF35" s="12">
        <f t="shared" si="14"/>
        <v>0</v>
      </c>
      <c r="AG35" s="11" t="str">
        <f t="shared" si="15"/>
        <v>19860309</v>
      </c>
      <c r="AH35" s="7">
        <f t="shared" si="16"/>
        <v>8</v>
      </c>
      <c r="AI35" s="7" t="str">
        <f t="shared" si="17"/>
        <v/>
      </c>
      <c r="AJ35" s="7" t="str">
        <f t="shared" si="18"/>
        <v/>
      </c>
      <c r="AK35" s="4">
        <f t="shared" si="19"/>
        <v>36</v>
      </c>
      <c r="AL35"/>
      <c r="AM35"/>
      <c r="AN35"/>
      <c r="AO35"/>
      <c r="AP35"/>
      <c r="AQ35"/>
      <c r="AR35" s="6">
        <v>30</v>
      </c>
      <c r="AS35" s="4">
        <f t="shared" si="20"/>
        <v>0</v>
      </c>
      <c r="AT35" s="4" t="str">
        <f t="shared" si="21"/>
        <v/>
      </c>
      <c r="AU35" s="4" t="str">
        <f t="shared" si="22"/>
        <v xml:space="preserve"> </v>
      </c>
      <c r="AV35" s="4" t="str">
        <f t="shared" si="23"/>
        <v/>
      </c>
      <c r="AW35" s="4" t="str">
        <f t="shared" si="24"/>
        <v/>
      </c>
      <c r="AX35" s="4" t="str">
        <f t="shared" si="25"/>
        <v/>
      </c>
      <c r="AY35" s="4" t="str">
        <f t="shared" si="26"/>
        <v/>
      </c>
      <c r="AZ35" s="4" t="str">
        <f t="shared" si="27"/>
        <v/>
      </c>
      <c r="BA35" s="4" t="str">
        <f t="shared" si="28"/>
        <v/>
      </c>
      <c r="BB35" s="4" t="str">
        <f t="shared" si="29"/>
        <v/>
      </c>
      <c r="BC35" s="4" t="str">
        <f t="shared" si="30"/>
        <v/>
      </c>
      <c r="BD35" s="4" t="str">
        <f t="shared" si="31"/>
        <v/>
      </c>
      <c r="BE35" s="4" t="str">
        <f t="shared" si="32"/>
        <v/>
      </c>
      <c r="BF35" s="4" t="str">
        <f t="shared" si="4"/>
        <v>999:99.99</v>
      </c>
      <c r="BG35" s="4" t="str">
        <f t="shared" si="33"/>
        <v>999:99.99</v>
      </c>
      <c r="BH35" s="4" t="str">
        <f t="shared" si="34"/>
        <v>999:99.99</v>
      </c>
      <c r="BI35" s="4" t="str">
        <f t="shared" si="35"/>
        <v>999:99.99</v>
      </c>
      <c r="BJ35" s="4" t="str">
        <f t="shared" si="36"/>
        <v>999:99.99</v>
      </c>
      <c r="BL35" s="4">
        <f t="shared" si="37"/>
        <v>0</v>
      </c>
      <c r="BM35" s="4">
        <f t="shared" si="38"/>
        <v>0</v>
      </c>
      <c r="BN35" s="4">
        <f t="shared" si="39"/>
        <v>0</v>
      </c>
      <c r="BO35" s="4">
        <f t="shared" si="40"/>
        <v>0</v>
      </c>
      <c r="BP35" s="4">
        <f t="shared" si="41"/>
        <v>0</v>
      </c>
      <c r="BQ35" s="4">
        <f t="shared" si="42"/>
        <v>0</v>
      </c>
      <c r="BR35" s="4">
        <f t="shared" si="43"/>
        <v>0</v>
      </c>
      <c r="BS35" s="4">
        <f t="shared" si="44"/>
        <v>0</v>
      </c>
      <c r="BT35" s="4">
        <f t="shared" si="45"/>
        <v>0</v>
      </c>
      <c r="BU35" s="4">
        <f t="shared" si="46"/>
        <v>0</v>
      </c>
      <c r="BV35" s="4">
        <f t="shared" si="47"/>
        <v>0</v>
      </c>
      <c r="BW35" s="4">
        <f t="shared" si="48"/>
        <v>0</v>
      </c>
      <c r="BX35" s="4">
        <f t="shared" si="49"/>
        <v>0</v>
      </c>
      <c r="BY35" s="4">
        <f t="shared" si="50"/>
        <v>0</v>
      </c>
      <c r="BZ35" s="4">
        <f t="shared" si="51"/>
        <v>0</v>
      </c>
      <c r="CA35" s="4">
        <f t="shared" si="52"/>
        <v>0</v>
      </c>
      <c r="CB35" s="4">
        <f t="shared" si="53"/>
        <v>0</v>
      </c>
      <c r="CC35" s="4">
        <f t="shared" si="54"/>
        <v>0</v>
      </c>
      <c r="CE35" s="4">
        <f t="shared" si="55"/>
        <v>0</v>
      </c>
      <c r="CF35" s="4">
        <f>CF34+IF(OR(選手!C31="",AA35=0),0,1)</f>
        <v>0</v>
      </c>
      <c r="CG35" s="4" t="str">
        <f>IF(OR(選手!C31="",AA35=0),"",CF35)</f>
        <v/>
      </c>
      <c r="CH35" s="4" t="str">
        <f t="shared" si="58"/>
        <v>　</v>
      </c>
      <c r="CK35" s="4">
        <v>30</v>
      </c>
      <c r="CL35" s="4">
        <f>IF(COUNTIF(CE35,"1"),選手!C31,0)</f>
        <v>0</v>
      </c>
      <c r="CM35" s="4" t="str">
        <f>IF(ISERROR(VLOOKUP($CK35,泳者登録!$CG$5:$CJ$147,2,0)),"",VLOOKUP($CK35,泳者登録!$CG$5:$CJ$147,2,0))</f>
        <v/>
      </c>
    </row>
    <row r="36" spans="1:91" ht="18.75" hidden="1" x14ac:dyDescent="0.15">
      <c r="A36" s="31" t="e">
        <f t="shared" si="56"/>
        <v>#VALUE!</v>
      </c>
      <c r="B36" s="31"/>
      <c r="C36" s="29"/>
      <c r="D36" s="29"/>
      <c r="E36" s="29"/>
      <c r="F36" s="29"/>
      <c r="G36" s="34">
        <v>31481</v>
      </c>
      <c r="H36" s="29"/>
      <c r="I36" s="35"/>
      <c r="J36" s="29"/>
      <c r="K36" s="35"/>
      <c r="L36" s="35"/>
      <c r="M36" s="35"/>
      <c r="N36" s="35"/>
      <c r="O36" s="35"/>
      <c r="P36" s="35"/>
      <c r="Q36" s="35"/>
      <c r="R36" s="98"/>
      <c r="S36" s="31">
        <f t="shared" si="57"/>
        <v>36</v>
      </c>
      <c r="T36" s="7" t="str">
        <f t="shared" si="5"/>
        <v/>
      </c>
      <c r="U36" s="93"/>
      <c r="V36" s="12">
        <f t="shared" si="2"/>
        <v>0</v>
      </c>
      <c r="W36" s="12">
        <f t="shared" si="6"/>
        <v>0</v>
      </c>
      <c r="X36" s="12">
        <f t="shared" si="3"/>
        <v>0</v>
      </c>
      <c r="Y36" s="12">
        <f t="shared" si="7"/>
        <v>0</v>
      </c>
      <c r="Z36" s="12">
        <f t="shared" si="8"/>
        <v>0</v>
      </c>
      <c r="AA36" s="12">
        <f t="shared" si="9"/>
        <v>0</v>
      </c>
      <c r="AB36" s="12">
        <f t="shared" si="10"/>
        <v>0</v>
      </c>
      <c r="AC36" s="12">
        <f t="shared" si="11"/>
        <v>0</v>
      </c>
      <c r="AD36" s="12">
        <f t="shared" si="12"/>
        <v>0</v>
      </c>
      <c r="AE36" s="12">
        <f t="shared" si="13"/>
        <v>0</v>
      </c>
      <c r="AF36" s="12">
        <f t="shared" si="14"/>
        <v>0</v>
      </c>
      <c r="AG36" s="11" t="str">
        <f t="shared" si="15"/>
        <v>19860310</v>
      </c>
      <c r="AH36" s="7">
        <f t="shared" si="16"/>
        <v>8</v>
      </c>
      <c r="AI36" s="7" t="str">
        <f t="shared" si="17"/>
        <v/>
      </c>
      <c r="AJ36" s="7" t="str">
        <f t="shared" si="18"/>
        <v/>
      </c>
      <c r="AK36" s="4">
        <f t="shared" si="19"/>
        <v>36</v>
      </c>
      <c r="AL36"/>
      <c r="AM36"/>
      <c r="AN36"/>
      <c r="AO36"/>
      <c r="AP36"/>
      <c r="AQ36"/>
      <c r="AR36" s="6">
        <v>31</v>
      </c>
      <c r="AS36" s="4">
        <f t="shared" si="20"/>
        <v>0</v>
      </c>
      <c r="AT36" s="4" t="str">
        <f t="shared" si="21"/>
        <v/>
      </c>
      <c r="AU36" s="4" t="str">
        <f t="shared" si="22"/>
        <v xml:space="preserve"> </v>
      </c>
      <c r="AV36" s="4" t="str">
        <f t="shared" si="23"/>
        <v/>
      </c>
      <c r="AW36" s="4" t="str">
        <f t="shared" si="24"/>
        <v/>
      </c>
      <c r="AX36" s="4" t="str">
        <f t="shared" si="25"/>
        <v/>
      </c>
      <c r="AY36" s="4" t="str">
        <f t="shared" si="26"/>
        <v/>
      </c>
      <c r="AZ36" s="4" t="str">
        <f t="shared" si="27"/>
        <v/>
      </c>
      <c r="BA36" s="4" t="str">
        <f t="shared" si="28"/>
        <v/>
      </c>
      <c r="BB36" s="4" t="str">
        <f t="shared" si="29"/>
        <v/>
      </c>
      <c r="BC36" s="4" t="str">
        <f t="shared" si="30"/>
        <v/>
      </c>
      <c r="BD36" s="4" t="str">
        <f t="shared" si="31"/>
        <v/>
      </c>
      <c r="BE36" s="4" t="str">
        <f t="shared" si="32"/>
        <v/>
      </c>
      <c r="BF36" s="4" t="str">
        <f t="shared" si="4"/>
        <v>999:99.99</v>
      </c>
      <c r="BG36" s="4" t="str">
        <f t="shared" si="33"/>
        <v>999:99.99</v>
      </c>
      <c r="BH36" s="4" t="str">
        <f t="shared" si="34"/>
        <v>999:99.99</v>
      </c>
      <c r="BI36" s="4" t="str">
        <f t="shared" si="35"/>
        <v>999:99.99</v>
      </c>
      <c r="BJ36" s="4" t="str">
        <f t="shared" si="36"/>
        <v>999:99.99</v>
      </c>
      <c r="BL36" s="4">
        <f t="shared" si="37"/>
        <v>0</v>
      </c>
      <c r="BM36" s="4">
        <f t="shared" si="38"/>
        <v>0</v>
      </c>
      <c r="BN36" s="4">
        <f t="shared" si="39"/>
        <v>0</v>
      </c>
      <c r="BO36" s="4">
        <f t="shared" si="40"/>
        <v>0</v>
      </c>
      <c r="BP36" s="4">
        <f t="shared" si="41"/>
        <v>0</v>
      </c>
      <c r="BQ36" s="4">
        <f t="shared" si="42"/>
        <v>0</v>
      </c>
      <c r="BR36" s="4">
        <f t="shared" si="43"/>
        <v>0</v>
      </c>
      <c r="BS36" s="4">
        <f t="shared" si="44"/>
        <v>0</v>
      </c>
      <c r="BT36" s="4">
        <f t="shared" si="45"/>
        <v>0</v>
      </c>
      <c r="BU36" s="4">
        <f t="shared" si="46"/>
        <v>0</v>
      </c>
      <c r="BV36" s="4">
        <f t="shared" si="47"/>
        <v>0</v>
      </c>
      <c r="BW36" s="4">
        <f t="shared" si="48"/>
        <v>0</v>
      </c>
      <c r="BX36" s="4">
        <f t="shared" si="49"/>
        <v>0</v>
      </c>
      <c r="BY36" s="4">
        <f t="shared" si="50"/>
        <v>0</v>
      </c>
      <c r="BZ36" s="4">
        <f t="shared" si="51"/>
        <v>0</v>
      </c>
      <c r="CA36" s="4">
        <f t="shared" si="52"/>
        <v>0</v>
      </c>
      <c r="CB36" s="4">
        <f t="shared" si="53"/>
        <v>0</v>
      </c>
      <c r="CC36" s="4">
        <f t="shared" si="54"/>
        <v>0</v>
      </c>
      <c r="CE36" s="4">
        <f t="shared" si="55"/>
        <v>0</v>
      </c>
      <c r="CF36" s="4">
        <f>CF35+IF(OR(選手!C32="",AA36=0),0,1)</f>
        <v>0</v>
      </c>
      <c r="CG36" s="4" t="str">
        <f>IF(OR(選手!C32="",AA36=0),"",CF36)</f>
        <v/>
      </c>
      <c r="CH36" s="4" t="str">
        <f t="shared" si="58"/>
        <v>　</v>
      </c>
      <c r="CK36" s="4">
        <v>31</v>
      </c>
      <c r="CL36" s="4">
        <f>IF(COUNTIF(CE36,"1"),選手!C32,0)</f>
        <v>0</v>
      </c>
      <c r="CM36" s="4" t="str">
        <f>IF(ISERROR(VLOOKUP($CK36,泳者登録!$CG$5:$CJ$147,2,0)),"",VLOOKUP($CK36,泳者登録!$CG$5:$CJ$147,2,0))</f>
        <v/>
      </c>
    </row>
    <row r="37" spans="1:91" ht="18.75" hidden="1" x14ac:dyDescent="0.15">
      <c r="A37" s="31" t="e">
        <f t="shared" si="56"/>
        <v>#VALUE!</v>
      </c>
      <c r="B37" s="31"/>
      <c r="C37" s="29"/>
      <c r="D37" s="29"/>
      <c r="E37" s="29"/>
      <c r="F37" s="29"/>
      <c r="G37" s="34">
        <v>31482</v>
      </c>
      <c r="H37" s="29"/>
      <c r="I37" s="35"/>
      <c r="J37" s="29"/>
      <c r="K37" s="35"/>
      <c r="L37" s="35"/>
      <c r="M37" s="35"/>
      <c r="N37" s="35"/>
      <c r="O37" s="35"/>
      <c r="P37" s="35"/>
      <c r="Q37" s="35"/>
      <c r="R37" s="98"/>
      <c r="S37" s="31">
        <f t="shared" si="57"/>
        <v>36</v>
      </c>
      <c r="T37" s="7" t="str">
        <f t="shared" si="5"/>
        <v/>
      </c>
      <c r="U37" s="93"/>
      <c r="V37" s="12">
        <f t="shared" si="2"/>
        <v>0</v>
      </c>
      <c r="W37" s="12">
        <f t="shared" si="6"/>
        <v>0</v>
      </c>
      <c r="X37" s="12">
        <f t="shared" si="3"/>
        <v>0</v>
      </c>
      <c r="Y37" s="12">
        <f t="shared" si="7"/>
        <v>0</v>
      </c>
      <c r="Z37" s="12">
        <f t="shared" si="8"/>
        <v>0</v>
      </c>
      <c r="AA37" s="12">
        <f t="shared" si="9"/>
        <v>0</v>
      </c>
      <c r="AB37" s="12">
        <f t="shared" si="10"/>
        <v>0</v>
      </c>
      <c r="AC37" s="12">
        <f t="shared" si="11"/>
        <v>0</v>
      </c>
      <c r="AD37" s="12">
        <f t="shared" si="12"/>
        <v>0</v>
      </c>
      <c r="AE37" s="12">
        <f t="shared" si="13"/>
        <v>0</v>
      </c>
      <c r="AF37" s="12">
        <f t="shared" si="14"/>
        <v>0</v>
      </c>
      <c r="AG37" s="11" t="str">
        <f t="shared" si="15"/>
        <v>19860311</v>
      </c>
      <c r="AH37" s="7">
        <f t="shared" si="16"/>
        <v>8</v>
      </c>
      <c r="AI37" s="7" t="str">
        <f t="shared" si="17"/>
        <v/>
      </c>
      <c r="AJ37" s="7" t="str">
        <f t="shared" si="18"/>
        <v/>
      </c>
      <c r="AK37" s="4">
        <f t="shared" si="19"/>
        <v>36</v>
      </c>
      <c r="AL37"/>
      <c r="AM37"/>
      <c r="AN37"/>
      <c r="AO37"/>
      <c r="AP37"/>
      <c r="AQ37"/>
      <c r="AR37" s="6">
        <v>32</v>
      </c>
      <c r="AS37" s="4">
        <f t="shared" si="20"/>
        <v>0</v>
      </c>
      <c r="AT37" s="4" t="str">
        <f t="shared" si="21"/>
        <v/>
      </c>
      <c r="AU37" s="4" t="str">
        <f t="shared" si="22"/>
        <v xml:space="preserve"> </v>
      </c>
      <c r="AV37" s="4" t="str">
        <f t="shared" si="23"/>
        <v/>
      </c>
      <c r="AW37" s="4" t="str">
        <f t="shared" si="24"/>
        <v/>
      </c>
      <c r="AX37" s="4" t="str">
        <f t="shared" si="25"/>
        <v/>
      </c>
      <c r="AY37" s="4" t="str">
        <f t="shared" si="26"/>
        <v/>
      </c>
      <c r="AZ37" s="4" t="str">
        <f t="shared" si="27"/>
        <v/>
      </c>
      <c r="BA37" s="4" t="str">
        <f t="shared" si="28"/>
        <v/>
      </c>
      <c r="BB37" s="4" t="str">
        <f t="shared" si="29"/>
        <v/>
      </c>
      <c r="BC37" s="4" t="str">
        <f t="shared" si="30"/>
        <v/>
      </c>
      <c r="BD37" s="4" t="str">
        <f t="shared" si="31"/>
        <v/>
      </c>
      <c r="BE37" s="4" t="str">
        <f t="shared" si="32"/>
        <v/>
      </c>
      <c r="BF37" s="4" t="str">
        <f t="shared" si="4"/>
        <v>999:99.99</v>
      </c>
      <c r="BG37" s="4" t="str">
        <f t="shared" si="33"/>
        <v>999:99.99</v>
      </c>
      <c r="BH37" s="4" t="str">
        <f t="shared" si="34"/>
        <v>999:99.99</v>
      </c>
      <c r="BI37" s="4" t="str">
        <f t="shared" si="35"/>
        <v>999:99.99</v>
      </c>
      <c r="BJ37" s="4" t="str">
        <f t="shared" si="36"/>
        <v>999:99.99</v>
      </c>
      <c r="BL37" s="4">
        <f t="shared" si="37"/>
        <v>0</v>
      </c>
      <c r="BM37" s="4">
        <f t="shared" si="38"/>
        <v>0</v>
      </c>
      <c r="BN37" s="4">
        <f t="shared" si="39"/>
        <v>0</v>
      </c>
      <c r="BO37" s="4">
        <f t="shared" si="40"/>
        <v>0</v>
      </c>
      <c r="BP37" s="4">
        <f t="shared" si="41"/>
        <v>0</v>
      </c>
      <c r="BQ37" s="4">
        <f t="shared" si="42"/>
        <v>0</v>
      </c>
      <c r="BR37" s="4">
        <f t="shared" si="43"/>
        <v>0</v>
      </c>
      <c r="BS37" s="4">
        <f t="shared" si="44"/>
        <v>0</v>
      </c>
      <c r="BT37" s="4">
        <f t="shared" si="45"/>
        <v>0</v>
      </c>
      <c r="BU37" s="4">
        <f t="shared" si="46"/>
        <v>0</v>
      </c>
      <c r="BV37" s="4">
        <f t="shared" si="47"/>
        <v>0</v>
      </c>
      <c r="BW37" s="4">
        <f t="shared" si="48"/>
        <v>0</v>
      </c>
      <c r="BX37" s="4">
        <f t="shared" si="49"/>
        <v>0</v>
      </c>
      <c r="BY37" s="4">
        <f t="shared" si="50"/>
        <v>0</v>
      </c>
      <c r="BZ37" s="4">
        <f t="shared" si="51"/>
        <v>0</v>
      </c>
      <c r="CA37" s="4">
        <f t="shared" si="52"/>
        <v>0</v>
      </c>
      <c r="CB37" s="4">
        <f t="shared" si="53"/>
        <v>0</v>
      </c>
      <c r="CC37" s="4">
        <f t="shared" si="54"/>
        <v>0</v>
      </c>
      <c r="CE37" s="4">
        <f t="shared" si="55"/>
        <v>0</v>
      </c>
      <c r="CF37" s="4">
        <f>CF36+IF(OR(選手!C33="",AA37=0),0,1)</f>
        <v>0</v>
      </c>
      <c r="CG37" s="4" t="str">
        <f>IF(OR(選手!C33="",AA37=0),"",CF37)</f>
        <v/>
      </c>
      <c r="CH37" s="4" t="str">
        <f t="shared" si="58"/>
        <v>　</v>
      </c>
      <c r="CK37" s="4">
        <v>32</v>
      </c>
      <c r="CL37" s="4">
        <f>IF(COUNTIF(CE37,"1"),選手!C33,0)</f>
        <v>0</v>
      </c>
      <c r="CM37" s="4" t="str">
        <f>IF(ISERROR(VLOOKUP($CK37,泳者登録!$CG$5:$CJ$147,2,0)),"",VLOOKUP($CK37,泳者登録!$CG$5:$CJ$147,2,0))</f>
        <v/>
      </c>
    </row>
    <row r="38" spans="1:91" ht="18.75" hidden="1" x14ac:dyDescent="0.15">
      <c r="A38" s="31" t="e">
        <f t="shared" si="56"/>
        <v>#VALUE!</v>
      </c>
      <c r="B38" s="31"/>
      <c r="C38" s="29"/>
      <c r="D38" s="29"/>
      <c r="E38" s="29"/>
      <c r="F38" s="29"/>
      <c r="G38" s="34">
        <v>31483</v>
      </c>
      <c r="H38" s="29"/>
      <c r="I38" s="35"/>
      <c r="J38" s="29"/>
      <c r="K38" s="35"/>
      <c r="L38" s="35"/>
      <c r="M38" s="35"/>
      <c r="N38" s="35"/>
      <c r="O38" s="35"/>
      <c r="P38" s="35"/>
      <c r="Q38" s="35"/>
      <c r="R38" s="98"/>
      <c r="S38" s="31">
        <f t="shared" ref="S38:S69" si="59">IF(G38="","",INT(($AS$1-AG38)/10000))</f>
        <v>36</v>
      </c>
      <c r="T38" s="7" t="str">
        <f t="shared" si="5"/>
        <v/>
      </c>
      <c r="U38" s="93"/>
      <c r="V38" s="12">
        <f t="shared" ref="V38:V55" si="60">IF(H38="",0,1)</f>
        <v>0</v>
      </c>
      <c r="W38" s="12">
        <f t="shared" si="6"/>
        <v>0</v>
      </c>
      <c r="X38" s="12">
        <f t="shared" ref="X38:X55" si="61">IF(L38="",0,1)</f>
        <v>0</v>
      </c>
      <c r="Y38" s="12">
        <f t="shared" si="7"/>
        <v>0</v>
      </c>
      <c r="Z38" s="12">
        <f t="shared" si="8"/>
        <v>0</v>
      </c>
      <c r="AA38" s="12">
        <f t="shared" si="9"/>
        <v>0</v>
      </c>
      <c r="AB38" s="12">
        <f t="shared" si="10"/>
        <v>0</v>
      </c>
      <c r="AC38" s="12">
        <f t="shared" si="11"/>
        <v>0</v>
      </c>
      <c r="AD38" s="12">
        <f t="shared" si="12"/>
        <v>0</v>
      </c>
      <c r="AE38" s="12">
        <f t="shared" si="13"/>
        <v>0</v>
      </c>
      <c r="AF38" s="12">
        <f t="shared" si="14"/>
        <v>0</v>
      </c>
      <c r="AG38" s="11" t="str">
        <f t="shared" ref="AG38:AG55" si="62">YEAR(G38)&amp;RIGHT("0"&amp;MONTH(G38),2)&amp;RIGHT("0"&amp;DAY(G38),2)</f>
        <v>19860312</v>
      </c>
      <c r="AH38" s="7">
        <f t="shared" si="16"/>
        <v>8</v>
      </c>
      <c r="AI38" s="7" t="str">
        <f t="shared" si="17"/>
        <v/>
      </c>
      <c r="AJ38" s="7" t="str">
        <f t="shared" si="18"/>
        <v/>
      </c>
      <c r="AK38" s="4">
        <f t="shared" ref="AK38:AK69" si="63">IF(G38="","",INT(($AS$2-AG38)/10000))</f>
        <v>36</v>
      </c>
      <c r="AL38"/>
      <c r="AM38"/>
      <c r="AN38"/>
      <c r="AO38"/>
      <c r="AP38"/>
      <c r="AQ38"/>
      <c r="AR38" s="6">
        <v>33</v>
      </c>
      <c r="AS38" s="4">
        <f t="shared" ref="AS38:AS55" si="64">LEN(TRIM(C38))+LEN(TRIM(D38))</f>
        <v>0</v>
      </c>
      <c r="AT38" s="4" t="str">
        <f t="shared" ref="AT38:AT55" si="65">IF(AS38=2,TRIM(C38)&amp;"      "&amp;TRIM(D38),IF(AS38=3,TRIM(C38)&amp;"    "&amp;TRIM(D38),IF(AS38=4,TRIM(C38)&amp;"  "&amp;TRIM(D38),TRIM(C38)&amp;TRIM(D38))))</f>
        <v/>
      </c>
      <c r="AU38" s="4" t="str">
        <f t="shared" ref="AU38:AU55" si="66">E38&amp;" "&amp;F38</f>
        <v xml:space="preserve"> </v>
      </c>
      <c r="AV38" s="4" t="str">
        <f t="shared" si="23"/>
        <v/>
      </c>
      <c r="AW38" s="4" t="str">
        <f t="shared" si="24"/>
        <v/>
      </c>
      <c r="AX38" s="4" t="str">
        <f t="shared" si="25"/>
        <v/>
      </c>
      <c r="AY38" s="4" t="str">
        <f t="shared" si="26"/>
        <v/>
      </c>
      <c r="AZ38" s="4" t="str">
        <f t="shared" si="27"/>
        <v/>
      </c>
      <c r="BA38" s="4" t="str">
        <f t="shared" si="28"/>
        <v/>
      </c>
      <c r="BB38" s="4" t="str">
        <f t="shared" si="29"/>
        <v/>
      </c>
      <c r="BC38" s="4" t="str">
        <f t="shared" si="30"/>
        <v/>
      </c>
      <c r="BD38" s="4" t="str">
        <f t="shared" si="31"/>
        <v/>
      </c>
      <c r="BE38" s="4" t="str">
        <f t="shared" si="32"/>
        <v/>
      </c>
      <c r="BF38" s="4" t="str">
        <f t="shared" ref="BF38:BF55" si="67">IF(I38="","999:99.99"," "&amp;LEFT(RIGHT("        "&amp;TEXT(I38,"0.00"),7),2)&amp;":"&amp;RIGHT(TEXT(I38,"0.00"),5))</f>
        <v>999:99.99</v>
      </c>
      <c r="BG38" s="4" t="str">
        <f t="shared" si="33"/>
        <v>999:99.99</v>
      </c>
      <c r="BH38" s="4" t="str">
        <f t="shared" si="34"/>
        <v>999:99.99</v>
      </c>
      <c r="BI38" s="4" t="str">
        <f t="shared" si="35"/>
        <v>999:99.99</v>
      </c>
      <c r="BJ38" s="4" t="str">
        <f t="shared" si="36"/>
        <v>999:99.99</v>
      </c>
      <c r="BL38" s="4">
        <f t="shared" si="37"/>
        <v>0</v>
      </c>
      <c r="BM38" s="4">
        <f t="shared" si="38"/>
        <v>0</v>
      </c>
      <c r="BN38" s="4">
        <f t="shared" si="39"/>
        <v>0</v>
      </c>
      <c r="BO38" s="4">
        <f t="shared" si="40"/>
        <v>0</v>
      </c>
      <c r="BP38" s="4">
        <f t="shared" si="41"/>
        <v>0</v>
      </c>
      <c r="BQ38" s="4">
        <f t="shared" si="42"/>
        <v>0</v>
      </c>
      <c r="BR38" s="4">
        <f t="shared" si="43"/>
        <v>0</v>
      </c>
      <c r="BS38" s="4">
        <f t="shared" si="44"/>
        <v>0</v>
      </c>
      <c r="BT38" s="4">
        <f t="shared" si="45"/>
        <v>0</v>
      </c>
      <c r="BU38" s="4">
        <f t="shared" si="46"/>
        <v>0</v>
      </c>
      <c r="BV38" s="4">
        <f t="shared" si="47"/>
        <v>0</v>
      </c>
      <c r="BW38" s="4">
        <f t="shared" si="48"/>
        <v>0</v>
      </c>
      <c r="BX38" s="4">
        <f t="shared" si="49"/>
        <v>0</v>
      </c>
      <c r="BY38" s="4">
        <f t="shared" si="50"/>
        <v>0</v>
      </c>
      <c r="BZ38" s="4">
        <f t="shared" si="51"/>
        <v>0</v>
      </c>
      <c r="CA38" s="4">
        <f t="shared" si="52"/>
        <v>0</v>
      </c>
      <c r="CB38" s="4">
        <f t="shared" si="53"/>
        <v>0</v>
      </c>
      <c r="CC38" s="4">
        <f t="shared" si="54"/>
        <v>0</v>
      </c>
      <c r="CE38" s="4">
        <f t="shared" si="55"/>
        <v>0</v>
      </c>
      <c r="CF38" s="4">
        <f>CF37+IF(OR(選手!C34="",AA38=0),0,1)</f>
        <v>0</v>
      </c>
      <c r="CG38" s="4" t="str">
        <f>IF(OR(選手!C34="",AA38=0),"",CF38)</f>
        <v/>
      </c>
      <c r="CH38" s="4" t="str">
        <f t="shared" si="58"/>
        <v>　</v>
      </c>
      <c r="CK38" s="4">
        <v>33</v>
      </c>
      <c r="CL38" s="4">
        <f>IF(COUNTIF(CE38,"1"),選手!C34,0)</f>
        <v>0</v>
      </c>
      <c r="CM38" s="4" t="str">
        <f>IF(ISERROR(VLOOKUP($CK38,泳者登録!$CG$5:$CJ$147,2,0)),"",VLOOKUP($CK38,泳者登録!$CG$5:$CJ$147,2,0))</f>
        <v/>
      </c>
    </row>
    <row r="39" spans="1:91" ht="18.75" hidden="1" x14ac:dyDescent="0.15">
      <c r="A39" s="31" t="e">
        <f t="shared" ref="A39:A55" si="68">IF(G39="","",A38+1)</f>
        <v>#VALUE!</v>
      </c>
      <c r="B39" s="31"/>
      <c r="C39" s="29"/>
      <c r="D39" s="29"/>
      <c r="E39" s="29"/>
      <c r="F39" s="29"/>
      <c r="G39" s="34">
        <v>31484</v>
      </c>
      <c r="H39" s="29"/>
      <c r="I39" s="35"/>
      <c r="J39" s="29"/>
      <c r="K39" s="35"/>
      <c r="L39" s="35"/>
      <c r="M39" s="35"/>
      <c r="N39" s="35"/>
      <c r="O39" s="35"/>
      <c r="P39" s="35"/>
      <c r="Q39" s="35"/>
      <c r="R39" s="98"/>
      <c r="S39" s="31">
        <f t="shared" si="59"/>
        <v>36</v>
      </c>
      <c r="T39" s="7" t="str">
        <f t="shared" si="5"/>
        <v/>
      </c>
      <c r="U39" s="93"/>
      <c r="V39" s="12">
        <f t="shared" si="60"/>
        <v>0</v>
      </c>
      <c r="W39" s="12">
        <f>IF(J39="",0,1)</f>
        <v>0</v>
      </c>
      <c r="X39" s="12">
        <f t="shared" si="61"/>
        <v>0</v>
      </c>
      <c r="Y39" s="12">
        <f t="shared" si="7"/>
        <v>0</v>
      </c>
      <c r="Z39" s="12">
        <f t="shared" si="8"/>
        <v>0</v>
      </c>
      <c r="AA39" s="12">
        <f t="shared" si="9"/>
        <v>0</v>
      </c>
      <c r="AB39" s="12">
        <f t="shared" si="10"/>
        <v>0</v>
      </c>
      <c r="AC39" s="12">
        <f t="shared" si="11"/>
        <v>0</v>
      </c>
      <c r="AD39" s="12">
        <f t="shared" si="12"/>
        <v>0</v>
      </c>
      <c r="AE39" s="12">
        <f t="shared" si="13"/>
        <v>0</v>
      </c>
      <c r="AF39" s="12">
        <f t="shared" si="14"/>
        <v>0</v>
      </c>
      <c r="AG39" s="11" t="str">
        <f t="shared" si="62"/>
        <v>19860313</v>
      </c>
      <c r="AH39" s="7">
        <f t="shared" si="16"/>
        <v>8</v>
      </c>
      <c r="AI39" s="7" t="str">
        <f t="shared" si="17"/>
        <v/>
      </c>
      <c r="AJ39" s="7" t="str">
        <f t="shared" si="18"/>
        <v/>
      </c>
      <c r="AK39" s="4">
        <f t="shared" si="63"/>
        <v>36</v>
      </c>
      <c r="AP39"/>
      <c r="AQ39"/>
      <c r="AR39" s="6">
        <v>34</v>
      </c>
      <c r="AS39" s="4">
        <f t="shared" si="64"/>
        <v>0</v>
      </c>
      <c r="AT39" s="4" t="str">
        <f t="shared" si="65"/>
        <v/>
      </c>
      <c r="AU39" s="4" t="str">
        <f t="shared" si="66"/>
        <v xml:space="preserve"> </v>
      </c>
      <c r="AV39" s="4" t="str">
        <f t="shared" si="23"/>
        <v/>
      </c>
      <c r="AW39" s="4" t="str">
        <f t="shared" si="24"/>
        <v/>
      </c>
      <c r="AX39" s="4" t="str">
        <f t="shared" si="25"/>
        <v/>
      </c>
      <c r="AY39" s="4" t="str">
        <f t="shared" si="26"/>
        <v/>
      </c>
      <c r="AZ39" s="4" t="str">
        <f t="shared" si="27"/>
        <v/>
      </c>
      <c r="BA39" s="4" t="str">
        <f t="shared" si="28"/>
        <v/>
      </c>
      <c r="BB39" s="4" t="str">
        <f t="shared" si="29"/>
        <v/>
      </c>
      <c r="BC39" s="4" t="str">
        <f t="shared" si="30"/>
        <v/>
      </c>
      <c r="BD39" s="4" t="str">
        <f t="shared" si="31"/>
        <v/>
      </c>
      <c r="BE39" s="4" t="str">
        <f t="shared" si="32"/>
        <v/>
      </c>
      <c r="BF39" s="4" t="str">
        <f t="shared" si="67"/>
        <v>999:99.99</v>
      </c>
      <c r="BG39" s="4" t="str">
        <f t="shared" si="33"/>
        <v>999:99.99</v>
      </c>
      <c r="BH39" s="4" t="str">
        <f t="shared" si="34"/>
        <v>999:99.99</v>
      </c>
      <c r="BI39" s="4" t="str">
        <f t="shared" si="35"/>
        <v>999:99.99</v>
      </c>
      <c r="BJ39" s="4" t="str">
        <f t="shared" si="36"/>
        <v>999:99.99</v>
      </c>
      <c r="BL39" s="4">
        <f t="shared" si="37"/>
        <v>0</v>
      </c>
      <c r="BM39" s="4">
        <f t="shared" si="38"/>
        <v>0</v>
      </c>
      <c r="BN39" s="4">
        <f t="shared" si="39"/>
        <v>0</v>
      </c>
      <c r="BO39" s="4">
        <f t="shared" si="40"/>
        <v>0</v>
      </c>
      <c r="BP39" s="4">
        <f t="shared" si="41"/>
        <v>0</v>
      </c>
      <c r="BQ39" s="4">
        <f t="shared" si="42"/>
        <v>0</v>
      </c>
      <c r="BR39" s="4">
        <f t="shared" si="43"/>
        <v>0</v>
      </c>
      <c r="BS39" s="4">
        <f t="shared" si="44"/>
        <v>0</v>
      </c>
      <c r="BT39" s="4">
        <f t="shared" si="45"/>
        <v>0</v>
      </c>
      <c r="BU39" s="4">
        <f t="shared" si="46"/>
        <v>0</v>
      </c>
      <c r="BV39" s="4">
        <f t="shared" si="47"/>
        <v>0</v>
      </c>
      <c r="BW39" s="4">
        <f t="shared" si="48"/>
        <v>0</v>
      </c>
      <c r="BX39" s="4">
        <f t="shared" si="49"/>
        <v>0</v>
      </c>
      <c r="BY39" s="4">
        <f t="shared" si="50"/>
        <v>0</v>
      </c>
      <c r="BZ39" s="4">
        <f t="shared" si="51"/>
        <v>0</v>
      </c>
      <c r="CA39" s="4">
        <f t="shared" si="52"/>
        <v>0</v>
      </c>
      <c r="CB39" s="4">
        <f t="shared" si="53"/>
        <v>0</v>
      </c>
      <c r="CC39" s="4">
        <f t="shared" si="54"/>
        <v>0</v>
      </c>
      <c r="CE39" s="4">
        <f t="shared" si="55"/>
        <v>0</v>
      </c>
      <c r="CF39" s="4">
        <f>CF38+IF(OR(選手!C35="",AA39=0),0,1)</f>
        <v>0</v>
      </c>
      <c r="CG39" s="4" t="str">
        <f>IF(OR(選手!C35="",AA39=0),"",CF39)</f>
        <v/>
      </c>
      <c r="CH39" s="4" t="str">
        <f t="shared" si="58"/>
        <v>　</v>
      </c>
      <c r="CK39" s="4">
        <v>34</v>
      </c>
      <c r="CL39" s="4">
        <f>IF(COUNTIF(CE39,"1"),選手!C35,0)</f>
        <v>0</v>
      </c>
      <c r="CM39" s="4" t="str">
        <f>IF(ISERROR(VLOOKUP($CK39,泳者登録!$CG$5:$CJ$147,2,0)),"",VLOOKUP($CK39,泳者登録!$CG$5:$CJ$147,2,0))</f>
        <v/>
      </c>
    </row>
    <row r="40" spans="1:91" ht="18.75" hidden="1" x14ac:dyDescent="0.15">
      <c r="A40" s="31" t="e">
        <f t="shared" si="68"/>
        <v>#VALUE!</v>
      </c>
      <c r="B40" s="31"/>
      <c r="C40" s="29"/>
      <c r="D40" s="29"/>
      <c r="E40" s="29"/>
      <c r="F40" s="29"/>
      <c r="G40" s="34">
        <v>31485</v>
      </c>
      <c r="H40" s="29"/>
      <c r="I40" s="35"/>
      <c r="J40" s="29"/>
      <c r="K40" s="35"/>
      <c r="L40" s="35"/>
      <c r="M40" s="35"/>
      <c r="N40" s="35"/>
      <c r="O40" s="35"/>
      <c r="P40" s="35"/>
      <c r="Q40" s="35"/>
      <c r="R40" s="98"/>
      <c r="S40" s="31">
        <f t="shared" si="59"/>
        <v>36</v>
      </c>
      <c r="T40" s="7" t="str">
        <f t="shared" si="5"/>
        <v/>
      </c>
      <c r="U40" s="93"/>
      <c r="V40" s="12">
        <f t="shared" si="60"/>
        <v>0</v>
      </c>
      <c r="W40" s="12">
        <f>IF(J40="",0,1)</f>
        <v>0</v>
      </c>
      <c r="X40" s="12">
        <f t="shared" si="61"/>
        <v>0</v>
      </c>
      <c r="Y40" s="12">
        <f t="shared" si="7"/>
        <v>0</v>
      </c>
      <c r="Z40" s="12">
        <f t="shared" si="8"/>
        <v>0</v>
      </c>
      <c r="AA40" s="12">
        <f t="shared" si="9"/>
        <v>0</v>
      </c>
      <c r="AB40" s="12">
        <f t="shared" si="10"/>
        <v>0</v>
      </c>
      <c r="AC40" s="12">
        <f t="shared" si="11"/>
        <v>0</v>
      </c>
      <c r="AD40" s="12">
        <f t="shared" si="12"/>
        <v>0</v>
      </c>
      <c r="AE40" s="12">
        <f t="shared" si="13"/>
        <v>0</v>
      </c>
      <c r="AF40" s="12">
        <f t="shared" si="14"/>
        <v>0</v>
      </c>
      <c r="AG40" s="11" t="str">
        <f t="shared" si="62"/>
        <v>19860314</v>
      </c>
      <c r="AH40" s="7">
        <f t="shared" si="16"/>
        <v>8</v>
      </c>
      <c r="AI40" s="7" t="str">
        <f t="shared" si="17"/>
        <v/>
      </c>
      <c r="AJ40" s="7" t="str">
        <f t="shared" si="18"/>
        <v/>
      </c>
      <c r="AK40" s="4">
        <f t="shared" si="63"/>
        <v>36</v>
      </c>
      <c r="AP40"/>
      <c r="AQ40"/>
      <c r="AR40" s="6">
        <v>35</v>
      </c>
      <c r="AS40" s="4">
        <f t="shared" si="64"/>
        <v>0</v>
      </c>
      <c r="AT40" s="4" t="str">
        <f t="shared" si="65"/>
        <v/>
      </c>
      <c r="AU40" s="4" t="str">
        <f t="shared" si="66"/>
        <v xml:space="preserve"> </v>
      </c>
      <c r="AV40" s="4" t="str">
        <f t="shared" si="23"/>
        <v/>
      </c>
      <c r="AW40" s="4" t="str">
        <f t="shared" si="24"/>
        <v/>
      </c>
      <c r="AX40" s="4" t="str">
        <f t="shared" si="25"/>
        <v/>
      </c>
      <c r="AY40" s="4" t="str">
        <f t="shared" si="26"/>
        <v/>
      </c>
      <c r="AZ40" s="4" t="str">
        <f t="shared" si="27"/>
        <v/>
      </c>
      <c r="BA40" s="4" t="str">
        <f t="shared" si="28"/>
        <v/>
      </c>
      <c r="BB40" s="4" t="str">
        <f t="shared" si="29"/>
        <v/>
      </c>
      <c r="BC40" s="4" t="str">
        <f t="shared" si="30"/>
        <v/>
      </c>
      <c r="BD40" s="4" t="str">
        <f t="shared" si="31"/>
        <v/>
      </c>
      <c r="BE40" s="4" t="str">
        <f t="shared" si="32"/>
        <v/>
      </c>
      <c r="BF40" s="4" t="str">
        <f t="shared" si="67"/>
        <v>999:99.99</v>
      </c>
      <c r="BG40" s="4" t="str">
        <f t="shared" si="33"/>
        <v>999:99.99</v>
      </c>
      <c r="BH40" s="4" t="str">
        <f t="shared" si="34"/>
        <v>999:99.99</v>
      </c>
      <c r="BI40" s="4" t="str">
        <f t="shared" si="35"/>
        <v>999:99.99</v>
      </c>
      <c r="BJ40" s="4" t="str">
        <f t="shared" si="36"/>
        <v>999:99.99</v>
      </c>
      <c r="BL40" s="4">
        <f t="shared" si="37"/>
        <v>0</v>
      </c>
      <c r="BM40" s="4">
        <f t="shared" si="38"/>
        <v>0</v>
      </c>
      <c r="BN40" s="4">
        <f t="shared" si="39"/>
        <v>0</v>
      </c>
      <c r="BO40" s="4">
        <f t="shared" si="40"/>
        <v>0</v>
      </c>
      <c r="BP40" s="4">
        <f t="shared" si="41"/>
        <v>0</v>
      </c>
      <c r="BQ40" s="4">
        <f t="shared" si="42"/>
        <v>0</v>
      </c>
      <c r="BR40" s="4">
        <f t="shared" si="43"/>
        <v>0</v>
      </c>
      <c r="BS40" s="4">
        <f t="shared" si="44"/>
        <v>0</v>
      </c>
      <c r="BT40" s="4">
        <f t="shared" si="45"/>
        <v>0</v>
      </c>
      <c r="BU40" s="4">
        <f t="shared" si="46"/>
        <v>0</v>
      </c>
      <c r="BV40" s="4">
        <f t="shared" si="47"/>
        <v>0</v>
      </c>
      <c r="BW40" s="4">
        <f t="shared" si="48"/>
        <v>0</v>
      </c>
      <c r="BX40" s="4">
        <f t="shared" si="49"/>
        <v>0</v>
      </c>
      <c r="BY40" s="4">
        <f t="shared" si="50"/>
        <v>0</v>
      </c>
      <c r="BZ40" s="4">
        <f t="shared" si="51"/>
        <v>0</v>
      </c>
      <c r="CA40" s="4">
        <f t="shared" si="52"/>
        <v>0</v>
      </c>
      <c r="CB40" s="4">
        <f t="shared" si="53"/>
        <v>0</v>
      </c>
      <c r="CC40" s="4">
        <f t="shared" si="54"/>
        <v>0</v>
      </c>
      <c r="CE40" s="4">
        <f t="shared" si="55"/>
        <v>0</v>
      </c>
      <c r="CF40" s="4">
        <f>CF39+IF(OR(選手!C36="",AA40=0),0,1)</f>
        <v>0</v>
      </c>
      <c r="CG40" s="4" t="str">
        <f>IF(OR(選手!C36="",AA40=0),"",CF40)</f>
        <v/>
      </c>
      <c r="CH40" s="4" t="str">
        <f t="shared" si="58"/>
        <v>　</v>
      </c>
      <c r="CK40" s="4">
        <v>35</v>
      </c>
      <c r="CL40" s="4">
        <f>IF(COUNTIF(CE40,"1"),選手!C36,0)</f>
        <v>0</v>
      </c>
      <c r="CM40" s="4" t="str">
        <f>IF(ISERROR(VLOOKUP($CK40,泳者登録!$CG$5:$CJ$147,2,0)),"",VLOOKUP($CK40,泳者登録!$CG$5:$CJ$147,2,0))</f>
        <v/>
      </c>
    </row>
    <row r="41" spans="1:91" ht="18.75" hidden="1" x14ac:dyDescent="0.15">
      <c r="A41" s="31" t="e">
        <f t="shared" si="68"/>
        <v>#VALUE!</v>
      </c>
      <c r="B41" s="31"/>
      <c r="C41" s="29"/>
      <c r="D41" s="29"/>
      <c r="E41" s="29"/>
      <c r="F41" s="29"/>
      <c r="G41" s="34">
        <v>31486</v>
      </c>
      <c r="H41" s="29"/>
      <c r="I41" s="35"/>
      <c r="J41" s="29"/>
      <c r="K41" s="35"/>
      <c r="L41" s="35"/>
      <c r="M41" s="35"/>
      <c r="N41" s="35"/>
      <c r="O41" s="35"/>
      <c r="P41" s="35"/>
      <c r="Q41" s="35"/>
      <c r="R41" s="98"/>
      <c r="S41" s="31">
        <f t="shared" si="59"/>
        <v>36</v>
      </c>
      <c r="T41" s="7" t="str">
        <f t="shared" si="5"/>
        <v/>
      </c>
      <c r="U41" s="93"/>
      <c r="V41" s="12">
        <f t="shared" si="60"/>
        <v>0</v>
      </c>
      <c r="W41" s="12">
        <f t="shared" ref="W41:W54" si="69">IF(J41="",0,1)</f>
        <v>0</v>
      </c>
      <c r="X41" s="12">
        <f t="shared" si="61"/>
        <v>0</v>
      </c>
      <c r="Y41" s="12">
        <f t="shared" si="7"/>
        <v>0</v>
      </c>
      <c r="Z41" s="12">
        <f t="shared" si="8"/>
        <v>0</v>
      </c>
      <c r="AA41" s="12">
        <f t="shared" si="9"/>
        <v>0</v>
      </c>
      <c r="AB41" s="12">
        <f t="shared" si="10"/>
        <v>0</v>
      </c>
      <c r="AC41" s="12">
        <f t="shared" si="11"/>
        <v>0</v>
      </c>
      <c r="AD41" s="12">
        <f t="shared" si="12"/>
        <v>0</v>
      </c>
      <c r="AE41" s="12">
        <f t="shared" si="13"/>
        <v>0</v>
      </c>
      <c r="AF41" s="12">
        <f t="shared" si="14"/>
        <v>0</v>
      </c>
      <c r="AG41" s="11" t="str">
        <f t="shared" si="62"/>
        <v>19860315</v>
      </c>
      <c r="AH41" s="7">
        <f t="shared" si="16"/>
        <v>8</v>
      </c>
      <c r="AI41" s="7" t="str">
        <f t="shared" si="17"/>
        <v/>
      </c>
      <c r="AJ41" s="7" t="str">
        <f t="shared" si="18"/>
        <v/>
      </c>
      <c r="AK41" s="4">
        <f t="shared" si="63"/>
        <v>36</v>
      </c>
      <c r="AP41"/>
      <c r="AQ41"/>
      <c r="AR41" s="6">
        <v>36</v>
      </c>
      <c r="AS41" s="4">
        <f t="shared" si="64"/>
        <v>0</v>
      </c>
      <c r="AT41" s="4" t="str">
        <f t="shared" si="65"/>
        <v/>
      </c>
      <c r="AU41" s="4" t="str">
        <f t="shared" si="66"/>
        <v xml:space="preserve"> </v>
      </c>
      <c r="AV41" s="4" t="str">
        <f t="shared" si="23"/>
        <v/>
      </c>
      <c r="AW41" s="4" t="str">
        <f t="shared" si="24"/>
        <v/>
      </c>
      <c r="AX41" s="4" t="str">
        <f t="shared" si="25"/>
        <v/>
      </c>
      <c r="AY41" s="4" t="str">
        <f t="shared" si="26"/>
        <v/>
      </c>
      <c r="AZ41" s="4" t="str">
        <f t="shared" si="27"/>
        <v/>
      </c>
      <c r="BA41" s="4" t="str">
        <f t="shared" si="28"/>
        <v/>
      </c>
      <c r="BB41" s="4" t="str">
        <f t="shared" si="29"/>
        <v/>
      </c>
      <c r="BC41" s="4" t="str">
        <f t="shared" si="30"/>
        <v/>
      </c>
      <c r="BD41" s="4" t="str">
        <f t="shared" si="31"/>
        <v/>
      </c>
      <c r="BE41" s="4" t="str">
        <f t="shared" si="32"/>
        <v/>
      </c>
      <c r="BF41" s="4" t="str">
        <f t="shared" si="67"/>
        <v>999:99.99</v>
      </c>
      <c r="BG41" s="4" t="str">
        <f t="shared" si="33"/>
        <v>999:99.99</v>
      </c>
      <c r="BH41" s="4" t="str">
        <f t="shared" si="34"/>
        <v>999:99.99</v>
      </c>
      <c r="BI41" s="4" t="str">
        <f t="shared" si="35"/>
        <v>999:99.99</v>
      </c>
      <c r="BJ41" s="4" t="str">
        <f t="shared" si="36"/>
        <v>999:99.99</v>
      </c>
      <c r="BL41" s="4">
        <f t="shared" si="37"/>
        <v>0</v>
      </c>
      <c r="BM41" s="4">
        <f t="shared" si="38"/>
        <v>0</v>
      </c>
      <c r="BN41" s="4">
        <f t="shared" si="39"/>
        <v>0</v>
      </c>
      <c r="BO41" s="4">
        <f t="shared" si="40"/>
        <v>0</v>
      </c>
      <c r="BP41" s="4">
        <f t="shared" si="41"/>
        <v>0</v>
      </c>
      <c r="BQ41" s="4">
        <f t="shared" si="42"/>
        <v>0</v>
      </c>
      <c r="BR41" s="4">
        <f t="shared" si="43"/>
        <v>0</v>
      </c>
      <c r="BS41" s="4">
        <f t="shared" si="44"/>
        <v>0</v>
      </c>
      <c r="BT41" s="4">
        <f t="shared" si="45"/>
        <v>0</v>
      </c>
      <c r="BU41" s="4">
        <f t="shared" si="46"/>
        <v>0</v>
      </c>
      <c r="BV41" s="4">
        <f t="shared" si="47"/>
        <v>0</v>
      </c>
      <c r="BW41" s="4">
        <f t="shared" si="48"/>
        <v>0</v>
      </c>
      <c r="BX41" s="4">
        <f t="shared" si="49"/>
        <v>0</v>
      </c>
      <c r="BY41" s="4">
        <f t="shared" si="50"/>
        <v>0</v>
      </c>
      <c r="BZ41" s="4">
        <f t="shared" si="51"/>
        <v>0</v>
      </c>
      <c r="CA41" s="4">
        <f t="shared" si="52"/>
        <v>0</v>
      </c>
      <c r="CB41" s="4">
        <f t="shared" si="53"/>
        <v>0</v>
      </c>
      <c r="CC41" s="4">
        <f t="shared" si="54"/>
        <v>0</v>
      </c>
      <c r="CE41" s="4">
        <f t="shared" si="55"/>
        <v>0</v>
      </c>
      <c r="CF41" s="4">
        <f>CF40+IF(OR(選手!C37="",AA41=0),0,1)</f>
        <v>0</v>
      </c>
      <c r="CG41" s="4" t="str">
        <f>IF(OR(選手!C37="",AA41=0),"",CF41)</f>
        <v/>
      </c>
      <c r="CH41" s="4" t="str">
        <f t="shared" si="58"/>
        <v>　</v>
      </c>
      <c r="CK41" s="4">
        <v>36</v>
      </c>
      <c r="CL41" s="4">
        <f>IF(COUNTIF(CE41,"1"),選手!C37,0)</f>
        <v>0</v>
      </c>
      <c r="CM41" s="4" t="str">
        <f>IF(ISERROR(VLOOKUP($CK41,泳者登録!$CG$5:$CJ$147,2,0)),"",VLOOKUP($CK41,泳者登録!$CG$5:$CJ$147,2,0))</f>
        <v/>
      </c>
    </row>
    <row r="42" spans="1:91" ht="18.75" hidden="1" x14ac:dyDescent="0.15">
      <c r="A42" s="31" t="e">
        <f t="shared" si="68"/>
        <v>#VALUE!</v>
      </c>
      <c r="B42" s="31"/>
      <c r="C42" s="29"/>
      <c r="D42" s="29"/>
      <c r="E42" s="29"/>
      <c r="F42" s="29"/>
      <c r="G42" s="34">
        <v>31487</v>
      </c>
      <c r="H42" s="29"/>
      <c r="I42" s="35"/>
      <c r="J42" s="29"/>
      <c r="K42" s="35"/>
      <c r="L42" s="35"/>
      <c r="M42" s="35"/>
      <c r="N42" s="35"/>
      <c r="O42" s="35"/>
      <c r="P42" s="35"/>
      <c r="Q42" s="35"/>
      <c r="R42" s="98"/>
      <c r="S42" s="31">
        <f t="shared" si="59"/>
        <v>36</v>
      </c>
      <c r="T42" s="7" t="str">
        <f t="shared" si="5"/>
        <v/>
      </c>
      <c r="U42" s="93"/>
      <c r="V42" s="12">
        <f t="shared" si="60"/>
        <v>0</v>
      </c>
      <c r="W42" s="12">
        <f t="shared" si="69"/>
        <v>0</v>
      </c>
      <c r="X42" s="12">
        <f t="shared" si="61"/>
        <v>0</v>
      </c>
      <c r="Y42" s="12">
        <f t="shared" si="7"/>
        <v>0</v>
      </c>
      <c r="Z42" s="12">
        <f t="shared" si="8"/>
        <v>0</v>
      </c>
      <c r="AA42" s="12">
        <f t="shared" si="9"/>
        <v>0</v>
      </c>
      <c r="AB42" s="12">
        <f t="shared" si="10"/>
        <v>0</v>
      </c>
      <c r="AC42" s="12">
        <f t="shared" si="11"/>
        <v>0</v>
      </c>
      <c r="AD42" s="12">
        <f t="shared" si="12"/>
        <v>0</v>
      </c>
      <c r="AE42" s="12">
        <f t="shared" si="13"/>
        <v>0</v>
      </c>
      <c r="AF42" s="12">
        <f t="shared" si="14"/>
        <v>0</v>
      </c>
      <c r="AG42" s="11" t="str">
        <f t="shared" si="62"/>
        <v>19860316</v>
      </c>
      <c r="AH42" s="7">
        <f t="shared" si="16"/>
        <v>8</v>
      </c>
      <c r="AI42" s="7" t="str">
        <f t="shared" si="17"/>
        <v/>
      </c>
      <c r="AJ42" s="7" t="str">
        <f t="shared" si="18"/>
        <v/>
      </c>
      <c r="AK42" s="4">
        <f t="shared" si="63"/>
        <v>36</v>
      </c>
      <c r="AL42"/>
      <c r="AM42"/>
      <c r="AN42"/>
      <c r="AO42"/>
      <c r="AP42"/>
      <c r="AQ42"/>
      <c r="AR42" s="6">
        <v>37</v>
      </c>
      <c r="AS42" s="4">
        <f t="shared" si="64"/>
        <v>0</v>
      </c>
      <c r="AT42" s="4" t="str">
        <f t="shared" si="65"/>
        <v/>
      </c>
      <c r="AU42" s="4" t="str">
        <f t="shared" si="66"/>
        <v xml:space="preserve"> </v>
      </c>
      <c r="AV42" s="4" t="str">
        <f t="shared" si="23"/>
        <v/>
      </c>
      <c r="AW42" s="4" t="str">
        <f t="shared" si="24"/>
        <v/>
      </c>
      <c r="AX42" s="4" t="str">
        <f t="shared" si="25"/>
        <v/>
      </c>
      <c r="AY42" s="4" t="str">
        <f t="shared" si="26"/>
        <v/>
      </c>
      <c r="AZ42" s="4" t="str">
        <f t="shared" si="27"/>
        <v/>
      </c>
      <c r="BA42" s="4" t="str">
        <f t="shared" si="28"/>
        <v/>
      </c>
      <c r="BB42" s="4" t="str">
        <f t="shared" si="29"/>
        <v/>
      </c>
      <c r="BC42" s="4" t="str">
        <f t="shared" si="30"/>
        <v/>
      </c>
      <c r="BD42" s="4" t="str">
        <f t="shared" si="31"/>
        <v/>
      </c>
      <c r="BE42" s="4" t="str">
        <f t="shared" si="32"/>
        <v/>
      </c>
      <c r="BF42" s="4" t="str">
        <f t="shared" si="67"/>
        <v>999:99.99</v>
      </c>
      <c r="BG42" s="4" t="str">
        <f t="shared" si="33"/>
        <v>999:99.99</v>
      </c>
      <c r="BH42" s="4" t="str">
        <f t="shared" si="34"/>
        <v>999:99.99</v>
      </c>
      <c r="BI42" s="4" t="str">
        <f t="shared" si="35"/>
        <v>999:99.99</v>
      </c>
      <c r="BJ42" s="4" t="str">
        <f t="shared" si="36"/>
        <v>999:99.99</v>
      </c>
      <c r="BL42" s="4">
        <f t="shared" si="37"/>
        <v>0</v>
      </c>
      <c r="BM42" s="4">
        <f t="shared" si="38"/>
        <v>0</v>
      </c>
      <c r="BN42" s="4">
        <f t="shared" si="39"/>
        <v>0</v>
      </c>
      <c r="BO42" s="4">
        <f t="shared" si="40"/>
        <v>0</v>
      </c>
      <c r="BP42" s="4">
        <f t="shared" si="41"/>
        <v>0</v>
      </c>
      <c r="BQ42" s="4">
        <f t="shared" si="42"/>
        <v>0</v>
      </c>
      <c r="BR42" s="4">
        <f t="shared" si="43"/>
        <v>0</v>
      </c>
      <c r="BS42" s="4">
        <f t="shared" si="44"/>
        <v>0</v>
      </c>
      <c r="BT42" s="4">
        <f t="shared" si="45"/>
        <v>0</v>
      </c>
      <c r="BU42" s="4">
        <f t="shared" si="46"/>
        <v>0</v>
      </c>
      <c r="BV42" s="4">
        <f t="shared" si="47"/>
        <v>0</v>
      </c>
      <c r="BW42" s="4">
        <f t="shared" si="48"/>
        <v>0</v>
      </c>
      <c r="BX42" s="4">
        <f t="shared" si="49"/>
        <v>0</v>
      </c>
      <c r="BY42" s="4">
        <f t="shared" si="50"/>
        <v>0</v>
      </c>
      <c r="BZ42" s="4">
        <f t="shared" si="51"/>
        <v>0</v>
      </c>
      <c r="CA42" s="4">
        <f t="shared" si="52"/>
        <v>0</v>
      </c>
      <c r="CB42" s="4">
        <f t="shared" si="53"/>
        <v>0</v>
      </c>
      <c r="CC42" s="4">
        <f t="shared" si="54"/>
        <v>0</v>
      </c>
      <c r="CE42" s="4">
        <f t="shared" si="55"/>
        <v>0</v>
      </c>
      <c r="CF42" s="4">
        <f>CF41+IF(OR(選手!C38="",AA42=0),0,1)</f>
        <v>0</v>
      </c>
      <c r="CG42" s="4" t="str">
        <f>IF(OR(選手!C38="",AA42=0),"",CF42)</f>
        <v/>
      </c>
      <c r="CH42" s="4" t="str">
        <f t="shared" si="58"/>
        <v>　</v>
      </c>
      <c r="CK42" s="4">
        <v>37</v>
      </c>
      <c r="CL42" s="4">
        <f>IF(COUNTIF(CE42,"1"),選手!C38,0)</f>
        <v>0</v>
      </c>
      <c r="CM42" s="4" t="str">
        <f>IF(ISERROR(VLOOKUP($CK42,泳者登録!$CG$5:$CJ$147,2,0)),"",VLOOKUP($CK42,泳者登録!$CG$5:$CJ$147,2,0))</f>
        <v/>
      </c>
    </row>
    <row r="43" spans="1:91" ht="18.75" hidden="1" x14ac:dyDescent="0.15">
      <c r="A43" s="31" t="e">
        <f t="shared" si="68"/>
        <v>#VALUE!</v>
      </c>
      <c r="B43" s="31"/>
      <c r="C43" s="29"/>
      <c r="D43" s="29"/>
      <c r="E43" s="29"/>
      <c r="F43" s="29"/>
      <c r="G43" s="34">
        <v>31488</v>
      </c>
      <c r="H43" s="29"/>
      <c r="I43" s="35"/>
      <c r="J43" s="29"/>
      <c r="K43" s="35"/>
      <c r="L43" s="35"/>
      <c r="M43" s="35"/>
      <c r="N43" s="35"/>
      <c r="O43" s="35"/>
      <c r="P43" s="35"/>
      <c r="Q43" s="35"/>
      <c r="R43" s="98"/>
      <c r="S43" s="31">
        <f t="shared" si="59"/>
        <v>36</v>
      </c>
      <c r="T43" s="7" t="str">
        <f t="shared" si="5"/>
        <v/>
      </c>
      <c r="U43" s="93"/>
      <c r="V43" s="12">
        <f t="shared" si="60"/>
        <v>0</v>
      </c>
      <c r="W43" s="12">
        <f t="shared" si="69"/>
        <v>0</v>
      </c>
      <c r="X43" s="12">
        <f t="shared" si="61"/>
        <v>0</v>
      </c>
      <c r="Y43" s="12">
        <f t="shared" si="7"/>
        <v>0</v>
      </c>
      <c r="Z43" s="12">
        <f t="shared" si="8"/>
        <v>0</v>
      </c>
      <c r="AA43" s="12">
        <f t="shared" si="9"/>
        <v>0</v>
      </c>
      <c r="AB43" s="12">
        <f t="shared" si="10"/>
        <v>0</v>
      </c>
      <c r="AC43" s="12">
        <f t="shared" si="11"/>
        <v>0</v>
      </c>
      <c r="AD43" s="12">
        <f t="shared" si="12"/>
        <v>0</v>
      </c>
      <c r="AE43" s="12">
        <f t="shared" si="13"/>
        <v>0</v>
      </c>
      <c r="AF43" s="12">
        <f t="shared" si="14"/>
        <v>0</v>
      </c>
      <c r="AG43" s="11" t="str">
        <f t="shared" si="62"/>
        <v>19860317</v>
      </c>
      <c r="AH43" s="7">
        <f t="shared" si="16"/>
        <v>8</v>
      </c>
      <c r="AI43" s="7" t="str">
        <f t="shared" si="17"/>
        <v/>
      </c>
      <c r="AJ43" s="7" t="str">
        <f t="shared" si="18"/>
        <v/>
      </c>
      <c r="AK43" s="4">
        <f t="shared" si="63"/>
        <v>36</v>
      </c>
      <c r="AR43" s="6">
        <v>38</v>
      </c>
      <c r="AS43" s="4">
        <f t="shared" si="64"/>
        <v>0</v>
      </c>
      <c r="AT43" s="4" t="str">
        <f t="shared" si="65"/>
        <v/>
      </c>
      <c r="AU43" s="4" t="str">
        <f t="shared" si="66"/>
        <v xml:space="preserve"> </v>
      </c>
      <c r="AV43" s="4" t="str">
        <f t="shared" si="23"/>
        <v/>
      </c>
      <c r="AW43" s="4" t="str">
        <f t="shared" si="24"/>
        <v/>
      </c>
      <c r="AX43" s="4" t="str">
        <f t="shared" si="25"/>
        <v/>
      </c>
      <c r="AY43" s="4" t="str">
        <f t="shared" si="26"/>
        <v/>
      </c>
      <c r="AZ43" s="4" t="str">
        <f t="shared" si="27"/>
        <v/>
      </c>
      <c r="BA43" s="4" t="str">
        <f t="shared" si="28"/>
        <v/>
      </c>
      <c r="BB43" s="4" t="str">
        <f t="shared" si="29"/>
        <v/>
      </c>
      <c r="BC43" s="4" t="str">
        <f t="shared" si="30"/>
        <v/>
      </c>
      <c r="BD43" s="4" t="str">
        <f t="shared" si="31"/>
        <v/>
      </c>
      <c r="BE43" s="4" t="str">
        <f t="shared" si="32"/>
        <v/>
      </c>
      <c r="BF43" s="4" t="str">
        <f t="shared" si="67"/>
        <v>999:99.99</v>
      </c>
      <c r="BG43" s="4" t="str">
        <f t="shared" si="33"/>
        <v>999:99.99</v>
      </c>
      <c r="BH43" s="4" t="str">
        <f t="shared" si="34"/>
        <v>999:99.99</v>
      </c>
      <c r="BI43" s="4" t="str">
        <f t="shared" si="35"/>
        <v>999:99.99</v>
      </c>
      <c r="BJ43" s="4" t="str">
        <f t="shared" si="36"/>
        <v>999:99.99</v>
      </c>
      <c r="BL43" s="4">
        <f t="shared" si="37"/>
        <v>0</v>
      </c>
      <c r="BM43" s="4">
        <f t="shared" si="38"/>
        <v>0</v>
      </c>
      <c r="BN43" s="4">
        <f t="shared" si="39"/>
        <v>0</v>
      </c>
      <c r="BO43" s="4">
        <f t="shared" si="40"/>
        <v>0</v>
      </c>
      <c r="BP43" s="4">
        <f t="shared" si="41"/>
        <v>0</v>
      </c>
      <c r="BQ43" s="4">
        <f t="shared" si="42"/>
        <v>0</v>
      </c>
      <c r="BR43" s="4">
        <f t="shared" si="43"/>
        <v>0</v>
      </c>
      <c r="BS43" s="4">
        <f t="shared" si="44"/>
        <v>0</v>
      </c>
      <c r="BT43" s="4">
        <f t="shared" si="45"/>
        <v>0</v>
      </c>
      <c r="BU43" s="4">
        <f t="shared" si="46"/>
        <v>0</v>
      </c>
      <c r="BV43" s="4">
        <f t="shared" si="47"/>
        <v>0</v>
      </c>
      <c r="BW43" s="4">
        <f t="shared" si="48"/>
        <v>0</v>
      </c>
      <c r="BX43" s="4">
        <f t="shared" si="49"/>
        <v>0</v>
      </c>
      <c r="BY43" s="4">
        <f t="shared" si="50"/>
        <v>0</v>
      </c>
      <c r="BZ43" s="4">
        <f t="shared" si="51"/>
        <v>0</v>
      </c>
      <c r="CA43" s="4">
        <f t="shared" si="52"/>
        <v>0</v>
      </c>
      <c r="CB43" s="4">
        <f t="shared" si="53"/>
        <v>0</v>
      </c>
      <c r="CC43" s="4">
        <f t="shared" si="54"/>
        <v>0</v>
      </c>
      <c r="CE43" s="4">
        <f t="shared" si="55"/>
        <v>0</v>
      </c>
      <c r="CF43" s="4">
        <f>CF42+IF(OR(選手!C39="",AA43=0),0,1)</f>
        <v>0</v>
      </c>
      <c r="CG43" s="4" t="str">
        <f>IF(OR(選手!C39="",AA43=0),"",CF43)</f>
        <v/>
      </c>
      <c r="CH43" s="4" t="str">
        <f t="shared" si="58"/>
        <v>　</v>
      </c>
      <c r="CK43" s="4">
        <v>38</v>
      </c>
      <c r="CL43" s="4">
        <f>IF(COUNTIF(CE43,"1"),選手!C39,0)</f>
        <v>0</v>
      </c>
      <c r="CM43" s="4" t="str">
        <f>IF(ISERROR(VLOOKUP($CK43,泳者登録!$CG$5:$CJ$147,2,0)),"",VLOOKUP($CK43,泳者登録!$CG$5:$CJ$147,2,0))</f>
        <v/>
      </c>
    </row>
    <row r="44" spans="1:91" ht="18.75" hidden="1" x14ac:dyDescent="0.15">
      <c r="A44" s="31" t="e">
        <f t="shared" si="68"/>
        <v>#VALUE!</v>
      </c>
      <c r="B44" s="31"/>
      <c r="C44" s="29"/>
      <c r="D44" s="29"/>
      <c r="E44" s="29"/>
      <c r="F44" s="29"/>
      <c r="G44" s="34">
        <v>31489</v>
      </c>
      <c r="H44" s="29"/>
      <c r="I44" s="35"/>
      <c r="J44" s="29"/>
      <c r="K44" s="35"/>
      <c r="L44" s="35"/>
      <c r="M44" s="35"/>
      <c r="N44" s="35"/>
      <c r="O44" s="35"/>
      <c r="P44" s="35"/>
      <c r="Q44" s="35"/>
      <c r="R44" s="98"/>
      <c r="S44" s="31">
        <f t="shared" si="59"/>
        <v>36</v>
      </c>
      <c r="T44" s="7" t="str">
        <f t="shared" si="5"/>
        <v/>
      </c>
      <c r="U44" s="93"/>
      <c r="V44" s="12">
        <f t="shared" si="60"/>
        <v>0</v>
      </c>
      <c r="W44" s="12">
        <f t="shared" si="69"/>
        <v>0</v>
      </c>
      <c r="X44" s="12">
        <f t="shared" si="61"/>
        <v>0</v>
      </c>
      <c r="Y44" s="12">
        <f t="shared" si="7"/>
        <v>0</v>
      </c>
      <c r="Z44" s="12">
        <f t="shared" si="8"/>
        <v>0</v>
      </c>
      <c r="AA44" s="12">
        <f t="shared" si="9"/>
        <v>0</v>
      </c>
      <c r="AB44" s="12">
        <f t="shared" si="10"/>
        <v>0</v>
      </c>
      <c r="AC44" s="12">
        <f t="shared" si="11"/>
        <v>0</v>
      </c>
      <c r="AD44" s="12">
        <f t="shared" si="12"/>
        <v>0</v>
      </c>
      <c r="AE44" s="12">
        <f t="shared" si="13"/>
        <v>0</v>
      </c>
      <c r="AF44" s="12">
        <f t="shared" si="14"/>
        <v>0</v>
      </c>
      <c r="AG44" s="11" t="str">
        <f t="shared" si="62"/>
        <v>19860318</v>
      </c>
      <c r="AH44" s="7">
        <f t="shared" si="16"/>
        <v>8</v>
      </c>
      <c r="AI44" s="7" t="str">
        <f t="shared" si="17"/>
        <v/>
      </c>
      <c r="AJ44" s="7" t="str">
        <f t="shared" si="18"/>
        <v/>
      </c>
      <c r="AK44" s="4">
        <f t="shared" si="63"/>
        <v>36</v>
      </c>
      <c r="AL44" s="15"/>
      <c r="AR44" s="6">
        <v>39</v>
      </c>
      <c r="AS44" s="4">
        <f t="shared" si="64"/>
        <v>0</v>
      </c>
      <c r="AT44" s="4" t="str">
        <f t="shared" si="65"/>
        <v/>
      </c>
      <c r="AU44" s="4" t="str">
        <f t="shared" si="66"/>
        <v xml:space="preserve"> </v>
      </c>
      <c r="AV44" s="4" t="str">
        <f t="shared" si="23"/>
        <v/>
      </c>
      <c r="AW44" s="4" t="str">
        <f t="shared" si="24"/>
        <v/>
      </c>
      <c r="AX44" s="4" t="str">
        <f t="shared" si="25"/>
        <v/>
      </c>
      <c r="AY44" s="4" t="str">
        <f t="shared" si="26"/>
        <v/>
      </c>
      <c r="AZ44" s="4" t="str">
        <f t="shared" si="27"/>
        <v/>
      </c>
      <c r="BA44" s="4" t="str">
        <f t="shared" si="28"/>
        <v/>
      </c>
      <c r="BB44" s="4" t="str">
        <f t="shared" si="29"/>
        <v/>
      </c>
      <c r="BC44" s="4" t="str">
        <f t="shared" si="30"/>
        <v/>
      </c>
      <c r="BD44" s="4" t="str">
        <f t="shared" si="31"/>
        <v/>
      </c>
      <c r="BE44" s="4" t="str">
        <f t="shared" si="32"/>
        <v/>
      </c>
      <c r="BF44" s="4" t="str">
        <f t="shared" si="67"/>
        <v>999:99.99</v>
      </c>
      <c r="BG44" s="4" t="str">
        <f t="shared" si="33"/>
        <v>999:99.99</v>
      </c>
      <c r="BH44" s="4" t="str">
        <f t="shared" si="34"/>
        <v>999:99.99</v>
      </c>
      <c r="BI44" s="4" t="str">
        <f t="shared" si="35"/>
        <v>999:99.99</v>
      </c>
      <c r="BJ44" s="4" t="str">
        <f t="shared" si="36"/>
        <v>999:99.99</v>
      </c>
      <c r="BL44" s="4">
        <f t="shared" si="37"/>
        <v>0</v>
      </c>
      <c r="BM44" s="4">
        <f t="shared" si="38"/>
        <v>0</v>
      </c>
      <c r="BN44" s="4">
        <f t="shared" si="39"/>
        <v>0</v>
      </c>
      <c r="BO44" s="4">
        <f t="shared" si="40"/>
        <v>0</v>
      </c>
      <c r="BP44" s="4">
        <f t="shared" si="41"/>
        <v>0</v>
      </c>
      <c r="BQ44" s="4">
        <f t="shared" si="42"/>
        <v>0</v>
      </c>
      <c r="BR44" s="4">
        <f t="shared" si="43"/>
        <v>0</v>
      </c>
      <c r="BS44" s="4">
        <f t="shared" si="44"/>
        <v>0</v>
      </c>
      <c r="BT44" s="4">
        <f t="shared" si="45"/>
        <v>0</v>
      </c>
      <c r="BU44" s="4">
        <f t="shared" si="46"/>
        <v>0</v>
      </c>
      <c r="BV44" s="4">
        <f t="shared" si="47"/>
        <v>0</v>
      </c>
      <c r="BW44" s="4">
        <f t="shared" si="48"/>
        <v>0</v>
      </c>
      <c r="BX44" s="4">
        <f t="shared" si="49"/>
        <v>0</v>
      </c>
      <c r="BY44" s="4">
        <f t="shared" si="50"/>
        <v>0</v>
      </c>
      <c r="BZ44" s="4">
        <f t="shared" si="51"/>
        <v>0</v>
      </c>
      <c r="CA44" s="4">
        <f t="shared" si="52"/>
        <v>0</v>
      </c>
      <c r="CB44" s="4">
        <f t="shared" si="53"/>
        <v>0</v>
      </c>
      <c r="CC44" s="4">
        <f t="shared" si="54"/>
        <v>0</v>
      </c>
      <c r="CE44" s="4">
        <f t="shared" si="55"/>
        <v>0</v>
      </c>
      <c r="CF44" s="4">
        <f>CF43+IF(OR(選手!C40="",AA44=0),0,1)</f>
        <v>0</v>
      </c>
      <c r="CG44" s="4" t="str">
        <f>IF(OR(選手!C40="",AA44=0),"",CF44)</f>
        <v/>
      </c>
      <c r="CH44" s="4" t="str">
        <f t="shared" si="58"/>
        <v>　</v>
      </c>
      <c r="CK44" s="4">
        <v>39</v>
      </c>
      <c r="CL44" s="4">
        <f>IF(COUNTIF(CE44,"1"),選手!C40,0)</f>
        <v>0</v>
      </c>
      <c r="CM44" s="4" t="str">
        <f>IF(ISERROR(VLOOKUP($CK44,泳者登録!$CG$5:$CJ$147,2,0)),"",VLOOKUP($CK44,泳者登録!$CG$5:$CJ$147,2,0))</f>
        <v/>
      </c>
    </row>
    <row r="45" spans="1:91" ht="18.75" hidden="1" x14ac:dyDescent="0.15">
      <c r="A45" s="31" t="e">
        <f t="shared" si="68"/>
        <v>#VALUE!</v>
      </c>
      <c r="B45" s="31"/>
      <c r="C45" s="29"/>
      <c r="D45" s="29"/>
      <c r="E45" s="29"/>
      <c r="F45" s="29"/>
      <c r="G45" s="34">
        <v>31490</v>
      </c>
      <c r="H45" s="29"/>
      <c r="I45" s="35"/>
      <c r="J45" s="29"/>
      <c r="K45" s="35"/>
      <c r="L45" s="35"/>
      <c r="M45" s="35"/>
      <c r="N45" s="35"/>
      <c r="O45" s="35"/>
      <c r="P45" s="35"/>
      <c r="Q45" s="35"/>
      <c r="R45" s="98"/>
      <c r="S45" s="31">
        <f t="shared" si="59"/>
        <v>36</v>
      </c>
      <c r="T45" s="7" t="str">
        <f t="shared" si="5"/>
        <v/>
      </c>
      <c r="U45" s="93"/>
      <c r="V45" s="12">
        <f t="shared" si="60"/>
        <v>0</v>
      </c>
      <c r="W45" s="12">
        <f t="shared" si="69"/>
        <v>0</v>
      </c>
      <c r="X45" s="12">
        <f t="shared" si="61"/>
        <v>0</v>
      </c>
      <c r="Y45" s="12">
        <f t="shared" si="7"/>
        <v>0</v>
      </c>
      <c r="Z45" s="12">
        <f t="shared" si="8"/>
        <v>0</v>
      </c>
      <c r="AA45" s="12">
        <f t="shared" si="9"/>
        <v>0</v>
      </c>
      <c r="AB45" s="12">
        <f t="shared" si="10"/>
        <v>0</v>
      </c>
      <c r="AC45" s="12">
        <f t="shared" si="11"/>
        <v>0</v>
      </c>
      <c r="AD45" s="12">
        <f t="shared" si="12"/>
        <v>0</v>
      </c>
      <c r="AE45" s="12">
        <f t="shared" si="13"/>
        <v>0</v>
      </c>
      <c r="AF45" s="12">
        <f t="shared" si="14"/>
        <v>0</v>
      </c>
      <c r="AG45" s="11" t="str">
        <f t="shared" si="62"/>
        <v>19860319</v>
      </c>
      <c r="AH45" s="7">
        <f t="shared" si="16"/>
        <v>8</v>
      </c>
      <c r="AI45" s="7" t="str">
        <f t="shared" si="17"/>
        <v/>
      </c>
      <c r="AJ45" s="7" t="str">
        <f t="shared" si="18"/>
        <v/>
      </c>
      <c r="AK45" s="4">
        <f t="shared" si="63"/>
        <v>36</v>
      </c>
      <c r="AR45" s="6">
        <v>40</v>
      </c>
      <c r="AS45" s="4">
        <f t="shared" si="64"/>
        <v>0</v>
      </c>
      <c r="AT45" s="4" t="str">
        <f t="shared" si="65"/>
        <v/>
      </c>
      <c r="AU45" s="4" t="str">
        <f t="shared" si="66"/>
        <v xml:space="preserve"> </v>
      </c>
      <c r="AV45" s="4" t="str">
        <f t="shared" si="23"/>
        <v/>
      </c>
      <c r="AW45" s="4" t="str">
        <f t="shared" si="24"/>
        <v/>
      </c>
      <c r="AX45" s="4" t="str">
        <f t="shared" si="25"/>
        <v/>
      </c>
      <c r="AY45" s="4" t="str">
        <f t="shared" si="26"/>
        <v/>
      </c>
      <c r="AZ45" s="4" t="str">
        <f t="shared" si="27"/>
        <v/>
      </c>
      <c r="BA45" s="4" t="str">
        <f t="shared" si="28"/>
        <v/>
      </c>
      <c r="BB45" s="4" t="str">
        <f t="shared" si="29"/>
        <v/>
      </c>
      <c r="BC45" s="4" t="str">
        <f t="shared" si="30"/>
        <v/>
      </c>
      <c r="BD45" s="4" t="str">
        <f t="shared" si="31"/>
        <v/>
      </c>
      <c r="BE45" s="4" t="str">
        <f t="shared" si="32"/>
        <v/>
      </c>
      <c r="BF45" s="4" t="str">
        <f t="shared" si="67"/>
        <v>999:99.99</v>
      </c>
      <c r="BG45" s="4" t="str">
        <f t="shared" si="33"/>
        <v>999:99.99</v>
      </c>
      <c r="BH45" s="4" t="str">
        <f t="shared" si="34"/>
        <v>999:99.99</v>
      </c>
      <c r="BI45" s="4" t="str">
        <f t="shared" si="35"/>
        <v>999:99.99</v>
      </c>
      <c r="BJ45" s="4" t="str">
        <f t="shared" si="36"/>
        <v>999:99.99</v>
      </c>
      <c r="BL45" s="4">
        <f t="shared" si="37"/>
        <v>0</v>
      </c>
      <c r="BM45" s="4">
        <f t="shared" si="38"/>
        <v>0</v>
      </c>
      <c r="BN45" s="4">
        <f t="shared" si="39"/>
        <v>0</v>
      </c>
      <c r="BO45" s="4">
        <f t="shared" si="40"/>
        <v>0</v>
      </c>
      <c r="BP45" s="4">
        <f t="shared" si="41"/>
        <v>0</v>
      </c>
      <c r="BQ45" s="4">
        <f t="shared" si="42"/>
        <v>0</v>
      </c>
      <c r="BR45" s="4">
        <f t="shared" si="43"/>
        <v>0</v>
      </c>
      <c r="BS45" s="4">
        <f t="shared" si="44"/>
        <v>0</v>
      </c>
      <c r="BT45" s="4">
        <f t="shared" si="45"/>
        <v>0</v>
      </c>
      <c r="BU45" s="4">
        <f t="shared" si="46"/>
        <v>0</v>
      </c>
      <c r="BV45" s="4">
        <f t="shared" si="47"/>
        <v>0</v>
      </c>
      <c r="BW45" s="4">
        <f t="shared" si="48"/>
        <v>0</v>
      </c>
      <c r="BX45" s="4">
        <f t="shared" si="49"/>
        <v>0</v>
      </c>
      <c r="BY45" s="4">
        <f t="shared" si="50"/>
        <v>0</v>
      </c>
      <c r="BZ45" s="4">
        <f t="shared" si="51"/>
        <v>0</v>
      </c>
      <c r="CA45" s="4">
        <f t="shared" si="52"/>
        <v>0</v>
      </c>
      <c r="CB45" s="4">
        <f t="shared" si="53"/>
        <v>0</v>
      </c>
      <c r="CC45" s="4">
        <f t="shared" si="54"/>
        <v>0</v>
      </c>
      <c r="CE45" s="4">
        <f t="shared" si="55"/>
        <v>0</v>
      </c>
      <c r="CF45" s="4">
        <f>CF44+IF(OR(選手!C41="",AA45=0),0,1)</f>
        <v>0</v>
      </c>
      <c r="CG45" s="4" t="str">
        <f>IF(OR(選手!C41="",AA45=0),"",CF45)</f>
        <v/>
      </c>
      <c r="CH45" s="4" t="str">
        <f t="shared" si="58"/>
        <v>　</v>
      </c>
      <c r="CK45" s="4">
        <v>40</v>
      </c>
      <c r="CL45" s="4">
        <f>IF(COUNTIF(CE45,"1"),選手!C41,0)</f>
        <v>0</v>
      </c>
      <c r="CM45" s="4" t="str">
        <f>IF(ISERROR(VLOOKUP($CK45,泳者登録!$CG$5:$CJ$147,2,0)),"",VLOOKUP($CK45,泳者登録!$CG$5:$CJ$147,2,0))</f>
        <v/>
      </c>
    </row>
    <row r="46" spans="1:91" ht="18.75" hidden="1" x14ac:dyDescent="0.15">
      <c r="A46" s="31" t="e">
        <f t="shared" si="68"/>
        <v>#VALUE!</v>
      </c>
      <c r="B46" s="31"/>
      <c r="C46" s="29"/>
      <c r="D46" s="29"/>
      <c r="E46" s="29"/>
      <c r="F46" s="29"/>
      <c r="G46" s="34">
        <v>31491</v>
      </c>
      <c r="H46" s="29"/>
      <c r="I46" s="35"/>
      <c r="J46" s="29"/>
      <c r="K46" s="35"/>
      <c r="L46" s="35"/>
      <c r="M46" s="35"/>
      <c r="N46" s="35"/>
      <c r="O46" s="35"/>
      <c r="P46" s="35"/>
      <c r="Q46" s="35"/>
      <c r="R46" s="98"/>
      <c r="S46" s="31">
        <f t="shared" si="59"/>
        <v>36</v>
      </c>
      <c r="T46" s="7" t="str">
        <f t="shared" si="5"/>
        <v/>
      </c>
      <c r="U46" s="93"/>
      <c r="V46" s="12">
        <f t="shared" si="60"/>
        <v>0</v>
      </c>
      <c r="W46" s="12">
        <f t="shared" si="69"/>
        <v>0</v>
      </c>
      <c r="X46" s="12">
        <f t="shared" si="61"/>
        <v>0</v>
      </c>
      <c r="Y46" s="12">
        <f t="shared" si="7"/>
        <v>0</v>
      </c>
      <c r="Z46" s="12">
        <f t="shared" si="8"/>
        <v>0</v>
      </c>
      <c r="AA46" s="12">
        <f t="shared" si="9"/>
        <v>0</v>
      </c>
      <c r="AB46" s="12">
        <f t="shared" si="10"/>
        <v>0</v>
      </c>
      <c r="AC46" s="12">
        <f t="shared" si="11"/>
        <v>0</v>
      </c>
      <c r="AD46" s="12">
        <f t="shared" si="12"/>
        <v>0</v>
      </c>
      <c r="AE46" s="12">
        <f t="shared" si="13"/>
        <v>0</v>
      </c>
      <c r="AF46" s="12">
        <f t="shared" si="14"/>
        <v>0</v>
      </c>
      <c r="AG46" s="11" t="str">
        <f t="shared" si="62"/>
        <v>19860320</v>
      </c>
      <c r="AH46" s="7">
        <f t="shared" si="16"/>
        <v>8</v>
      </c>
      <c r="AI46" s="7" t="str">
        <f t="shared" si="17"/>
        <v/>
      </c>
      <c r="AJ46" s="7" t="str">
        <f t="shared" si="18"/>
        <v/>
      </c>
      <c r="AK46" s="4">
        <f t="shared" si="63"/>
        <v>36</v>
      </c>
      <c r="AL46"/>
      <c r="AR46" s="6">
        <v>41</v>
      </c>
      <c r="AS46" s="4">
        <f t="shared" si="64"/>
        <v>0</v>
      </c>
      <c r="AT46" s="4" t="str">
        <f t="shared" si="65"/>
        <v/>
      </c>
      <c r="AU46" s="4" t="str">
        <f t="shared" si="66"/>
        <v xml:space="preserve"> </v>
      </c>
      <c r="AV46" s="4" t="str">
        <f t="shared" si="23"/>
        <v/>
      </c>
      <c r="AW46" s="4" t="str">
        <f t="shared" si="24"/>
        <v/>
      </c>
      <c r="AX46" s="4" t="str">
        <f t="shared" si="25"/>
        <v/>
      </c>
      <c r="AY46" s="4" t="str">
        <f t="shared" si="26"/>
        <v/>
      </c>
      <c r="AZ46" s="4" t="str">
        <f t="shared" si="27"/>
        <v/>
      </c>
      <c r="BA46" s="4" t="str">
        <f t="shared" si="28"/>
        <v/>
      </c>
      <c r="BB46" s="4" t="str">
        <f t="shared" si="29"/>
        <v/>
      </c>
      <c r="BC46" s="4" t="str">
        <f t="shared" si="30"/>
        <v/>
      </c>
      <c r="BD46" s="4" t="str">
        <f t="shared" si="31"/>
        <v/>
      </c>
      <c r="BE46" s="4" t="str">
        <f t="shared" si="32"/>
        <v/>
      </c>
      <c r="BF46" s="4" t="str">
        <f t="shared" si="67"/>
        <v>999:99.99</v>
      </c>
      <c r="BG46" s="4" t="str">
        <f t="shared" si="33"/>
        <v>999:99.99</v>
      </c>
      <c r="BH46" s="4" t="str">
        <f t="shared" si="34"/>
        <v>999:99.99</v>
      </c>
      <c r="BI46" s="4" t="str">
        <f t="shared" si="35"/>
        <v>999:99.99</v>
      </c>
      <c r="BJ46" s="4" t="str">
        <f t="shared" si="36"/>
        <v>999:99.99</v>
      </c>
      <c r="BL46" s="4">
        <f t="shared" si="37"/>
        <v>0</v>
      </c>
      <c r="BM46" s="4">
        <f t="shared" si="38"/>
        <v>0</v>
      </c>
      <c r="BN46" s="4">
        <f t="shared" si="39"/>
        <v>0</v>
      </c>
      <c r="BO46" s="4">
        <f t="shared" si="40"/>
        <v>0</v>
      </c>
      <c r="BP46" s="4">
        <f t="shared" si="41"/>
        <v>0</v>
      </c>
      <c r="BQ46" s="4">
        <f t="shared" si="42"/>
        <v>0</v>
      </c>
      <c r="BR46" s="4">
        <f t="shared" si="43"/>
        <v>0</v>
      </c>
      <c r="BS46" s="4">
        <f t="shared" si="44"/>
        <v>0</v>
      </c>
      <c r="BT46" s="4">
        <f t="shared" si="45"/>
        <v>0</v>
      </c>
      <c r="BU46" s="4">
        <f t="shared" si="46"/>
        <v>0</v>
      </c>
      <c r="BV46" s="4">
        <f t="shared" si="47"/>
        <v>0</v>
      </c>
      <c r="BW46" s="4">
        <f t="shared" si="48"/>
        <v>0</v>
      </c>
      <c r="BX46" s="4">
        <f t="shared" si="49"/>
        <v>0</v>
      </c>
      <c r="BY46" s="4">
        <f t="shared" si="50"/>
        <v>0</v>
      </c>
      <c r="BZ46" s="4">
        <f t="shared" si="51"/>
        <v>0</v>
      </c>
      <c r="CA46" s="4">
        <f t="shared" si="52"/>
        <v>0</v>
      </c>
      <c r="CB46" s="4">
        <f t="shared" si="53"/>
        <v>0</v>
      </c>
      <c r="CC46" s="4">
        <f t="shared" si="54"/>
        <v>0</v>
      </c>
      <c r="CE46" s="4">
        <f t="shared" si="55"/>
        <v>0</v>
      </c>
      <c r="CF46" s="4">
        <f>CF45+IF(OR(選手!C42="",AA46=0),0,1)</f>
        <v>0</v>
      </c>
      <c r="CG46" s="4" t="str">
        <f>IF(OR(選手!C42="",AA46=0),"",CF46)</f>
        <v/>
      </c>
      <c r="CH46" s="4" t="str">
        <f t="shared" si="58"/>
        <v>　</v>
      </c>
      <c r="CK46" s="4">
        <v>41</v>
      </c>
      <c r="CL46" s="4">
        <f>IF(COUNTIF(CE46,"1"),選手!C42,0)</f>
        <v>0</v>
      </c>
      <c r="CM46" s="4" t="str">
        <f>IF(ISERROR(VLOOKUP($CK46,泳者登録!$CG$5:$CJ$147,2,0)),"",VLOOKUP($CK46,泳者登録!$CG$5:$CJ$147,2,0))</f>
        <v/>
      </c>
    </row>
    <row r="47" spans="1:91" ht="18.75" hidden="1" x14ac:dyDescent="0.15">
      <c r="A47" s="31" t="e">
        <f t="shared" si="68"/>
        <v>#VALUE!</v>
      </c>
      <c r="B47" s="31"/>
      <c r="C47" s="29"/>
      <c r="D47" s="29"/>
      <c r="E47" s="29"/>
      <c r="F47" s="29"/>
      <c r="G47" s="34">
        <v>31492</v>
      </c>
      <c r="H47" s="29"/>
      <c r="I47" s="35"/>
      <c r="J47" s="29"/>
      <c r="K47" s="35"/>
      <c r="L47" s="35"/>
      <c r="M47" s="35"/>
      <c r="N47" s="35"/>
      <c r="O47" s="35"/>
      <c r="P47" s="35"/>
      <c r="Q47" s="35"/>
      <c r="R47" s="98"/>
      <c r="S47" s="31">
        <f t="shared" si="59"/>
        <v>36</v>
      </c>
      <c r="T47" s="7" t="str">
        <f t="shared" si="5"/>
        <v/>
      </c>
      <c r="U47" s="93"/>
      <c r="V47" s="12">
        <f t="shared" si="60"/>
        <v>0</v>
      </c>
      <c r="W47" s="12">
        <f t="shared" si="69"/>
        <v>0</v>
      </c>
      <c r="X47" s="12">
        <f t="shared" si="61"/>
        <v>0</v>
      </c>
      <c r="Y47" s="12">
        <f t="shared" si="7"/>
        <v>0</v>
      </c>
      <c r="Z47" s="12">
        <f t="shared" si="8"/>
        <v>0</v>
      </c>
      <c r="AA47" s="12">
        <f t="shared" si="9"/>
        <v>0</v>
      </c>
      <c r="AB47" s="12">
        <f t="shared" si="10"/>
        <v>0</v>
      </c>
      <c r="AC47" s="12">
        <f t="shared" si="11"/>
        <v>0</v>
      </c>
      <c r="AD47" s="12">
        <f t="shared" si="12"/>
        <v>0</v>
      </c>
      <c r="AE47" s="12">
        <f t="shared" si="13"/>
        <v>0</v>
      </c>
      <c r="AF47" s="12">
        <f t="shared" si="14"/>
        <v>0</v>
      </c>
      <c r="AG47" s="11" t="str">
        <f t="shared" si="62"/>
        <v>19860321</v>
      </c>
      <c r="AH47" s="7">
        <f t="shared" si="16"/>
        <v>8</v>
      </c>
      <c r="AI47" s="7" t="str">
        <f t="shared" si="17"/>
        <v/>
      </c>
      <c r="AJ47" s="7" t="str">
        <f t="shared" si="18"/>
        <v/>
      </c>
      <c r="AK47" s="4">
        <f t="shared" si="63"/>
        <v>36</v>
      </c>
      <c r="AL47"/>
      <c r="AR47" s="6">
        <v>42</v>
      </c>
      <c r="AS47" s="4">
        <f t="shared" si="64"/>
        <v>0</v>
      </c>
      <c r="AT47" s="4" t="str">
        <f t="shared" si="65"/>
        <v/>
      </c>
      <c r="AU47" s="4" t="str">
        <f t="shared" si="66"/>
        <v xml:space="preserve"> </v>
      </c>
      <c r="AV47" s="4" t="str">
        <f t="shared" si="23"/>
        <v/>
      </c>
      <c r="AW47" s="4" t="str">
        <f t="shared" si="24"/>
        <v/>
      </c>
      <c r="AX47" s="4" t="str">
        <f t="shared" si="25"/>
        <v/>
      </c>
      <c r="AY47" s="4" t="str">
        <f t="shared" si="26"/>
        <v/>
      </c>
      <c r="AZ47" s="4" t="str">
        <f t="shared" si="27"/>
        <v/>
      </c>
      <c r="BA47" s="4" t="str">
        <f t="shared" si="28"/>
        <v/>
      </c>
      <c r="BB47" s="4" t="str">
        <f t="shared" si="29"/>
        <v/>
      </c>
      <c r="BC47" s="4" t="str">
        <f t="shared" si="30"/>
        <v/>
      </c>
      <c r="BD47" s="4" t="str">
        <f t="shared" si="31"/>
        <v/>
      </c>
      <c r="BE47" s="4" t="str">
        <f t="shared" si="32"/>
        <v/>
      </c>
      <c r="BF47" s="4" t="str">
        <f t="shared" si="67"/>
        <v>999:99.99</v>
      </c>
      <c r="BG47" s="4" t="str">
        <f t="shared" si="33"/>
        <v>999:99.99</v>
      </c>
      <c r="BH47" s="4" t="str">
        <f t="shared" si="34"/>
        <v>999:99.99</v>
      </c>
      <c r="BI47" s="4" t="str">
        <f t="shared" si="35"/>
        <v>999:99.99</v>
      </c>
      <c r="BJ47" s="4" t="str">
        <f t="shared" si="36"/>
        <v>999:99.99</v>
      </c>
      <c r="BL47" s="4">
        <f t="shared" si="37"/>
        <v>0</v>
      </c>
      <c r="BM47" s="4">
        <f t="shared" si="38"/>
        <v>0</v>
      </c>
      <c r="BN47" s="4">
        <f t="shared" si="39"/>
        <v>0</v>
      </c>
      <c r="BO47" s="4">
        <f t="shared" si="40"/>
        <v>0</v>
      </c>
      <c r="BP47" s="4">
        <f t="shared" si="41"/>
        <v>0</v>
      </c>
      <c r="BQ47" s="4">
        <f t="shared" si="42"/>
        <v>0</v>
      </c>
      <c r="BR47" s="4">
        <f t="shared" si="43"/>
        <v>0</v>
      </c>
      <c r="BS47" s="4">
        <f t="shared" si="44"/>
        <v>0</v>
      </c>
      <c r="BT47" s="4">
        <f t="shared" si="45"/>
        <v>0</v>
      </c>
      <c r="BU47" s="4">
        <f t="shared" si="46"/>
        <v>0</v>
      </c>
      <c r="BV47" s="4">
        <f t="shared" si="47"/>
        <v>0</v>
      </c>
      <c r="BW47" s="4">
        <f t="shared" si="48"/>
        <v>0</v>
      </c>
      <c r="BX47" s="4">
        <f t="shared" si="49"/>
        <v>0</v>
      </c>
      <c r="BY47" s="4">
        <f t="shared" si="50"/>
        <v>0</v>
      </c>
      <c r="BZ47" s="4">
        <f t="shared" si="51"/>
        <v>0</v>
      </c>
      <c r="CA47" s="4">
        <f t="shared" si="52"/>
        <v>0</v>
      </c>
      <c r="CB47" s="4">
        <f t="shared" si="53"/>
        <v>0</v>
      </c>
      <c r="CC47" s="4">
        <f t="shared" si="54"/>
        <v>0</v>
      </c>
      <c r="CE47" s="4">
        <f t="shared" si="55"/>
        <v>0</v>
      </c>
      <c r="CF47" s="4">
        <f>CF46+IF(OR(選手!C43="",AA47=0),0,1)</f>
        <v>0</v>
      </c>
      <c r="CG47" s="4" t="str">
        <f>IF(OR(選手!C43="",AA47=0),"",CF47)</f>
        <v/>
      </c>
      <c r="CH47" s="4" t="str">
        <f t="shared" si="58"/>
        <v>　</v>
      </c>
      <c r="CK47" s="4">
        <v>42</v>
      </c>
      <c r="CL47" s="4">
        <f>IF(COUNTIF(CE47,"1"),選手!C43,0)</f>
        <v>0</v>
      </c>
      <c r="CM47" s="4" t="str">
        <f>IF(ISERROR(VLOOKUP($CK47,泳者登録!$CG$5:$CJ$147,2,0)),"",VLOOKUP($CK47,泳者登録!$CG$5:$CJ$147,2,0))</f>
        <v/>
      </c>
    </row>
    <row r="48" spans="1:91" ht="18.75" hidden="1" x14ac:dyDescent="0.15">
      <c r="A48" s="31" t="e">
        <f t="shared" si="68"/>
        <v>#VALUE!</v>
      </c>
      <c r="B48" s="31"/>
      <c r="C48" s="29"/>
      <c r="D48" s="29"/>
      <c r="E48" s="29"/>
      <c r="F48" s="29"/>
      <c r="G48" s="34">
        <v>31493</v>
      </c>
      <c r="H48" s="29"/>
      <c r="I48" s="35"/>
      <c r="J48" s="29"/>
      <c r="K48" s="35"/>
      <c r="L48" s="35"/>
      <c r="M48" s="35"/>
      <c r="N48" s="35"/>
      <c r="O48" s="35"/>
      <c r="P48" s="35"/>
      <c r="Q48" s="35"/>
      <c r="R48" s="98"/>
      <c r="S48" s="31">
        <f t="shared" si="59"/>
        <v>36</v>
      </c>
      <c r="T48" s="7" t="str">
        <f t="shared" si="5"/>
        <v/>
      </c>
      <c r="U48" s="93"/>
      <c r="V48" s="12">
        <f t="shared" si="60"/>
        <v>0</v>
      </c>
      <c r="W48" s="12">
        <f t="shared" si="69"/>
        <v>0</v>
      </c>
      <c r="X48" s="12">
        <f t="shared" si="61"/>
        <v>0</v>
      </c>
      <c r="Y48" s="12">
        <f t="shared" si="7"/>
        <v>0</v>
      </c>
      <c r="Z48" s="12">
        <f t="shared" si="8"/>
        <v>0</v>
      </c>
      <c r="AA48" s="12">
        <f t="shared" si="9"/>
        <v>0</v>
      </c>
      <c r="AB48" s="12">
        <f t="shared" si="10"/>
        <v>0</v>
      </c>
      <c r="AC48" s="12">
        <f t="shared" si="11"/>
        <v>0</v>
      </c>
      <c r="AD48" s="12">
        <f t="shared" si="12"/>
        <v>0</v>
      </c>
      <c r="AE48" s="12">
        <f t="shared" si="13"/>
        <v>0</v>
      </c>
      <c r="AF48" s="12">
        <f t="shared" si="14"/>
        <v>0</v>
      </c>
      <c r="AG48" s="11" t="str">
        <f t="shared" si="62"/>
        <v>19860322</v>
      </c>
      <c r="AH48" s="7">
        <f t="shared" si="16"/>
        <v>8</v>
      </c>
      <c r="AI48" s="7" t="str">
        <f t="shared" si="17"/>
        <v/>
      </c>
      <c r="AJ48" s="7" t="str">
        <f t="shared" si="18"/>
        <v/>
      </c>
      <c r="AK48" s="4">
        <f t="shared" si="63"/>
        <v>36</v>
      </c>
      <c r="AL48"/>
      <c r="AR48" s="6">
        <v>43</v>
      </c>
      <c r="AS48" s="4">
        <f t="shared" si="64"/>
        <v>0</v>
      </c>
      <c r="AT48" s="4" t="str">
        <f t="shared" si="65"/>
        <v/>
      </c>
      <c r="AU48" s="4" t="str">
        <f t="shared" si="66"/>
        <v xml:space="preserve"> </v>
      </c>
      <c r="AV48" s="4" t="str">
        <f t="shared" si="23"/>
        <v/>
      </c>
      <c r="AW48" s="4" t="str">
        <f t="shared" si="24"/>
        <v/>
      </c>
      <c r="AX48" s="4" t="str">
        <f t="shared" si="25"/>
        <v/>
      </c>
      <c r="AY48" s="4" t="str">
        <f t="shared" si="26"/>
        <v/>
      </c>
      <c r="AZ48" s="4" t="str">
        <f t="shared" si="27"/>
        <v/>
      </c>
      <c r="BA48" s="4" t="str">
        <f t="shared" si="28"/>
        <v/>
      </c>
      <c r="BB48" s="4" t="str">
        <f t="shared" si="29"/>
        <v/>
      </c>
      <c r="BC48" s="4" t="str">
        <f t="shared" si="30"/>
        <v/>
      </c>
      <c r="BD48" s="4" t="str">
        <f t="shared" si="31"/>
        <v/>
      </c>
      <c r="BE48" s="4" t="str">
        <f t="shared" si="32"/>
        <v/>
      </c>
      <c r="BF48" s="4" t="str">
        <f t="shared" si="67"/>
        <v>999:99.99</v>
      </c>
      <c r="BG48" s="4" t="str">
        <f t="shared" si="33"/>
        <v>999:99.99</v>
      </c>
      <c r="BH48" s="4" t="str">
        <f t="shared" si="34"/>
        <v>999:99.99</v>
      </c>
      <c r="BI48" s="4" t="str">
        <f t="shared" si="35"/>
        <v>999:99.99</v>
      </c>
      <c r="BJ48" s="4" t="str">
        <f t="shared" si="36"/>
        <v>999:99.99</v>
      </c>
      <c r="BL48" s="4">
        <f t="shared" si="37"/>
        <v>0</v>
      </c>
      <c r="BM48" s="4">
        <f t="shared" si="38"/>
        <v>0</v>
      </c>
      <c r="BN48" s="4">
        <f t="shared" si="39"/>
        <v>0</v>
      </c>
      <c r="BO48" s="4">
        <f t="shared" si="40"/>
        <v>0</v>
      </c>
      <c r="BP48" s="4">
        <f t="shared" si="41"/>
        <v>0</v>
      </c>
      <c r="BQ48" s="4">
        <f t="shared" si="42"/>
        <v>0</v>
      </c>
      <c r="BR48" s="4">
        <f t="shared" si="43"/>
        <v>0</v>
      </c>
      <c r="BS48" s="4">
        <f t="shared" si="44"/>
        <v>0</v>
      </c>
      <c r="BT48" s="4">
        <f t="shared" si="45"/>
        <v>0</v>
      </c>
      <c r="BU48" s="4">
        <f t="shared" si="46"/>
        <v>0</v>
      </c>
      <c r="BV48" s="4">
        <f t="shared" si="47"/>
        <v>0</v>
      </c>
      <c r="BW48" s="4">
        <f t="shared" si="48"/>
        <v>0</v>
      </c>
      <c r="BX48" s="4">
        <f t="shared" si="49"/>
        <v>0</v>
      </c>
      <c r="BY48" s="4">
        <f t="shared" si="50"/>
        <v>0</v>
      </c>
      <c r="BZ48" s="4">
        <f t="shared" si="51"/>
        <v>0</v>
      </c>
      <c r="CA48" s="4">
        <f t="shared" si="52"/>
        <v>0</v>
      </c>
      <c r="CB48" s="4">
        <f t="shared" si="53"/>
        <v>0</v>
      </c>
      <c r="CC48" s="4">
        <f t="shared" si="54"/>
        <v>0</v>
      </c>
      <c r="CE48" s="4">
        <f t="shared" si="55"/>
        <v>0</v>
      </c>
      <c r="CF48" s="4">
        <f>CF47+IF(OR(選手!C44="",AA48=0),0,1)</f>
        <v>0</v>
      </c>
      <c r="CG48" s="4" t="str">
        <f>IF(OR(選手!C44="",AA48=0),"",CF48)</f>
        <v/>
      </c>
      <c r="CH48" s="4" t="str">
        <f t="shared" si="58"/>
        <v>　</v>
      </c>
      <c r="CK48" s="4">
        <v>43</v>
      </c>
      <c r="CL48" s="4">
        <f>IF(COUNTIF(CE48,"1"),選手!C44,0)</f>
        <v>0</v>
      </c>
      <c r="CM48" s="4" t="str">
        <f>IF(ISERROR(VLOOKUP($CK48,泳者登録!$CG$5:$CJ$147,2,0)),"",VLOOKUP($CK48,泳者登録!$CG$5:$CJ$147,2,0))</f>
        <v/>
      </c>
    </row>
    <row r="49" spans="1:91" ht="18.75" hidden="1" x14ac:dyDescent="0.15">
      <c r="A49" s="31" t="e">
        <f t="shared" si="68"/>
        <v>#VALUE!</v>
      </c>
      <c r="B49" s="31"/>
      <c r="C49" s="29"/>
      <c r="D49" s="29"/>
      <c r="E49" s="29"/>
      <c r="F49" s="29"/>
      <c r="G49" s="34">
        <v>31494</v>
      </c>
      <c r="H49" s="29"/>
      <c r="I49" s="35"/>
      <c r="J49" s="29"/>
      <c r="K49" s="35"/>
      <c r="L49" s="35"/>
      <c r="M49" s="35"/>
      <c r="N49" s="35"/>
      <c r="O49" s="35"/>
      <c r="P49" s="35"/>
      <c r="Q49" s="35"/>
      <c r="R49" s="98"/>
      <c r="S49" s="31">
        <f t="shared" si="59"/>
        <v>36</v>
      </c>
      <c r="T49" s="7" t="str">
        <f t="shared" si="5"/>
        <v/>
      </c>
      <c r="U49" s="93"/>
      <c r="V49" s="12">
        <f t="shared" si="60"/>
        <v>0</v>
      </c>
      <c r="W49" s="12">
        <f t="shared" si="69"/>
        <v>0</v>
      </c>
      <c r="X49" s="12">
        <f t="shared" si="61"/>
        <v>0</v>
      </c>
      <c r="Y49" s="12">
        <f t="shared" si="7"/>
        <v>0</v>
      </c>
      <c r="Z49" s="12">
        <f t="shared" si="8"/>
        <v>0</v>
      </c>
      <c r="AA49" s="12">
        <f t="shared" si="9"/>
        <v>0</v>
      </c>
      <c r="AB49" s="12">
        <f t="shared" si="10"/>
        <v>0</v>
      </c>
      <c r="AC49" s="12">
        <f t="shared" si="11"/>
        <v>0</v>
      </c>
      <c r="AD49" s="12">
        <f t="shared" si="12"/>
        <v>0</v>
      </c>
      <c r="AE49" s="12">
        <f t="shared" si="13"/>
        <v>0</v>
      </c>
      <c r="AF49" s="12">
        <f t="shared" si="14"/>
        <v>0</v>
      </c>
      <c r="AG49" s="11" t="str">
        <f t="shared" si="62"/>
        <v>19860323</v>
      </c>
      <c r="AH49" s="7">
        <f t="shared" si="16"/>
        <v>8</v>
      </c>
      <c r="AI49" s="7" t="str">
        <f t="shared" si="17"/>
        <v/>
      </c>
      <c r="AJ49" s="7" t="str">
        <f t="shared" si="18"/>
        <v/>
      </c>
      <c r="AK49" s="4">
        <f t="shared" si="63"/>
        <v>36</v>
      </c>
      <c r="AL49"/>
      <c r="AM49"/>
      <c r="AN49"/>
      <c r="AO49"/>
      <c r="AP49"/>
      <c r="AQ49"/>
      <c r="AR49" s="6">
        <v>44</v>
      </c>
      <c r="AS49" s="4">
        <f t="shared" si="64"/>
        <v>0</v>
      </c>
      <c r="AT49" s="4" t="str">
        <f t="shared" si="65"/>
        <v/>
      </c>
      <c r="AU49" s="4" t="str">
        <f t="shared" si="66"/>
        <v xml:space="preserve"> </v>
      </c>
      <c r="AV49" s="4" t="str">
        <f t="shared" si="23"/>
        <v/>
      </c>
      <c r="AW49" s="4" t="str">
        <f t="shared" si="24"/>
        <v/>
      </c>
      <c r="AX49" s="4" t="str">
        <f t="shared" si="25"/>
        <v/>
      </c>
      <c r="AY49" s="4" t="str">
        <f t="shared" si="26"/>
        <v/>
      </c>
      <c r="AZ49" s="4" t="str">
        <f t="shared" si="27"/>
        <v/>
      </c>
      <c r="BA49" s="4" t="str">
        <f t="shared" si="28"/>
        <v/>
      </c>
      <c r="BB49" s="4" t="str">
        <f t="shared" si="29"/>
        <v/>
      </c>
      <c r="BC49" s="4" t="str">
        <f t="shared" si="30"/>
        <v/>
      </c>
      <c r="BD49" s="4" t="str">
        <f t="shared" si="31"/>
        <v/>
      </c>
      <c r="BE49" s="4" t="str">
        <f t="shared" si="32"/>
        <v/>
      </c>
      <c r="BF49" s="4" t="str">
        <f t="shared" si="67"/>
        <v>999:99.99</v>
      </c>
      <c r="BG49" s="4" t="str">
        <f t="shared" si="33"/>
        <v>999:99.99</v>
      </c>
      <c r="BH49" s="4" t="str">
        <f t="shared" si="34"/>
        <v>999:99.99</v>
      </c>
      <c r="BI49" s="4" t="str">
        <f t="shared" si="35"/>
        <v>999:99.99</v>
      </c>
      <c r="BJ49" s="4" t="str">
        <f t="shared" si="36"/>
        <v>999:99.99</v>
      </c>
      <c r="BL49" s="4">
        <f t="shared" si="37"/>
        <v>0</v>
      </c>
      <c r="BM49" s="4">
        <f t="shared" si="38"/>
        <v>0</v>
      </c>
      <c r="BN49" s="4">
        <f t="shared" si="39"/>
        <v>0</v>
      </c>
      <c r="BO49" s="4">
        <f t="shared" si="40"/>
        <v>0</v>
      </c>
      <c r="BP49" s="4">
        <f t="shared" si="41"/>
        <v>0</v>
      </c>
      <c r="BQ49" s="4">
        <f t="shared" si="42"/>
        <v>0</v>
      </c>
      <c r="BR49" s="4">
        <f t="shared" si="43"/>
        <v>0</v>
      </c>
      <c r="BS49" s="4">
        <f t="shared" si="44"/>
        <v>0</v>
      </c>
      <c r="BT49" s="4">
        <f t="shared" si="45"/>
        <v>0</v>
      </c>
      <c r="BU49" s="4">
        <f t="shared" si="46"/>
        <v>0</v>
      </c>
      <c r="BV49" s="4">
        <f t="shared" si="47"/>
        <v>0</v>
      </c>
      <c r="BW49" s="4">
        <f t="shared" si="48"/>
        <v>0</v>
      </c>
      <c r="BX49" s="4">
        <f t="shared" si="49"/>
        <v>0</v>
      </c>
      <c r="BY49" s="4">
        <f t="shared" si="50"/>
        <v>0</v>
      </c>
      <c r="BZ49" s="4">
        <f t="shared" si="51"/>
        <v>0</v>
      </c>
      <c r="CA49" s="4">
        <f t="shared" si="52"/>
        <v>0</v>
      </c>
      <c r="CB49" s="4">
        <f t="shared" si="53"/>
        <v>0</v>
      </c>
      <c r="CC49" s="4">
        <f t="shared" si="54"/>
        <v>0</v>
      </c>
      <c r="CE49" s="4">
        <f t="shared" si="55"/>
        <v>0</v>
      </c>
      <c r="CF49" s="4">
        <f>CF48+IF(OR(選手!C45="",AA49=0),0,1)</f>
        <v>0</v>
      </c>
      <c r="CG49" s="4" t="str">
        <f>IF(OR(選手!C45="",AA49=0),"",CF49)</f>
        <v/>
      </c>
      <c r="CH49" s="4" t="str">
        <f t="shared" si="58"/>
        <v>　</v>
      </c>
      <c r="CK49" s="4">
        <v>44</v>
      </c>
      <c r="CL49" s="4">
        <f>IF(COUNTIF(CE49,"1"),選手!C45,0)</f>
        <v>0</v>
      </c>
      <c r="CM49" s="4" t="str">
        <f>IF(ISERROR(VLOOKUP($CK49,泳者登録!$CG$5:$CJ$147,2,0)),"",VLOOKUP($CK49,泳者登録!$CG$5:$CJ$147,2,0))</f>
        <v/>
      </c>
    </row>
    <row r="50" spans="1:91" ht="18.75" hidden="1" x14ac:dyDescent="0.15">
      <c r="A50" s="31" t="e">
        <f t="shared" si="68"/>
        <v>#VALUE!</v>
      </c>
      <c r="B50" s="31"/>
      <c r="C50" s="29"/>
      <c r="D50" s="29"/>
      <c r="E50" s="29"/>
      <c r="F50" s="29"/>
      <c r="G50" s="34">
        <v>31495</v>
      </c>
      <c r="H50" s="29"/>
      <c r="I50" s="35"/>
      <c r="J50" s="29"/>
      <c r="K50" s="35"/>
      <c r="L50" s="35"/>
      <c r="M50" s="35"/>
      <c r="N50" s="35"/>
      <c r="O50" s="35"/>
      <c r="P50" s="35"/>
      <c r="Q50" s="35"/>
      <c r="R50" s="98"/>
      <c r="S50" s="31">
        <f t="shared" si="59"/>
        <v>36</v>
      </c>
      <c r="T50" s="7" t="str">
        <f t="shared" si="5"/>
        <v/>
      </c>
      <c r="U50" s="93"/>
      <c r="V50" s="12">
        <f t="shared" si="60"/>
        <v>0</v>
      </c>
      <c r="W50" s="12">
        <f t="shared" si="69"/>
        <v>0</v>
      </c>
      <c r="X50" s="12">
        <f t="shared" si="61"/>
        <v>0</v>
      </c>
      <c r="Y50" s="12">
        <f t="shared" si="7"/>
        <v>0</v>
      </c>
      <c r="Z50" s="12">
        <f t="shared" si="8"/>
        <v>0</v>
      </c>
      <c r="AA50" s="12">
        <f t="shared" si="9"/>
        <v>0</v>
      </c>
      <c r="AB50" s="12">
        <f t="shared" si="10"/>
        <v>0</v>
      </c>
      <c r="AC50" s="12">
        <f t="shared" si="11"/>
        <v>0</v>
      </c>
      <c r="AD50" s="12">
        <f t="shared" si="12"/>
        <v>0</v>
      </c>
      <c r="AE50" s="12">
        <f t="shared" si="13"/>
        <v>0</v>
      </c>
      <c r="AF50" s="12">
        <f t="shared" si="14"/>
        <v>0</v>
      </c>
      <c r="AG50" s="11" t="str">
        <f t="shared" si="62"/>
        <v>19860324</v>
      </c>
      <c r="AH50" s="7">
        <f t="shared" si="16"/>
        <v>8</v>
      </c>
      <c r="AI50" s="7" t="str">
        <f t="shared" si="17"/>
        <v/>
      </c>
      <c r="AJ50" s="7" t="str">
        <f t="shared" si="18"/>
        <v/>
      </c>
      <c r="AK50" s="4">
        <f t="shared" si="63"/>
        <v>36</v>
      </c>
      <c r="AL50"/>
      <c r="AM50"/>
      <c r="AN50"/>
      <c r="AO50"/>
      <c r="AP50"/>
      <c r="AQ50"/>
      <c r="AR50" s="6">
        <v>45</v>
      </c>
      <c r="AS50" s="4">
        <f t="shared" si="64"/>
        <v>0</v>
      </c>
      <c r="AT50" s="4" t="str">
        <f t="shared" si="65"/>
        <v/>
      </c>
      <c r="AU50" s="4" t="str">
        <f t="shared" si="66"/>
        <v xml:space="preserve"> </v>
      </c>
      <c r="AV50" s="4" t="str">
        <f t="shared" si="23"/>
        <v/>
      </c>
      <c r="AW50" s="4" t="str">
        <f t="shared" si="24"/>
        <v/>
      </c>
      <c r="AX50" s="4" t="str">
        <f t="shared" si="25"/>
        <v/>
      </c>
      <c r="AY50" s="4" t="str">
        <f t="shared" si="26"/>
        <v/>
      </c>
      <c r="AZ50" s="4" t="str">
        <f t="shared" si="27"/>
        <v/>
      </c>
      <c r="BA50" s="4" t="str">
        <f t="shared" si="28"/>
        <v/>
      </c>
      <c r="BB50" s="4" t="str">
        <f t="shared" si="29"/>
        <v/>
      </c>
      <c r="BC50" s="4" t="str">
        <f t="shared" si="30"/>
        <v/>
      </c>
      <c r="BD50" s="4" t="str">
        <f t="shared" si="31"/>
        <v/>
      </c>
      <c r="BE50" s="4" t="str">
        <f t="shared" si="32"/>
        <v/>
      </c>
      <c r="BF50" s="4" t="str">
        <f t="shared" si="67"/>
        <v>999:99.99</v>
      </c>
      <c r="BG50" s="4" t="str">
        <f t="shared" si="33"/>
        <v>999:99.99</v>
      </c>
      <c r="BH50" s="4" t="str">
        <f t="shared" si="34"/>
        <v>999:99.99</v>
      </c>
      <c r="BI50" s="4" t="str">
        <f t="shared" si="35"/>
        <v>999:99.99</v>
      </c>
      <c r="BJ50" s="4" t="str">
        <f t="shared" si="36"/>
        <v>999:99.99</v>
      </c>
      <c r="BL50" s="4">
        <f t="shared" si="37"/>
        <v>0</v>
      </c>
      <c r="BM50" s="4">
        <f t="shared" si="38"/>
        <v>0</v>
      </c>
      <c r="BN50" s="4">
        <f t="shared" si="39"/>
        <v>0</v>
      </c>
      <c r="BO50" s="4">
        <f t="shared" si="40"/>
        <v>0</v>
      </c>
      <c r="BP50" s="4">
        <f t="shared" si="41"/>
        <v>0</v>
      </c>
      <c r="BQ50" s="4">
        <f t="shared" si="42"/>
        <v>0</v>
      </c>
      <c r="BR50" s="4">
        <f t="shared" si="43"/>
        <v>0</v>
      </c>
      <c r="BS50" s="4">
        <f t="shared" si="44"/>
        <v>0</v>
      </c>
      <c r="BT50" s="4">
        <f t="shared" si="45"/>
        <v>0</v>
      </c>
      <c r="BU50" s="4">
        <f t="shared" si="46"/>
        <v>0</v>
      </c>
      <c r="BV50" s="4">
        <f t="shared" si="47"/>
        <v>0</v>
      </c>
      <c r="BW50" s="4">
        <f t="shared" si="48"/>
        <v>0</v>
      </c>
      <c r="BX50" s="4">
        <f t="shared" si="49"/>
        <v>0</v>
      </c>
      <c r="BY50" s="4">
        <f t="shared" si="50"/>
        <v>0</v>
      </c>
      <c r="BZ50" s="4">
        <f t="shared" si="51"/>
        <v>0</v>
      </c>
      <c r="CA50" s="4">
        <f t="shared" si="52"/>
        <v>0</v>
      </c>
      <c r="CB50" s="4">
        <f t="shared" si="53"/>
        <v>0</v>
      </c>
      <c r="CC50" s="4">
        <f t="shared" si="54"/>
        <v>0</v>
      </c>
      <c r="CE50" s="4">
        <f t="shared" si="55"/>
        <v>0</v>
      </c>
      <c r="CF50" s="4">
        <f>CF49+IF(OR(選手!C46="",AA50=0),0,1)</f>
        <v>0</v>
      </c>
      <c r="CG50" s="4" t="str">
        <f>IF(OR(選手!C46="",AA50=0),"",CF50)</f>
        <v/>
      </c>
      <c r="CH50" s="4" t="str">
        <f t="shared" si="58"/>
        <v>　</v>
      </c>
      <c r="CK50" s="4">
        <v>45</v>
      </c>
      <c r="CL50" s="4">
        <f>IF(COUNTIF(CE50,"1"),選手!C46,0)</f>
        <v>0</v>
      </c>
      <c r="CM50" s="4" t="str">
        <f>IF(ISERROR(VLOOKUP($CK50,泳者登録!$CG$5:$CJ$147,2,0)),"",VLOOKUP($CK50,泳者登録!$CG$5:$CJ$147,2,0))</f>
        <v/>
      </c>
    </row>
    <row r="51" spans="1:91" ht="18.75" hidden="1" x14ac:dyDescent="0.15">
      <c r="A51" s="31" t="e">
        <f t="shared" si="68"/>
        <v>#VALUE!</v>
      </c>
      <c r="B51" s="31"/>
      <c r="C51" s="29"/>
      <c r="D51" s="29"/>
      <c r="E51" s="29"/>
      <c r="F51" s="29"/>
      <c r="G51" s="34">
        <v>31496</v>
      </c>
      <c r="H51" s="29"/>
      <c r="I51" s="35"/>
      <c r="J51" s="29"/>
      <c r="K51" s="35"/>
      <c r="L51" s="35"/>
      <c r="M51" s="35"/>
      <c r="N51" s="35"/>
      <c r="O51" s="35"/>
      <c r="P51" s="35"/>
      <c r="Q51" s="35"/>
      <c r="R51" s="98"/>
      <c r="S51" s="31">
        <f t="shared" si="59"/>
        <v>36</v>
      </c>
      <c r="T51" s="7" t="str">
        <f t="shared" si="5"/>
        <v/>
      </c>
      <c r="U51" s="93"/>
      <c r="V51" s="12">
        <f t="shared" si="60"/>
        <v>0</v>
      </c>
      <c r="W51" s="12">
        <f t="shared" si="69"/>
        <v>0</v>
      </c>
      <c r="X51" s="12">
        <f t="shared" si="61"/>
        <v>0</v>
      </c>
      <c r="Y51" s="12">
        <f t="shared" si="7"/>
        <v>0</v>
      </c>
      <c r="Z51" s="12">
        <f t="shared" si="8"/>
        <v>0</v>
      </c>
      <c r="AA51" s="12">
        <f t="shared" si="9"/>
        <v>0</v>
      </c>
      <c r="AB51" s="12">
        <f t="shared" si="10"/>
        <v>0</v>
      </c>
      <c r="AC51" s="12">
        <f t="shared" si="11"/>
        <v>0</v>
      </c>
      <c r="AD51" s="12">
        <f t="shared" si="12"/>
        <v>0</v>
      </c>
      <c r="AE51" s="12">
        <f t="shared" si="13"/>
        <v>0</v>
      </c>
      <c r="AF51" s="12">
        <f t="shared" si="14"/>
        <v>0</v>
      </c>
      <c r="AG51" s="11" t="str">
        <f t="shared" si="62"/>
        <v>19860325</v>
      </c>
      <c r="AH51" s="7">
        <f t="shared" si="16"/>
        <v>8</v>
      </c>
      <c r="AI51" s="7" t="str">
        <f t="shared" si="17"/>
        <v/>
      </c>
      <c r="AJ51" s="7" t="str">
        <f t="shared" si="18"/>
        <v/>
      </c>
      <c r="AK51" s="4">
        <f t="shared" si="63"/>
        <v>36</v>
      </c>
      <c r="AL51"/>
      <c r="AM51"/>
      <c r="AN51"/>
      <c r="AO51"/>
      <c r="AP51"/>
      <c r="AQ51"/>
      <c r="AR51" s="6">
        <v>46</v>
      </c>
      <c r="AS51" s="4">
        <f t="shared" si="64"/>
        <v>0</v>
      </c>
      <c r="AT51" s="4" t="str">
        <f t="shared" si="65"/>
        <v/>
      </c>
      <c r="AU51" s="4" t="str">
        <f t="shared" si="66"/>
        <v xml:space="preserve"> </v>
      </c>
      <c r="AV51" s="4" t="str">
        <f t="shared" si="23"/>
        <v/>
      </c>
      <c r="AW51" s="4" t="str">
        <f t="shared" si="24"/>
        <v/>
      </c>
      <c r="AX51" s="4" t="str">
        <f t="shared" si="25"/>
        <v/>
      </c>
      <c r="AY51" s="4" t="str">
        <f t="shared" si="26"/>
        <v/>
      </c>
      <c r="AZ51" s="4" t="str">
        <f t="shared" si="27"/>
        <v/>
      </c>
      <c r="BA51" s="4" t="str">
        <f t="shared" si="28"/>
        <v/>
      </c>
      <c r="BB51" s="4" t="str">
        <f t="shared" si="29"/>
        <v/>
      </c>
      <c r="BC51" s="4" t="str">
        <f t="shared" si="30"/>
        <v/>
      </c>
      <c r="BD51" s="4" t="str">
        <f t="shared" si="31"/>
        <v/>
      </c>
      <c r="BE51" s="4" t="str">
        <f t="shared" si="32"/>
        <v/>
      </c>
      <c r="BF51" s="4" t="str">
        <f t="shared" si="67"/>
        <v>999:99.99</v>
      </c>
      <c r="BG51" s="4" t="str">
        <f t="shared" si="33"/>
        <v>999:99.99</v>
      </c>
      <c r="BH51" s="4" t="str">
        <f t="shared" si="34"/>
        <v>999:99.99</v>
      </c>
      <c r="BI51" s="4" t="str">
        <f t="shared" si="35"/>
        <v>999:99.99</v>
      </c>
      <c r="BJ51" s="4" t="str">
        <f t="shared" si="36"/>
        <v>999:99.99</v>
      </c>
      <c r="BL51" s="4">
        <f t="shared" si="37"/>
        <v>0</v>
      </c>
      <c r="BM51" s="4">
        <f t="shared" si="38"/>
        <v>0</v>
      </c>
      <c r="BN51" s="4">
        <f t="shared" si="39"/>
        <v>0</v>
      </c>
      <c r="BO51" s="4">
        <f t="shared" si="40"/>
        <v>0</v>
      </c>
      <c r="BP51" s="4">
        <f t="shared" si="41"/>
        <v>0</v>
      </c>
      <c r="BQ51" s="4">
        <f t="shared" si="42"/>
        <v>0</v>
      </c>
      <c r="BR51" s="4">
        <f t="shared" si="43"/>
        <v>0</v>
      </c>
      <c r="BS51" s="4">
        <f t="shared" si="44"/>
        <v>0</v>
      </c>
      <c r="BT51" s="4">
        <f t="shared" si="45"/>
        <v>0</v>
      </c>
      <c r="BU51" s="4">
        <f t="shared" si="46"/>
        <v>0</v>
      </c>
      <c r="BV51" s="4">
        <f t="shared" si="47"/>
        <v>0</v>
      </c>
      <c r="BW51" s="4">
        <f t="shared" si="48"/>
        <v>0</v>
      </c>
      <c r="BX51" s="4">
        <f t="shared" si="49"/>
        <v>0</v>
      </c>
      <c r="BY51" s="4">
        <f t="shared" si="50"/>
        <v>0</v>
      </c>
      <c r="BZ51" s="4">
        <f t="shared" si="51"/>
        <v>0</v>
      </c>
      <c r="CA51" s="4">
        <f t="shared" si="52"/>
        <v>0</v>
      </c>
      <c r="CB51" s="4">
        <f t="shared" si="53"/>
        <v>0</v>
      </c>
      <c r="CC51" s="4">
        <f t="shared" si="54"/>
        <v>0</v>
      </c>
      <c r="CE51" s="4">
        <f t="shared" si="55"/>
        <v>0</v>
      </c>
      <c r="CF51" s="4">
        <f>CF50+IF(OR(選手!C47="",AA51=0),0,1)</f>
        <v>0</v>
      </c>
      <c r="CG51" s="4" t="str">
        <f>IF(OR(選手!C47="",AA51=0),"",CF51)</f>
        <v/>
      </c>
      <c r="CH51" s="4" t="str">
        <f t="shared" si="58"/>
        <v>　</v>
      </c>
      <c r="CK51" s="4">
        <v>46</v>
      </c>
      <c r="CL51" s="4">
        <f>IF(COUNTIF(CE51,"1"),選手!C47,0)</f>
        <v>0</v>
      </c>
      <c r="CM51" s="4" t="str">
        <f>IF(ISERROR(VLOOKUP($CK51,泳者登録!$CG$5:$CJ$147,2,0)),"",VLOOKUP($CK51,泳者登録!$CG$5:$CJ$147,2,0))</f>
        <v/>
      </c>
    </row>
    <row r="52" spans="1:91" ht="18.75" hidden="1" x14ac:dyDescent="0.15">
      <c r="A52" s="31" t="e">
        <f t="shared" si="68"/>
        <v>#VALUE!</v>
      </c>
      <c r="B52" s="31"/>
      <c r="C52" s="29"/>
      <c r="D52" s="29"/>
      <c r="E52" s="29"/>
      <c r="F52" s="29"/>
      <c r="G52" s="34">
        <v>31497</v>
      </c>
      <c r="H52" s="29"/>
      <c r="I52" s="35"/>
      <c r="J52" s="29"/>
      <c r="K52" s="35"/>
      <c r="L52" s="35"/>
      <c r="M52" s="35"/>
      <c r="N52" s="35"/>
      <c r="O52" s="35"/>
      <c r="P52" s="35"/>
      <c r="Q52" s="35"/>
      <c r="R52" s="98"/>
      <c r="S52" s="31">
        <f t="shared" si="59"/>
        <v>36</v>
      </c>
      <c r="T52" s="7" t="str">
        <f t="shared" si="5"/>
        <v/>
      </c>
      <c r="U52" s="93"/>
      <c r="V52" s="12">
        <f t="shared" si="60"/>
        <v>0</v>
      </c>
      <c r="W52" s="12">
        <f t="shared" si="69"/>
        <v>0</v>
      </c>
      <c r="X52" s="12">
        <f t="shared" si="61"/>
        <v>0</v>
      </c>
      <c r="Y52" s="12">
        <f t="shared" si="7"/>
        <v>0</v>
      </c>
      <c r="Z52" s="12">
        <f t="shared" si="8"/>
        <v>0</v>
      </c>
      <c r="AA52" s="12">
        <f t="shared" si="9"/>
        <v>0</v>
      </c>
      <c r="AB52" s="12">
        <f t="shared" si="10"/>
        <v>0</v>
      </c>
      <c r="AC52" s="12">
        <f t="shared" si="11"/>
        <v>0</v>
      </c>
      <c r="AD52" s="12">
        <f t="shared" si="12"/>
        <v>0</v>
      </c>
      <c r="AE52" s="12">
        <f t="shared" si="13"/>
        <v>0</v>
      </c>
      <c r="AF52" s="12">
        <f t="shared" si="14"/>
        <v>0</v>
      </c>
      <c r="AG52" s="11" t="str">
        <f t="shared" si="62"/>
        <v>19860326</v>
      </c>
      <c r="AH52" s="7">
        <f t="shared" si="16"/>
        <v>8</v>
      </c>
      <c r="AI52" s="7" t="str">
        <f t="shared" si="17"/>
        <v/>
      </c>
      <c r="AJ52" s="7" t="str">
        <f t="shared" si="18"/>
        <v/>
      </c>
      <c r="AK52" s="4">
        <f t="shared" si="63"/>
        <v>36</v>
      </c>
      <c r="AL52"/>
      <c r="AM52"/>
      <c r="AN52"/>
      <c r="AO52"/>
      <c r="AP52"/>
      <c r="AQ52"/>
      <c r="AR52" s="6">
        <v>47</v>
      </c>
      <c r="AS52" s="4">
        <f t="shared" si="64"/>
        <v>0</v>
      </c>
      <c r="AT52" s="4" t="str">
        <f t="shared" si="65"/>
        <v/>
      </c>
      <c r="AU52" s="4" t="str">
        <f t="shared" si="66"/>
        <v xml:space="preserve"> </v>
      </c>
      <c r="AV52" s="4" t="str">
        <f t="shared" si="23"/>
        <v/>
      </c>
      <c r="AW52" s="4" t="str">
        <f t="shared" si="24"/>
        <v/>
      </c>
      <c r="AX52" s="4" t="str">
        <f t="shared" si="25"/>
        <v/>
      </c>
      <c r="AY52" s="4" t="str">
        <f t="shared" si="26"/>
        <v/>
      </c>
      <c r="AZ52" s="4" t="str">
        <f t="shared" si="27"/>
        <v/>
      </c>
      <c r="BA52" s="4" t="str">
        <f t="shared" si="28"/>
        <v/>
      </c>
      <c r="BB52" s="4" t="str">
        <f t="shared" si="29"/>
        <v/>
      </c>
      <c r="BC52" s="4" t="str">
        <f t="shared" si="30"/>
        <v/>
      </c>
      <c r="BD52" s="4" t="str">
        <f t="shared" si="31"/>
        <v/>
      </c>
      <c r="BE52" s="4" t="str">
        <f t="shared" si="32"/>
        <v/>
      </c>
      <c r="BF52" s="4" t="str">
        <f t="shared" si="67"/>
        <v>999:99.99</v>
      </c>
      <c r="BG52" s="4" t="str">
        <f t="shared" si="33"/>
        <v>999:99.99</v>
      </c>
      <c r="BH52" s="4" t="str">
        <f t="shared" si="34"/>
        <v>999:99.99</v>
      </c>
      <c r="BI52" s="4" t="str">
        <f t="shared" si="35"/>
        <v>999:99.99</v>
      </c>
      <c r="BJ52" s="4" t="str">
        <f t="shared" si="36"/>
        <v>999:99.99</v>
      </c>
      <c r="BL52" s="4">
        <f t="shared" si="37"/>
        <v>0</v>
      </c>
      <c r="BM52" s="4">
        <f t="shared" si="38"/>
        <v>0</v>
      </c>
      <c r="BN52" s="4">
        <f t="shared" si="39"/>
        <v>0</v>
      </c>
      <c r="BO52" s="4">
        <f t="shared" si="40"/>
        <v>0</v>
      </c>
      <c r="BP52" s="4">
        <f t="shared" si="41"/>
        <v>0</v>
      </c>
      <c r="BQ52" s="4">
        <f t="shared" si="42"/>
        <v>0</v>
      </c>
      <c r="BR52" s="4">
        <f t="shared" si="43"/>
        <v>0</v>
      </c>
      <c r="BS52" s="4">
        <f t="shared" si="44"/>
        <v>0</v>
      </c>
      <c r="BT52" s="4">
        <f t="shared" si="45"/>
        <v>0</v>
      </c>
      <c r="BU52" s="4">
        <f t="shared" si="46"/>
        <v>0</v>
      </c>
      <c r="BV52" s="4">
        <f t="shared" si="47"/>
        <v>0</v>
      </c>
      <c r="BW52" s="4">
        <f t="shared" si="48"/>
        <v>0</v>
      </c>
      <c r="BX52" s="4">
        <f t="shared" si="49"/>
        <v>0</v>
      </c>
      <c r="BY52" s="4">
        <f t="shared" si="50"/>
        <v>0</v>
      </c>
      <c r="BZ52" s="4">
        <f t="shared" si="51"/>
        <v>0</v>
      </c>
      <c r="CA52" s="4">
        <f t="shared" si="52"/>
        <v>0</v>
      </c>
      <c r="CB52" s="4">
        <f t="shared" si="53"/>
        <v>0</v>
      </c>
      <c r="CC52" s="4">
        <f t="shared" si="54"/>
        <v>0</v>
      </c>
      <c r="CE52" s="4">
        <f t="shared" si="55"/>
        <v>0</v>
      </c>
      <c r="CF52" s="4">
        <f>CF51+IF(OR(選手!C48="",AA52=0),0,1)</f>
        <v>0</v>
      </c>
      <c r="CG52" s="4" t="str">
        <f>IF(OR(選手!C48="",AA52=0),"",CF52)</f>
        <v/>
      </c>
      <c r="CH52" s="4" t="str">
        <f t="shared" si="58"/>
        <v>　</v>
      </c>
      <c r="CK52" s="4">
        <v>47</v>
      </c>
      <c r="CL52" s="4">
        <f>IF(COUNTIF(CE52,"1"),選手!C48,0)</f>
        <v>0</v>
      </c>
      <c r="CM52" s="4" t="str">
        <f>IF(ISERROR(VLOOKUP($CK52,泳者登録!$CG$5:$CJ$147,2,0)),"",VLOOKUP($CK52,泳者登録!$CG$5:$CJ$147,2,0))</f>
        <v/>
      </c>
    </row>
    <row r="53" spans="1:91" ht="18.75" hidden="1" x14ac:dyDescent="0.15">
      <c r="A53" s="31" t="e">
        <f t="shared" si="68"/>
        <v>#VALUE!</v>
      </c>
      <c r="B53" s="31"/>
      <c r="C53" s="29"/>
      <c r="D53" s="29"/>
      <c r="E53" s="29"/>
      <c r="F53" s="29"/>
      <c r="G53" s="34">
        <v>31498</v>
      </c>
      <c r="H53" s="29"/>
      <c r="I53" s="35"/>
      <c r="J53" s="29"/>
      <c r="K53" s="35"/>
      <c r="L53" s="35"/>
      <c r="M53" s="35"/>
      <c r="N53" s="35"/>
      <c r="O53" s="35"/>
      <c r="P53" s="35"/>
      <c r="Q53" s="35"/>
      <c r="R53" s="98"/>
      <c r="S53" s="31">
        <f t="shared" si="59"/>
        <v>36</v>
      </c>
      <c r="T53" s="7" t="str">
        <f t="shared" si="5"/>
        <v/>
      </c>
      <c r="U53" s="93"/>
      <c r="V53" s="12">
        <f t="shared" si="60"/>
        <v>0</v>
      </c>
      <c r="W53" s="12">
        <f t="shared" si="69"/>
        <v>0</v>
      </c>
      <c r="X53" s="12">
        <f t="shared" si="61"/>
        <v>0</v>
      </c>
      <c r="Y53" s="12">
        <f t="shared" si="7"/>
        <v>0</v>
      </c>
      <c r="Z53" s="12">
        <f t="shared" si="8"/>
        <v>0</v>
      </c>
      <c r="AA53" s="12">
        <f t="shared" si="9"/>
        <v>0</v>
      </c>
      <c r="AB53" s="12">
        <f t="shared" si="10"/>
        <v>0</v>
      </c>
      <c r="AC53" s="12">
        <f t="shared" si="11"/>
        <v>0</v>
      </c>
      <c r="AD53" s="12">
        <f t="shared" si="12"/>
        <v>0</v>
      </c>
      <c r="AE53" s="12">
        <f t="shared" si="13"/>
        <v>0</v>
      </c>
      <c r="AF53" s="12">
        <f t="shared" si="14"/>
        <v>0</v>
      </c>
      <c r="AG53" s="11" t="str">
        <f t="shared" si="62"/>
        <v>19860327</v>
      </c>
      <c r="AH53" s="7">
        <f t="shared" si="16"/>
        <v>8</v>
      </c>
      <c r="AI53" s="7" t="str">
        <f t="shared" si="17"/>
        <v/>
      </c>
      <c r="AJ53" s="7" t="str">
        <f t="shared" si="18"/>
        <v/>
      </c>
      <c r="AK53" s="4">
        <f t="shared" si="63"/>
        <v>36</v>
      </c>
      <c r="AL53"/>
      <c r="AM53"/>
      <c r="AN53"/>
      <c r="AO53"/>
      <c r="AP53"/>
      <c r="AQ53"/>
      <c r="AR53" s="6">
        <v>48</v>
      </c>
      <c r="AS53" s="4">
        <f t="shared" si="64"/>
        <v>0</v>
      </c>
      <c r="AT53" s="4" t="str">
        <f t="shared" si="65"/>
        <v/>
      </c>
      <c r="AU53" s="4" t="str">
        <f t="shared" si="66"/>
        <v xml:space="preserve"> </v>
      </c>
      <c r="AV53" s="4" t="str">
        <f t="shared" si="23"/>
        <v/>
      </c>
      <c r="AW53" s="4" t="str">
        <f t="shared" si="24"/>
        <v/>
      </c>
      <c r="AX53" s="4" t="str">
        <f t="shared" si="25"/>
        <v/>
      </c>
      <c r="AY53" s="4" t="str">
        <f t="shared" si="26"/>
        <v/>
      </c>
      <c r="AZ53" s="4" t="str">
        <f t="shared" si="27"/>
        <v/>
      </c>
      <c r="BA53" s="4" t="str">
        <f t="shared" si="28"/>
        <v/>
      </c>
      <c r="BB53" s="4" t="str">
        <f t="shared" si="29"/>
        <v/>
      </c>
      <c r="BC53" s="4" t="str">
        <f t="shared" si="30"/>
        <v/>
      </c>
      <c r="BD53" s="4" t="str">
        <f t="shared" si="31"/>
        <v/>
      </c>
      <c r="BE53" s="4" t="str">
        <f t="shared" si="32"/>
        <v/>
      </c>
      <c r="BF53" s="4" t="str">
        <f t="shared" si="67"/>
        <v>999:99.99</v>
      </c>
      <c r="BG53" s="4" t="str">
        <f t="shared" si="33"/>
        <v>999:99.99</v>
      </c>
      <c r="BH53" s="4" t="str">
        <f t="shared" si="34"/>
        <v>999:99.99</v>
      </c>
      <c r="BI53" s="4" t="str">
        <f t="shared" si="35"/>
        <v>999:99.99</v>
      </c>
      <c r="BJ53" s="4" t="str">
        <f t="shared" si="36"/>
        <v>999:99.99</v>
      </c>
      <c r="BL53" s="4">
        <f t="shared" si="37"/>
        <v>0</v>
      </c>
      <c r="BM53" s="4">
        <f t="shared" si="38"/>
        <v>0</v>
      </c>
      <c r="BN53" s="4">
        <f t="shared" si="39"/>
        <v>0</v>
      </c>
      <c r="BO53" s="4">
        <f t="shared" si="40"/>
        <v>0</v>
      </c>
      <c r="BP53" s="4">
        <f t="shared" si="41"/>
        <v>0</v>
      </c>
      <c r="BQ53" s="4">
        <f t="shared" si="42"/>
        <v>0</v>
      </c>
      <c r="BR53" s="4">
        <f t="shared" si="43"/>
        <v>0</v>
      </c>
      <c r="BS53" s="4">
        <f t="shared" si="44"/>
        <v>0</v>
      </c>
      <c r="BT53" s="4">
        <f t="shared" si="45"/>
        <v>0</v>
      </c>
      <c r="BU53" s="4">
        <f t="shared" si="46"/>
        <v>0</v>
      </c>
      <c r="BV53" s="4">
        <f t="shared" si="47"/>
        <v>0</v>
      </c>
      <c r="BW53" s="4">
        <f t="shared" si="48"/>
        <v>0</v>
      </c>
      <c r="BX53" s="4">
        <f t="shared" si="49"/>
        <v>0</v>
      </c>
      <c r="BY53" s="4">
        <f t="shared" si="50"/>
        <v>0</v>
      </c>
      <c r="BZ53" s="4">
        <f t="shared" si="51"/>
        <v>0</v>
      </c>
      <c r="CA53" s="4">
        <f t="shared" si="52"/>
        <v>0</v>
      </c>
      <c r="CB53" s="4">
        <f t="shared" si="53"/>
        <v>0</v>
      </c>
      <c r="CC53" s="4">
        <f t="shared" si="54"/>
        <v>0</v>
      </c>
      <c r="CE53" s="4">
        <f t="shared" si="55"/>
        <v>0</v>
      </c>
      <c r="CF53" s="4">
        <f>CF52+IF(OR(選手!C49="",AA53=0),0,1)</f>
        <v>0</v>
      </c>
      <c r="CG53" s="4" t="str">
        <f>IF(OR(選手!C49="",AA53=0),"",CF53)</f>
        <v/>
      </c>
      <c r="CH53" s="4" t="str">
        <f t="shared" si="58"/>
        <v>　</v>
      </c>
      <c r="CK53" s="4">
        <v>48</v>
      </c>
      <c r="CL53" s="4">
        <f>IF(COUNTIF(CE53,"1"),選手!C49,0)</f>
        <v>0</v>
      </c>
      <c r="CM53" s="4" t="str">
        <f>IF(ISERROR(VLOOKUP($CK53,泳者登録!$CG$5:$CJ$147,2,0)),"",VLOOKUP($CK53,泳者登録!$CG$5:$CJ$147,2,0))</f>
        <v/>
      </c>
    </row>
    <row r="54" spans="1:91" ht="18.75" hidden="1" x14ac:dyDescent="0.15">
      <c r="A54" s="31" t="e">
        <f t="shared" si="68"/>
        <v>#VALUE!</v>
      </c>
      <c r="B54" s="31"/>
      <c r="C54" s="29"/>
      <c r="D54" s="29"/>
      <c r="E54" s="29"/>
      <c r="F54" s="29"/>
      <c r="G54" s="34">
        <v>31499</v>
      </c>
      <c r="H54" s="29"/>
      <c r="I54" s="35"/>
      <c r="J54" s="29"/>
      <c r="K54" s="35"/>
      <c r="L54" s="35"/>
      <c r="M54" s="35"/>
      <c r="N54" s="35"/>
      <c r="O54" s="35"/>
      <c r="P54" s="35"/>
      <c r="Q54" s="35"/>
      <c r="R54" s="98"/>
      <c r="S54" s="31">
        <f t="shared" si="59"/>
        <v>36</v>
      </c>
      <c r="T54" s="7" t="str">
        <f t="shared" si="5"/>
        <v/>
      </c>
      <c r="U54" s="93"/>
      <c r="V54" s="12">
        <f t="shared" si="60"/>
        <v>0</v>
      </c>
      <c r="W54" s="12">
        <f t="shared" si="69"/>
        <v>0</v>
      </c>
      <c r="X54" s="12">
        <f t="shared" si="61"/>
        <v>0</v>
      </c>
      <c r="Y54" s="12">
        <f t="shared" si="7"/>
        <v>0</v>
      </c>
      <c r="Z54" s="12">
        <f t="shared" si="8"/>
        <v>0</v>
      </c>
      <c r="AA54" s="12">
        <f t="shared" si="9"/>
        <v>0</v>
      </c>
      <c r="AB54" s="12">
        <f t="shared" si="10"/>
        <v>0</v>
      </c>
      <c r="AC54" s="12">
        <f t="shared" si="11"/>
        <v>0</v>
      </c>
      <c r="AD54" s="12">
        <f t="shared" si="12"/>
        <v>0</v>
      </c>
      <c r="AE54" s="12">
        <f t="shared" si="13"/>
        <v>0</v>
      </c>
      <c r="AF54" s="12">
        <f t="shared" si="14"/>
        <v>0</v>
      </c>
      <c r="AG54" s="11" t="str">
        <f t="shared" si="62"/>
        <v>19860328</v>
      </c>
      <c r="AH54" s="7">
        <f t="shared" si="16"/>
        <v>8</v>
      </c>
      <c r="AI54" s="7" t="str">
        <f t="shared" si="17"/>
        <v/>
      </c>
      <c r="AJ54" s="7" t="str">
        <f t="shared" si="18"/>
        <v/>
      </c>
      <c r="AK54" s="4">
        <f t="shared" si="63"/>
        <v>36</v>
      </c>
      <c r="AL54"/>
      <c r="AM54"/>
      <c r="AN54"/>
      <c r="AO54"/>
      <c r="AP54"/>
      <c r="AQ54"/>
      <c r="AR54" s="6">
        <v>49</v>
      </c>
      <c r="AS54" s="4">
        <f t="shared" si="64"/>
        <v>0</v>
      </c>
      <c r="AT54" s="4" t="str">
        <f t="shared" si="65"/>
        <v/>
      </c>
      <c r="AU54" s="4" t="str">
        <f t="shared" si="66"/>
        <v xml:space="preserve"> </v>
      </c>
      <c r="AV54" s="4" t="str">
        <f t="shared" si="23"/>
        <v/>
      </c>
      <c r="AW54" s="4" t="str">
        <f t="shared" si="24"/>
        <v/>
      </c>
      <c r="AX54" s="4" t="str">
        <f t="shared" si="25"/>
        <v/>
      </c>
      <c r="AY54" s="4" t="str">
        <f t="shared" si="26"/>
        <v/>
      </c>
      <c r="AZ54" s="4" t="str">
        <f t="shared" si="27"/>
        <v/>
      </c>
      <c r="BA54" s="4" t="str">
        <f t="shared" si="28"/>
        <v/>
      </c>
      <c r="BB54" s="4" t="str">
        <f t="shared" si="29"/>
        <v/>
      </c>
      <c r="BC54" s="4" t="str">
        <f t="shared" si="30"/>
        <v/>
      </c>
      <c r="BD54" s="4" t="str">
        <f t="shared" si="31"/>
        <v/>
      </c>
      <c r="BE54" s="4" t="str">
        <f t="shared" si="32"/>
        <v/>
      </c>
      <c r="BF54" s="4" t="str">
        <f t="shared" si="67"/>
        <v>999:99.99</v>
      </c>
      <c r="BG54" s="4" t="str">
        <f t="shared" si="33"/>
        <v>999:99.99</v>
      </c>
      <c r="BH54" s="4" t="str">
        <f t="shared" si="34"/>
        <v>999:99.99</v>
      </c>
      <c r="BI54" s="4" t="str">
        <f t="shared" si="35"/>
        <v>999:99.99</v>
      </c>
      <c r="BJ54" s="4" t="str">
        <f t="shared" si="36"/>
        <v>999:99.99</v>
      </c>
      <c r="BL54" s="4">
        <f t="shared" si="37"/>
        <v>0</v>
      </c>
      <c r="BM54" s="4">
        <f t="shared" si="38"/>
        <v>0</v>
      </c>
      <c r="BN54" s="4">
        <f t="shared" si="39"/>
        <v>0</v>
      </c>
      <c r="BO54" s="4">
        <f t="shared" si="40"/>
        <v>0</v>
      </c>
      <c r="BP54" s="4">
        <f t="shared" si="41"/>
        <v>0</v>
      </c>
      <c r="BQ54" s="4">
        <f t="shared" si="42"/>
        <v>0</v>
      </c>
      <c r="BR54" s="4">
        <f t="shared" si="43"/>
        <v>0</v>
      </c>
      <c r="BS54" s="4">
        <f t="shared" si="44"/>
        <v>0</v>
      </c>
      <c r="BT54" s="4">
        <f t="shared" si="45"/>
        <v>0</v>
      </c>
      <c r="BU54" s="4">
        <f t="shared" si="46"/>
        <v>0</v>
      </c>
      <c r="BV54" s="4">
        <f t="shared" si="47"/>
        <v>0</v>
      </c>
      <c r="BW54" s="4">
        <f t="shared" si="48"/>
        <v>0</v>
      </c>
      <c r="BX54" s="4">
        <f t="shared" si="49"/>
        <v>0</v>
      </c>
      <c r="BY54" s="4">
        <f t="shared" si="50"/>
        <v>0</v>
      </c>
      <c r="BZ54" s="4">
        <f t="shared" si="51"/>
        <v>0</v>
      </c>
      <c r="CA54" s="4">
        <f t="shared" si="52"/>
        <v>0</v>
      </c>
      <c r="CB54" s="4">
        <f t="shared" si="53"/>
        <v>0</v>
      </c>
      <c r="CC54" s="4">
        <f t="shared" si="54"/>
        <v>0</v>
      </c>
      <c r="CE54" s="4">
        <f t="shared" si="55"/>
        <v>0</v>
      </c>
      <c r="CF54" s="4">
        <f>CF53+IF(OR(選手!C50="",AA54=0),0,1)</f>
        <v>0</v>
      </c>
      <c r="CG54" s="4" t="str">
        <f>IF(OR(選手!C50="",AA54=0),"",CF54)</f>
        <v/>
      </c>
      <c r="CH54" s="4" t="str">
        <f t="shared" si="58"/>
        <v>　</v>
      </c>
      <c r="CK54" s="4">
        <v>49</v>
      </c>
      <c r="CL54" s="4">
        <f>IF(COUNTIF(CE54,"1"),選手!C50,0)</f>
        <v>0</v>
      </c>
      <c r="CM54" s="4" t="str">
        <f>IF(ISERROR(VLOOKUP($CK54,泳者登録!$CG$5:$CJ$147,2,0)),"",VLOOKUP($CK54,泳者登録!$CG$5:$CJ$147,2,0))</f>
        <v/>
      </c>
    </row>
    <row r="55" spans="1:91" ht="18.75" hidden="1" x14ac:dyDescent="0.15">
      <c r="A55" s="31" t="e">
        <f t="shared" si="68"/>
        <v>#VALUE!</v>
      </c>
      <c r="B55" s="31"/>
      <c r="C55" s="29"/>
      <c r="D55" s="29"/>
      <c r="E55" s="29"/>
      <c r="F55" s="29"/>
      <c r="G55" s="34">
        <v>31500</v>
      </c>
      <c r="H55" s="29"/>
      <c r="I55" s="35"/>
      <c r="J55" s="29"/>
      <c r="K55" s="35"/>
      <c r="L55" s="35"/>
      <c r="M55" s="35"/>
      <c r="N55" s="35"/>
      <c r="O55" s="35"/>
      <c r="P55" s="35"/>
      <c r="Q55" s="35"/>
      <c r="R55" s="98"/>
      <c r="S55" s="31">
        <f t="shared" si="59"/>
        <v>36</v>
      </c>
      <c r="T55" s="7" t="str">
        <f t="shared" si="5"/>
        <v/>
      </c>
      <c r="U55" s="93"/>
      <c r="V55" s="12">
        <f t="shared" si="60"/>
        <v>0</v>
      </c>
      <c r="W55" s="12">
        <f t="shared" si="6"/>
        <v>0</v>
      </c>
      <c r="X55" s="12">
        <f t="shared" si="61"/>
        <v>0</v>
      </c>
      <c r="Y55" s="12">
        <f t="shared" si="7"/>
        <v>0</v>
      </c>
      <c r="Z55" s="12">
        <f t="shared" si="8"/>
        <v>0</v>
      </c>
      <c r="AA55" s="12">
        <f t="shared" si="9"/>
        <v>0</v>
      </c>
      <c r="AB55" s="12">
        <f t="shared" si="10"/>
        <v>0</v>
      </c>
      <c r="AC55" s="12">
        <f t="shared" si="11"/>
        <v>0</v>
      </c>
      <c r="AD55" s="12">
        <f t="shared" si="12"/>
        <v>0</v>
      </c>
      <c r="AE55" s="12">
        <f t="shared" si="13"/>
        <v>0</v>
      </c>
      <c r="AF55" s="12">
        <f t="shared" si="14"/>
        <v>0</v>
      </c>
      <c r="AG55" s="11" t="str">
        <f t="shared" si="62"/>
        <v>19860329</v>
      </c>
      <c r="AH55" s="7">
        <f t="shared" si="16"/>
        <v>8</v>
      </c>
      <c r="AI55" s="7" t="str">
        <f t="shared" si="17"/>
        <v/>
      </c>
      <c r="AJ55" s="7" t="str">
        <f t="shared" si="18"/>
        <v/>
      </c>
      <c r="AK55" s="4">
        <f t="shared" si="63"/>
        <v>36</v>
      </c>
      <c r="AL55"/>
      <c r="AM55"/>
      <c r="AN55"/>
      <c r="AO55"/>
      <c r="AP55"/>
      <c r="AQ55"/>
      <c r="AR55" s="6">
        <v>50</v>
      </c>
      <c r="AS55" s="4">
        <f t="shared" si="64"/>
        <v>0</v>
      </c>
      <c r="AT55" s="4" t="str">
        <f t="shared" si="65"/>
        <v/>
      </c>
      <c r="AU55" s="4" t="str">
        <f t="shared" si="66"/>
        <v xml:space="preserve"> </v>
      </c>
      <c r="AV55" s="4" t="str">
        <f t="shared" si="23"/>
        <v/>
      </c>
      <c r="AW55" s="4" t="str">
        <f t="shared" si="24"/>
        <v/>
      </c>
      <c r="AX55" s="4" t="str">
        <f t="shared" si="25"/>
        <v/>
      </c>
      <c r="AY55" s="4" t="str">
        <f t="shared" si="26"/>
        <v/>
      </c>
      <c r="AZ55" s="4" t="str">
        <f t="shared" si="27"/>
        <v/>
      </c>
      <c r="BA55" s="4" t="str">
        <f t="shared" si="28"/>
        <v/>
      </c>
      <c r="BB55" s="4" t="str">
        <f t="shared" si="29"/>
        <v/>
      </c>
      <c r="BC55" s="4" t="str">
        <f t="shared" si="30"/>
        <v/>
      </c>
      <c r="BD55" s="4" t="str">
        <f t="shared" si="31"/>
        <v/>
      </c>
      <c r="BE55" s="4" t="str">
        <f t="shared" si="32"/>
        <v/>
      </c>
      <c r="BF55" s="4" t="str">
        <f t="shared" si="67"/>
        <v>999:99.99</v>
      </c>
      <c r="BG55" s="4" t="str">
        <f t="shared" si="33"/>
        <v>999:99.99</v>
      </c>
      <c r="BH55" s="4" t="str">
        <f t="shared" si="34"/>
        <v>999:99.99</v>
      </c>
      <c r="BI55" s="4" t="str">
        <f t="shared" si="35"/>
        <v>999:99.99</v>
      </c>
      <c r="BJ55" s="4" t="str">
        <f t="shared" si="36"/>
        <v>999:99.99</v>
      </c>
      <c r="BL55" s="4">
        <f t="shared" si="37"/>
        <v>0</v>
      </c>
      <c r="BM55" s="4">
        <f t="shared" si="38"/>
        <v>0</v>
      </c>
      <c r="BN55" s="4">
        <f t="shared" si="39"/>
        <v>0</v>
      </c>
      <c r="BO55" s="4">
        <f t="shared" si="40"/>
        <v>0</v>
      </c>
      <c r="BP55" s="4">
        <f t="shared" si="41"/>
        <v>0</v>
      </c>
      <c r="BQ55" s="4">
        <f t="shared" si="42"/>
        <v>0</v>
      </c>
      <c r="BR55" s="4">
        <f t="shared" si="43"/>
        <v>0</v>
      </c>
      <c r="BS55" s="4">
        <f t="shared" si="44"/>
        <v>0</v>
      </c>
      <c r="BT55" s="4">
        <f t="shared" si="45"/>
        <v>0</v>
      </c>
      <c r="BU55" s="4">
        <f t="shared" si="46"/>
        <v>0</v>
      </c>
      <c r="BV55" s="4">
        <f t="shared" si="47"/>
        <v>0</v>
      </c>
      <c r="BW55" s="4">
        <f t="shared" si="48"/>
        <v>0</v>
      </c>
      <c r="BX55" s="4">
        <f t="shared" si="49"/>
        <v>0</v>
      </c>
      <c r="BY55" s="4">
        <f t="shared" si="50"/>
        <v>0</v>
      </c>
      <c r="BZ55" s="4">
        <f t="shared" si="51"/>
        <v>0</v>
      </c>
      <c r="CA55" s="4">
        <f t="shared" si="52"/>
        <v>0</v>
      </c>
      <c r="CB55" s="4">
        <f t="shared" si="53"/>
        <v>0</v>
      </c>
      <c r="CC55" s="4">
        <f t="shared" si="54"/>
        <v>0</v>
      </c>
      <c r="CE55" s="4">
        <f t="shared" si="55"/>
        <v>0</v>
      </c>
      <c r="CF55" s="4">
        <f>CF54+IF(OR(選手!C51="",AA55=0),0,1)</f>
        <v>0</v>
      </c>
      <c r="CG55" s="4" t="str">
        <f>IF(OR(選手!C51="",AA55=0),"",CF55)</f>
        <v/>
      </c>
      <c r="CH55" s="4" t="str">
        <f t="shared" si="58"/>
        <v>　</v>
      </c>
      <c r="CK55" s="4">
        <v>50</v>
      </c>
      <c r="CL55" s="4">
        <f>IF(COUNTIF(CE55,"1"),選手!C51,0)</f>
        <v>0</v>
      </c>
      <c r="CM55" s="4" t="str">
        <f>IF(ISERROR(VLOOKUP($CK55,泳者登録!$CG$5:$CJ$147,2,0)),"",VLOOKUP($CK55,泳者登録!$CG$5:$CJ$147,2,0))</f>
        <v/>
      </c>
    </row>
    <row r="56" spans="1:91" ht="18.75" x14ac:dyDescent="0.15">
      <c r="A56" s="3"/>
      <c r="B56" s="3"/>
      <c r="C56" s="1"/>
      <c r="D56" s="1"/>
      <c r="E56" s="1"/>
      <c r="F56" s="1"/>
      <c r="G56" s="1"/>
      <c r="R56" s="97"/>
      <c r="S56" s="36" t="str">
        <f t="shared" si="59"/>
        <v/>
      </c>
      <c r="T56" s="9" t="str">
        <f>IF(ISERROR(VLOOKUP(AK56,AM$59:$AN$74,2,0)),"",VLOOKUP(AK56,AM$59:$AN$74,2,0))</f>
        <v/>
      </c>
      <c r="AA56" s="12">
        <f>50-COUNTIF(AA6:AA55,0)</f>
        <v>0</v>
      </c>
      <c r="AB56" s="12"/>
      <c r="AC56" s="12"/>
      <c r="AD56" s="12"/>
      <c r="AE56" s="12"/>
      <c r="AF56" s="12"/>
      <c r="AG56" s="11"/>
      <c r="AH56" s="7" t="str">
        <f t="shared" ref="AH56:AH57" si="70">IF(T56="","",IF(S56&lt;9,1,IF(S56&lt;11,2,IF(S56&lt;13,3,IF(S56&lt;15,4,5)))))</f>
        <v/>
      </c>
      <c r="AI56" s="7" t="str">
        <f>IF(ISERROR(VLOOKUP($AK56,$AM$59:$AP$74,3,0)),"",VLOOKUP($AK56,$AM$59:$AP$74,3,0))</f>
        <v/>
      </c>
      <c r="AJ56" s="7" t="str">
        <f>IF(ISERROR(VLOOKUP($AK56,$AM$59:$AP$74,4,0)),"",VLOOKUP($AK56,$AM$59:$AP$74,4,0))</f>
        <v/>
      </c>
      <c r="AK56" s="4" t="str">
        <f t="shared" si="63"/>
        <v/>
      </c>
      <c r="AN56"/>
      <c r="AO56"/>
      <c r="AP56"/>
      <c r="AQ56"/>
      <c r="AV56" s="4" t="str">
        <f>IF($H56="","",VLOOKUP($H56,$AL$6:$AO$61,3,0))</f>
        <v/>
      </c>
      <c r="AW56" s="4" t="str">
        <f>IF($J56="","",VLOOKUP($J56,$AL$6:$AO$61,3,0))</f>
        <v/>
      </c>
      <c r="BX56" s="4">
        <f t="shared" si="49"/>
        <v>0</v>
      </c>
      <c r="BY56" s="4">
        <f t="shared" si="50"/>
        <v>0</v>
      </c>
      <c r="BZ56" s="4">
        <f t="shared" si="51"/>
        <v>0</v>
      </c>
      <c r="CA56" s="4">
        <f t="shared" si="52"/>
        <v>0</v>
      </c>
      <c r="CB56" s="4">
        <f t="shared" si="53"/>
        <v>0</v>
      </c>
      <c r="CC56" s="4">
        <f t="shared" si="54"/>
        <v>0</v>
      </c>
      <c r="CF56" s="4">
        <f>CF55+IF(OR(選手!C52="",AA56=0),0,1)</f>
        <v>0</v>
      </c>
      <c r="CG56" s="4" t="str">
        <f>IF(OR(選手!C52="",AA56=0),"",CF56)</f>
        <v/>
      </c>
      <c r="CH56" s="4" t="str">
        <f t="shared" si="58"/>
        <v>　</v>
      </c>
      <c r="CK56" s="4">
        <v>51</v>
      </c>
      <c r="CM56" s="4" t="str">
        <f>IF(ISERROR(VLOOKUP($CK56,泳者登録!$CG$5:$CJ$147,2,0)),"",VLOOKUP($CK56,泳者登録!$CG$5:$CJ$147,2,0))</f>
        <v/>
      </c>
    </row>
    <row r="57" spans="1:91" ht="24.75" customHeight="1" x14ac:dyDescent="0.15">
      <c r="A57" s="2" t="s">
        <v>17</v>
      </c>
      <c r="B57" s="2"/>
      <c r="H57" s="28" t="s">
        <v>29</v>
      </c>
      <c r="I57" s="7" t="s">
        <v>8</v>
      </c>
      <c r="J57" s="28" t="s">
        <v>29</v>
      </c>
      <c r="K57" s="7" t="s">
        <v>8</v>
      </c>
      <c r="L57" s="28" t="s">
        <v>29</v>
      </c>
      <c r="M57" s="7" t="s">
        <v>8</v>
      </c>
      <c r="N57" s="28" t="s">
        <v>29</v>
      </c>
      <c r="O57" s="7" t="s">
        <v>8</v>
      </c>
      <c r="P57" s="28" t="s">
        <v>29</v>
      </c>
      <c r="Q57" s="7" t="s">
        <v>8</v>
      </c>
      <c r="R57" s="97"/>
      <c r="S57" s="36" t="str">
        <f t="shared" si="59"/>
        <v/>
      </c>
      <c r="T57" s="9" t="str">
        <f>IF(ISERROR(VLOOKUP(AK57,AM$59:$AN$74,2,0)),"",VLOOKUP(AK57,AM$59:$AN$74,2,0))</f>
        <v/>
      </c>
      <c r="AA57" s="12">
        <f>SUM(AA6:AA55)</f>
        <v>0</v>
      </c>
      <c r="AB57" s="12"/>
      <c r="AC57" s="12"/>
      <c r="AD57" s="12"/>
      <c r="AE57" s="12"/>
      <c r="AF57" s="12"/>
      <c r="AG57" s="11"/>
      <c r="AH57" s="7" t="str">
        <f t="shared" si="70"/>
        <v/>
      </c>
      <c r="AI57" s="7" t="str">
        <f>IF(ISERROR(VLOOKUP($AK57,$AM$59:$AP$74,3,0)),"",VLOOKUP($AK57,$AM$59:$AP$74,3,0))</f>
        <v/>
      </c>
      <c r="AJ57" s="7" t="str">
        <f>IF(ISERROR(VLOOKUP($AK57,$AM$59:$AP$74,4,0)),"",VLOOKUP($AK57,$AM$59:$AP$74,4,0))</f>
        <v/>
      </c>
      <c r="AK57" s="4" t="str">
        <f t="shared" si="63"/>
        <v/>
      </c>
      <c r="AL57"/>
      <c r="AM57"/>
      <c r="AN57"/>
      <c r="AO57"/>
      <c r="AP57"/>
      <c r="AQ57"/>
      <c r="BL57" s="4">
        <f t="shared" ref="BL57:BW57" si="71">COUNTIF(BL58:BL108,1)</f>
        <v>0</v>
      </c>
      <c r="BM57" s="4">
        <f t="shared" si="71"/>
        <v>0</v>
      </c>
      <c r="BN57" s="4">
        <f t="shared" si="71"/>
        <v>0</v>
      </c>
      <c r="BO57" s="4">
        <f t="shared" si="71"/>
        <v>0</v>
      </c>
      <c r="BP57" s="4">
        <f t="shared" si="71"/>
        <v>0</v>
      </c>
      <c r="BQ57" s="4">
        <f t="shared" si="71"/>
        <v>0</v>
      </c>
      <c r="BR57" s="4">
        <f t="shared" si="71"/>
        <v>0</v>
      </c>
      <c r="BS57" s="4">
        <f t="shared" si="71"/>
        <v>0</v>
      </c>
      <c r="BT57" s="4">
        <f t="shared" si="71"/>
        <v>0</v>
      </c>
      <c r="BU57" s="4">
        <f t="shared" si="71"/>
        <v>0</v>
      </c>
      <c r="BV57" s="4">
        <f t="shared" si="71"/>
        <v>0</v>
      </c>
      <c r="BW57" s="4">
        <f t="shared" si="71"/>
        <v>0</v>
      </c>
      <c r="BX57" s="4">
        <f t="shared" si="49"/>
        <v>0</v>
      </c>
      <c r="BY57" s="4">
        <f t="shared" si="50"/>
        <v>0</v>
      </c>
      <c r="BZ57" s="4">
        <f t="shared" si="51"/>
        <v>0</v>
      </c>
      <c r="CA57" s="4">
        <f t="shared" si="52"/>
        <v>0</v>
      </c>
      <c r="CB57" s="4">
        <f t="shared" si="53"/>
        <v>0</v>
      </c>
      <c r="CC57" s="4">
        <f t="shared" si="54"/>
        <v>0</v>
      </c>
      <c r="CF57" s="4">
        <f>CF56+IF(OR(選手!C53="",AA57=0),0,1)</f>
        <v>0</v>
      </c>
      <c r="CG57" s="4" t="str">
        <f>IF(OR(選手!C53="",AA57=0),"",CF57)</f>
        <v/>
      </c>
      <c r="CH57" s="4" t="str">
        <f t="shared" si="58"/>
        <v>　</v>
      </c>
      <c r="CK57" s="4">
        <v>52</v>
      </c>
      <c r="CM57" s="4" t="str">
        <f>IF(ISERROR(VLOOKUP($CK57,泳者登録!$CG$5:$CJ$147,2,0)),"",VLOOKUP($CK57,泳者登録!$CG$5:$CJ$147,2,0))</f>
        <v/>
      </c>
    </row>
    <row r="58" spans="1:91" ht="34.5" customHeight="1" x14ac:dyDescent="0.15">
      <c r="A58" s="31" t="str">
        <f>IF(G58="","",1)</f>
        <v/>
      </c>
      <c r="B58" s="112"/>
      <c r="C58" s="30"/>
      <c r="D58" s="30"/>
      <c r="E58" s="30"/>
      <c r="F58" s="30"/>
      <c r="G58" s="32"/>
      <c r="H58" s="30"/>
      <c r="I58" s="33"/>
      <c r="J58" s="30"/>
      <c r="K58" s="33"/>
      <c r="L58" s="33"/>
      <c r="M58" s="33"/>
      <c r="N58" s="33"/>
      <c r="O58" s="33"/>
      <c r="P58" s="33"/>
      <c r="Q58" s="33"/>
      <c r="R58" s="98"/>
      <c r="S58" s="31" t="str">
        <f t="shared" si="59"/>
        <v/>
      </c>
      <c r="T58" s="7" t="str">
        <f>IF(ISERROR(VLOOKUP(AK58,AM$59:$AN$75,2,0)),"",VLOOKUP(AK58,AM$59:$AN$75,2,0))</f>
        <v/>
      </c>
      <c r="U58" s="93"/>
      <c r="V58" s="12">
        <f t="shared" ref="V58:V89" si="72">IF(H58="",0,1)</f>
        <v>0</v>
      </c>
      <c r="W58" s="12">
        <f>IF(J58="",0,1)</f>
        <v>0</v>
      </c>
      <c r="X58" s="12">
        <f t="shared" ref="X58:X89" si="73">IF(L58="",0,1)</f>
        <v>0</v>
      </c>
      <c r="Y58" s="12">
        <f t="shared" ref="Y58" si="74">IF(N58="",0,1)</f>
        <v>0</v>
      </c>
      <c r="Z58" s="12">
        <f t="shared" ref="Z58" si="75">IF(P58="",0,1)</f>
        <v>0</v>
      </c>
      <c r="AA58" s="12">
        <f t="shared" ref="AA58" si="76">SUM(V58:Z58)</f>
        <v>0</v>
      </c>
      <c r="AB58" s="12">
        <f t="shared" si="10"/>
        <v>0</v>
      </c>
      <c r="AC58" s="12">
        <f t="shared" si="11"/>
        <v>0</v>
      </c>
      <c r="AD58" s="12">
        <f t="shared" si="12"/>
        <v>0</v>
      </c>
      <c r="AE58" s="12">
        <f t="shared" si="13"/>
        <v>0</v>
      </c>
      <c r="AF58" s="12">
        <f t="shared" si="14"/>
        <v>0</v>
      </c>
      <c r="AG58" s="11" t="str">
        <f t="shared" ref="AG58:AG89" si="77">YEAR(G58)&amp;RIGHT("0"&amp;MONTH(G58),2)&amp;RIGHT("0"&amp;DAY(G58),2)</f>
        <v>19000100</v>
      </c>
      <c r="AH58" s="7" t="str">
        <f>IF(ISERROR(VLOOKUP($AK58,$AM$59:$AR$158,5,0)),"",VLOOKUP($AK58,$AM$59:$AR$158,5,0))</f>
        <v/>
      </c>
      <c r="AI58" s="7" t="str">
        <f>IF(ISERROR(VLOOKUP($AK58,$AM$59:$AP$75,3,0)),"",VLOOKUP($AK58,$AM$59:$AP$75,3,0))</f>
        <v/>
      </c>
      <c r="AJ58" s="7" t="str">
        <f>IF(ISERROR(VLOOKUP($AK58,$AM$59:$AP$75,4,0)),"",VLOOKUP($AK58,$AM$59:$AP$75,4,0))</f>
        <v/>
      </c>
      <c r="AK58" s="4" t="str">
        <f t="shared" si="63"/>
        <v/>
      </c>
      <c r="AL58"/>
      <c r="AM58" s="66" t="s">
        <v>211</v>
      </c>
      <c r="AO58" t="s">
        <v>68</v>
      </c>
      <c r="AP58" t="s">
        <v>32</v>
      </c>
      <c r="AQ58" t="s">
        <v>96</v>
      </c>
      <c r="AR58" s="6">
        <v>51</v>
      </c>
      <c r="AS58" s="4">
        <f t="shared" ref="AS58:AS89" si="78">LEN(TRIM(C58))+LEN(TRIM(D58))</f>
        <v>0</v>
      </c>
      <c r="AT58" s="4" t="str">
        <f t="shared" ref="AT58:AT89" si="79">IF(AS58=2,TRIM(C58)&amp;"      "&amp;TRIM(D58),IF(AS58=3,TRIM(C58)&amp;"    "&amp;TRIM(D58),IF(AS58=4,TRIM(C58)&amp;"  "&amp;TRIM(D58),TRIM(C58)&amp;TRIM(D58))))</f>
        <v/>
      </c>
      <c r="AU58" s="4" t="str">
        <f t="shared" ref="AU58:AU89" si="80">E58&amp;" "&amp;F58</f>
        <v xml:space="preserve"> </v>
      </c>
      <c r="AV58" s="4" t="str">
        <f>IF($H58="","",VLOOKUP($H58,$AL$6:$AN$61,2,0))</f>
        <v/>
      </c>
      <c r="AW58" s="4" t="str">
        <f>IF($J58="","",VLOOKUP($J58,$AL$6:$AN$61,2,0))</f>
        <v/>
      </c>
      <c r="AX58" s="4" t="str">
        <f>IF($L58="","",VLOOKUP($L58,$AL$6:$AN$61,2,0))</f>
        <v/>
      </c>
      <c r="AY58" s="4" t="str">
        <f t="shared" si="26"/>
        <v/>
      </c>
      <c r="AZ58" s="4" t="str">
        <f t="shared" si="27"/>
        <v/>
      </c>
      <c r="BA58" s="4" t="str">
        <f>IF($H58="","",VLOOKUP($H58,$AL$6:$AN$61,3,0))</f>
        <v/>
      </c>
      <c r="BB58" s="4" t="str">
        <f>IF($J58="","",VLOOKUP($J58,$AL$6:$AN$61,3,0))</f>
        <v/>
      </c>
      <c r="BC58" s="4" t="str">
        <f>IF($L58="","",VLOOKUP($L58,$AL$6:$AN$61,3,0))</f>
        <v/>
      </c>
      <c r="BD58" s="4" t="str">
        <f t="shared" si="31"/>
        <v/>
      </c>
      <c r="BE58" s="4" t="str">
        <f t="shared" si="32"/>
        <v/>
      </c>
      <c r="BF58" s="4" t="str">
        <f t="shared" ref="BF58:BF89" si="81">IF(I58="","999:99.99"," "&amp;LEFT(RIGHT("        "&amp;TEXT(I58,"0.00"),7),2)&amp;":"&amp;RIGHT(TEXT(I58,"0.00"),5))</f>
        <v>999:99.99</v>
      </c>
      <c r="BG58" s="4" t="str">
        <f t="shared" si="33"/>
        <v>999:99.99</v>
      </c>
      <c r="BH58" s="4" t="str">
        <f>IF(M58="","999:99.99"," "&amp;LEFT(RIGHT("        "&amp;TEXT(M58,"0.00"),7),2)&amp;":"&amp;RIGHT(TEXT(M58,"0.00"),5))</f>
        <v>999:99.99</v>
      </c>
      <c r="BI58" s="4" t="str">
        <f t="shared" si="35"/>
        <v>999:99.99</v>
      </c>
      <c r="BJ58" s="4" t="str">
        <f t="shared" si="36"/>
        <v>999:99.99</v>
      </c>
      <c r="BL58" s="4">
        <f t="shared" si="37"/>
        <v>0</v>
      </c>
      <c r="BM58" s="4">
        <f t="shared" ref="BM58" si="82">IF(AND(AK58&lt;=18,BY58=1),1,0)</f>
        <v>0</v>
      </c>
      <c r="BN58" s="4">
        <f t="shared" si="39"/>
        <v>0</v>
      </c>
      <c r="BO58" s="4">
        <f t="shared" si="40"/>
        <v>0</v>
      </c>
      <c r="BP58" s="4">
        <f t="shared" si="41"/>
        <v>0</v>
      </c>
      <c r="BQ58" s="4">
        <f t="shared" si="42"/>
        <v>0</v>
      </c>
      <c r="BR58" s="4">
        <f t="shared" si="43"/>
        <v>0</v>
      </c>
      <c r="BS58" s="4">
        <f t="shared" si="44"/>
        <v>0</v>
      </c>
      <c r="BT58" s="4">
        <f t="shared" si="45"/>
        <v>0</v>
      </c>
      <c r="BU58" s="4">
        <f t="shared" si="46"/>
        <v>0</v>
      </c>
      <c r="BV58" s="4">
        <f t="shared" si="47"/>
        <v>0</v>
      </c>
      <c r="BW58" s="4">
        <f t="shared" si="48"/>
        <v>0</v>
      </c>
      <c r="BX58" s="4">
        <f t="shared" si="49"/>
        <v>0</v>
      </c>
      <c r="BY58" s="4">
        <f t="shared" si="50"/>
        <v>0</v>
      </c>
      <c r="BZ58" s="4">
        <f t="shared" si="51"/>
        <v>0</v>
      </c>
      <c r="CA58" s="4">
        <f t="shared" si="52"/>
        <v>0</v>
      </c>
      <c r="CB58" s="4">
        <f t="shared" si="53"/>
        <v>0</v>
      </c>
      <c r="CC58" s="4">
        <f t="shared" si="54"/>
        <v>0</v>
      </c>
      <c r="CE58" s="4">
        <f t="shared" ref="CE58:CE107" si="83">COUNTIF(U58,"○")</f>
        <v>0</v>
      </c>
      <c r="CF58" s="4">
        <f>CF57+IF(OR(選手!C54="",AA58=0),0,1)</f>
        <v>0</v>
      </c>
      <c r="CG58" s="4" t="str">
        <f>IF(OR(選手!C54="",AA58=0),"",CF58)</f>
        <v/>
      </c>
      <c r="CH58" s="4" t="str">
        <f t="shared" si="58"/>
        <v>　</v>
      </c>
      <c r="CK58" s="4">
        <v>53</v>
      </c>
      <c r="CL58" s="4">
        <f>IF(COUNTIF(CE58,"1"),選手!C54,0)</f>
        <v>0</v>
      </c>
      <c r="CM58" s="4" t="str">
        <f>IF(ISERROR(VLOOKUP($CK58,泳者登録!$CG$5:$CJ$147,2,0)),"",VLOOKUP($CK58,泳者登録!$CG$5:$CJ$147,2,0))</f>
        <v/>
      </c>
    </row>
    <row r="59" spans="1:91" ht="34.5" customHeight="1" x14ac:dyDescent="0.15">
      <c r="A59" s="31" t="str">
        <f t="shared" ref="A59:A90" si="84">IF(G59="","",A58+1)</f>
        <v/>
      </c>
      <c r="B59" s="112"/>
      <c r="C59" s="30"/>
      <c r="D59" s="30"/>
      <c r="E59" s="30"/>
      <c r="F59" s="30"/>
      <c r="G59" s="32"/>
      <c r="H59" s="30"/>
      <c r="I59" s="33"/>
      <c r="J59" s="30"/>
      <c r="K59" s="33"/>
      <c r="L59" s="33"/>
      <c r="M59" s="33"/>
      <c r="N59" s="33"/>
      <c r="O59" s="33"/>
      <c r="P59" s="33"/>
      <c r="Q59" s="33"/>
      <c r="R59" s="98"/>
      <c r="S59" s="31" t="str">
        <f t="shared" si="59"/>
        <v/>
      </c>
      <c r="T59" s="7" t="str">
        <f>IF(ISERROR(VLOOKUP(AK59,AM$59:$AN$75,2,0)),"",VLOOKUP(AK59,AM$59:$AN$75,2,0))</f>
        <v/>
      </c>
      <c r="U59" s="93"/>
      <c r="V59" s="12">
        <f t="shared" si="72"/>
        <v>0</v>
      </c>
      <c r="W59" s="12">
        <f t="shared" ref="W59:W89" si="85">IF(J59="",0,1)</f>
        <v>0</v>
      </c>
      <c r="X59" s="12">
        <f t="shared" si="73"/>
        <v>0</v>
      </c>
      <c r="Y59" s="12">
        <f t="shared" ref="Y59:Y107" si="86">IF(N59="",0,1)</f>
        <v>0</v>
      </c>
      <c r="Z59" s="12">
        <f t="shared" ref="Z59:Z107" si="87">IF(P59="",0,1)</f>
        <v>0</v>
      </c>
      <c r="AA59" s="12">
        <f t="shared" ref="AA59:AA107" si="88">SUM(V59:Z59)</f>
        <v>0</v>
      </c>
      <c r="AB59" s="12">
        <f t="shared" si="10"/>
        <v>0</v>
      </c>
      <c r="AC59" s="12">
        <f t="shared" si="11"/>
        <v>0</v>
      </c>
      <c r="AD59" s="12">
        <f t="shared" si="12"/>
        <v>0</v>
      </c>
      <c r="AE59" s="12">
        <f t="shared" si="13"/>
        <v>0</v>
      </c>
      <c r="AF59" s="12">
        <f t="shared" si="14"/>
        <v>0</v>
      </c>
      <c r="AG59" s="11" t="str">
        <f t="shared" si="77"/>
        <v>19000100</v>
      </c>
      <c r="AH59" s="7" t="str">
        <f t="shared" ref="AH59:AH107" si="89">IF(ISERROR(VLOOKUP($AK59,$AM$59:$AR$158,5,0)),"",VLOOKUP($AK59,$AM$59:$AR$158,5,0))</f>
        <v/>
      </c>
      <c r="AI59" s="7" t="str">
        <f t="shared" ref="AI59:AI107" si="90">IF(ISERROR(VLOOKUP($AK59,$AM$59:$AP$75,3,0)),"",VLOOKUP($AK59,$AM$59:$AP$75,3,0))</f>
        <v/>
      </c>
      <c r="AJ59" s="7" t="str">
        <f t="shared" ref="AJ59:AJ107" si="91">IF(ISERROR(VLOOKUP($AK59,$AM$59:$AP$75,4,0)),"",VLOOKUP($AK59,$AM$59:$AP$75,4,0))</f>
        <v/>
      </c>
      <c r="AK59" s="4" t="str">
        <f t="shared" si="63"/>
        <v/>
      </c>
      <c r="AL59"/>
      <c r="AM59">
        <v>1</v>
      </c>
      <c r="AN59"/>
      <c r="AO59">
        <v>5</v>
      </c>
      <c r="AP59">
        <v>0</v>
      </c>
      <c r="AQ59">
        <v>1</v>
      </c>
      <c r="AR59" s="6">
        <v>52</v>
      </c>
      <c r="AS59" s="4">
        <f t="shared" si="78"/>
        <v>0</v>
      </c>
      <c r="AT59" s="4" t="str">
        <f t="shared" si="79"/>
        <v/>
      </c>
      <c r="AU59" s="4" t="str">
        <f t="shared" si="80"/>
        <v xml:space="preserve"> </v>
      </c>
      <c r="AV59" s="4" t="str">
        <f t="shared" ref="AV59:AV107" si="92">IF($H59="","",VLOOKUP($H59,$AL$6:$AN$61,2,0))</f>
        <v/>
      </c>
      <c r="AW59" s="4" t="str">
        <f t="shared" ref="AW59:AW107" si="93">IF($J59="","",VLOOKUP($J59,$AL$6:$AN$61,2,0))</f>
        <v/>
      </c>
      <c r="AX59" s="4" t="str">
        <f t="shared" ref="AX59:AX107" si="94">IF($L59="","",VLOOKUP($L59,$AL$6:$AN$61,2,0))</f>
        <v/>
      </c>
      <c r="AY59" s="4" t="str">
        <f t="shared" si="26"/>
        <v/>
      </c>
      <c r="AZ59" s="4" t="str">
        <f t="shared" si="27"/>
        <v/>
      </c>
      <c r="BA59" s="4" t="str">
        <f t="shared" ref="BA59:BA107" si="95">IF($H59="","",VLOOKUP($H59,$AL$6:$AN$61,3,0))</f>
        <v/>
      </c>
      <c r="BB59" s="4" t="str">
        <f t="shared" ref="BB59:BB107" si="96">IF($J59="","",VLOOKUP($J59,$AL$6:$AN$61,3,0))</f>
        <v/>
      </c>
      <c r="BC59" s="4" t="str">
        <f t="shared" ref="BC59:BC107" si="97">IF($L59="","",VLOOKUP($L59,$AL$6:$AN$61,3,0))</f>
        <v/>
      </c>
      <c r="BD59" s="4" t="str">
        <f t="shared" si="31"/>
        <v/>
      </c>
      <c r="BE59" s="4" t="str">
        <f t="shared" si="32"/>
        <v/>
      </c>
      <c r="BF59" s="4" t="str">
        <f t="shared" si="81"/>
        <v>999:99.99</v>
      </c>
      <c r="BG59" s="4" t="str">
        <f t="shared" si="33"/>
        <v>999:99.99</v>
      </c>
      <c r="BH59" s="4" t="str">
        <f t="shared" ref="BH59:BH107" si="98">IF(M59="","999:99.99"," "&amp;LEFT(RIGHT("        "&amp;TEXT(M59,"0.00"),7),2)&amp;":"&amp;RIGHT(TEXT(M59,"0.00"),5))</f>
        <v>999:99.99</v>
      </c>
      <c r="BI59" s="4" t="str">
        <f t="shared" si="35"/>
        <v>999:99.99</v>
      </c>
      <c r="BJ59" s="4" t="str">
        <f t="shared" si="36"/>
        <v>999:99.99</v>
      </c>
      <c r="BL59" s="4">
        <f t="shared" si="37"/>
        <v>0</v>
      </c>
      <c r="BM59" s="4">
        <f t="shared" ref="BM59:BM107" si="99">IF(AND(AK59&lt;=18,BY59=1),1,0)</f>
        <v>0</v>
      </c>
      <c r="BN59" s="4">
        <f t="shared" si="39"/>
        <v>0</v>
      </c>
      <c r="BO59" s="4">
        <f t="shared" si="40"/>
        <v>0</v>
      </c>
      <c r="BP59" s="4">
        <f t="shared" si="41"/>
        <v>0</v>
      </c>
      <c r="BQ59" s="4">
        <f t="shared" si="42"/>
        <v>0</v>
      </c>
      <c r="BR59" s="4">
        <f t="shared" si="43"/>
        <v>0</v>
      </c>
      <c r="BS59" s="4">
        <f t="shared" si="44"/>
        <v>0</v>
      </c>
      <c r="BT59" s="4">
        <f t="shared" si="45"/>
        <v>0</v>
      </c>
      <c r="BU59" s="4">
        <f t="shared" si="46"/>
        <v>0</v>
      </c>
      <c r="BV59" s="4">
        <f t="shared" si="47"/>
        <v>0</v>
      </c>
      <c r="BW59" s="4">
        <f t="shared" si="48"/>
        <v>0</v>
      </c>
      <c r="BX59" s="4">
        <f t="shared" si="49"/>
        <v>0</v>
      </c>
      <c r="BY59" s="4">
        <f t="shared" si="50"/>
        <v>0</v>
      </c>
      <c r="BZ59" s="4">
        <f t="shared" si="51"/>
        <v>0</v>
      </c>
      <c r="CA59" s="4">
        <f t="shared" si="52"/>
        <v>0</v>
      </c>
      <c r="CB59" s="4">
        <f t="shared" si="53"/>
        <v>0</v>
      </c>
      <c r="CC59" s="4">
        <f t="shared" si="54"/>
        <v>0</v>
      </c>
      <c r="CE59" s="4">
        <f t="shared" si="83"/>
        <v>0</v>
      </c>
      <c r="CF59" s="4">
        <f>CF58+IF(OR(選手!C55="",AA59=0),0,1)</f>
        <v>0</v>
      </c>
      <c r="CG59" s="4" t="str">
        <f>IF(OR(選手!C55="",AA59=0),"",CF59)</f>
        <v/>
      </c>
      <c r="CH59" s="4" t="str">
        <f t="shared" si="58"/>
        <v>　</v>
      </c>
      <c r="CK59" s="4">
        <v>54</v>
      </c>
      <c r="CL59" s="4">
        <f>IF(COUNTIF(CE59,"1"),選手!C55,0)</f>
        <v>0</v>
      </c>
      <c r="CM59" s="4" t="str">
        <f>IF(ISERROR(VLOOKUP($CK59,泳者登録!$CG$5:$CJ$147,2,0)),"",VLOOKUP($CK59,泳者登録!$CG$5:$CJ$147,2,0))</f>
        <v/>
      </c>
    </row>
    <row r="60" spans="1:91" ht="34.5" customHeight="1" x14ac:dyDescent="0.15">
      <c r="A60" s="31" t="str">
        <f t="shared" si="84"/>
        <v/>
      </c>
      <c r="B60" s="112"/>
      <c r="C60" s="30"/>
      <c r="D60" s="30"/>
      <c r="E60" s="30"/>
      <c r="F60" s="30"/>
      <c r="G60" s="32"/>
      <c r="H60" s="30"/>
      <c r="I60" s="33"/>
      <c r="J60" s="30"/>
      <c r="K60" s="33"/>
      <c r="L60" s="33"/>
      <c r="M60" s="33"/>
      <c r="N60" s="33"/>
      <c r="O60" s="33"/>
      <c r="P60" s="33"/>
      <c r="Q60" s="33"/>
      <c r="R60" s="98"/>
      <c r="S60" s="31" t="str">
        <f t="shared" si="59"/>
        <v/>
      </c>
      <c r="T60" s="7" t="str">
        <f>IF(ISERROR(VLOOKUP(AK60,AM$59:$AN$75,2,0)),"",VLOOKUP(AK60,AM$59:$AN$75,2,0))</f>
        <v/>
      </c>
      <c r="U60" s="93"/>
      <c r="V60" s="12">
        <f t="shared" si="72"/>
        <v>0</v>
      </c>
      <c r="W60" s="12">
        <f t="shared" si="85"/>
        <v>0</v>
      </c>
      <c r="X60" s="12">
        <f t="shared" si="73"/>
        <v>0</v>
      </c>
      <c r="Y60" s="12">
        <f t="shared" si="86"/>
        <v>0</v>
      </c>
      <c r="Z60" s="12">
        <f t="shared" si="87"/>
        <v>0</v>
      </c>
      <c r="AA60" s="12">
        <f t="shared" si="88"/>
        <v>0</v>
      </c>
      <c r="AB60" s="12">
        <f t="shared" si="10"/>
        <v>0</v>
      </c>
      <c r="AC60" s="12">
        <f t="shared" si="11"/>
        <v>0</v>
      </c>
      <c r="AD60" s="12">
        <f t="shared" si="12"/>
        <v>0</v>
      </c>
      <c r="AE60" s="12">
        <f t="shared" si="13"/>
        <v>0</v>
      </c>
      <c r="AF60" s="12">
        <f t="shared" si="14"/>
        <v>0</v>
      </c>
      <c r="AG60" s="11" t="str">
        <f t="shared" si="77"/>
        <v>19000100</v>
      </c>
      <c r="AH60" s="7" t="str">
        <f t="shared" si="89"/>
        <v/>
      </c>
      <c r="AI60" s="7" t="str">
        <f t="shared" si="90"/>
        <v/>
      </c>
      <c r="AJ60" s="7" t="str">
        <f t="shared" si="91"/>
        <v/>
      </c>
      <c r="AK60" s="4" t="str">
        <f t="shared" si="63"/>
        <v/>
      </c>
      <c r="AL60"/>
      <c r="AM60">
        <v>2</v>
      </c>
      <c r="AN60"/>
      <c r="AO60">
        <v>5</v>
      </c>
      <c r="AP60">
        <v>0</v>
      </c>
      <c r="AQ60">
        <v>1</v>
      </c>
      <c r="AR60" s="6">
        <v>53</v>
      </c>
      <c r="AS60" s="4">
        <f t="shared" si="78"/>
        <v>0</v>
      </c>
      <c r="AT60" s="4" t="str">
        <f t="shared" si="79"/>
        <v/>
      </c>
      <c r="AU60" s="4" t="str">
        <f t="shared" si="80"/>
        <v xml:space="preserve"> </v>
      </c>
      <c r="AV60" s="4" t="str">
        <f t="shared" si="92"/>
        <v/>
      </c>
      <c r="AW60" s="4" t="str">
        <f t="shared" si="93"/>
        <v/>
      </c>
      <c r="AX60" s="4" t="str">
        <f t="shared" si="94"/>
        <v/>
      </c>
      <c r="AY60" s="4" t="str">
        <f t="shared" si="26"/>
        <v/>
      </c>
      <c r="AZ60" s="4" t="str">
        <f t="shared" si="27"/>
        <v/>
      </c>
      <c r="BA60" s="4" t="str">
        <f t="shared" si="95"/>
        <v/>
      </c>
      <c r="BB60" s="4" t="str">
        <f t="shared" si="96"/>
        <v/>
      </c>
      <c r="BC60" s="4" t="str">
        <f t="shared" si="97"/>
        <v/>
      </c>
      <c r="BD60" s="4" t="str">
        <f t="shared" si="31"/>
        <v/>
      </c>
      <c r="BE60" s="4" t="str">
        <f t="shared" si="32"/>
        <v/>
      </c>
      <c r="BF60" s="4" t="str">
        <f t="shared" si="81"/>
        <v>999:99.99</v>
      </c>
      <c r="BG60" s="4" t="str">
        <f t="shared" si="33"/>
        <v>999:99.99</v>
      </c>
      <c r="BH60" s="4" t="str">
        <f t="shared" si="98"/>
        <v>999:99.99</v>
      </c>
      <c r="BI60" s="4" t="str">
        <f t="shared" si="35"/>
        <v>999:99.99</v>
      </c>
      <c r="BJ60" s="4" t="str">
        <f t="shared" si="36"/>
        <v>999:99.99</v>
      </c>
      <c r="BL60" s="4">
        <f t="shared" si="37"/>
        <v>0</v>
      </c>
      <c r="BM60" s="4">
        <f t="shared" si="99"/>
        <v>0</v>
      </c>
      <c r="BN60" s="4">
        <f t="shared" si="39"/>
        <v>0</v>
      </c>
      <c r="BO60" s="4">
        <f t="shared" si="40"/>
        <v>0</v>
      </c>
      <c r="BP60" s="4">
        <f t="shared" si="41"/>
        <v>0</v>
      </c>
      <c r="BQ60" s="4">
        <f t="shared" si="42"/>
        <v>0</v>
      </c>
      <c r="BR60" s="4">
        <f t="shared" si="43"/>
        <v>0</v>
      </c>
      <c r="BS60" s="4">
        <f t="shared" si="44"/>
        <v>0</v>
      </c>
      <c r="BT60" s="4">
        <f t="shared" si="45"/>
        <v>0</v>
      </c>
      <c r="BU60" s="4">
        <f t="shared" si="46"/>
        <v>0</v>
      </c>
      <c r="BV60" s="4">
        <f t="shared" si="47"/>
        <v>0</v>
      </c>
      <c r="BW60" s="4">
        <f t="shared" si="48"/>
        <v>0</v>
      </c>
      <c r="BX60" s="4">
        <f t="shared" si="49"/>
        <v>0</v>
      </c>
      <c r="BY60" s="4">
        <f t="shared" si="50"/>
        <v>0</v>
      </c>
      <c r="BZ60" s="4">
        <f t="shared" si="51"/>
        <v>0</v>
      </c>
      <c r="CA60" s="4">
        <f t="shared" si="52"/>
        <v>0</v>
      </c>
      <c r="CB60" s="4">
        <f t="shared" si="53"/>
        <v>0</v>
      </c>
      <c r="CC60" s="4">
        <f t="shared" si="54"/>
        <v>0</v>
      </c>
      <c r="CE60" s="4">
        <f t="shared" si="83"/>
        <v>0</v>
      </c>
      <c r="CF60" s="4">
        <f>CF59+IF(OR(選手!C56="",AA60=0),0,1)</f>
        <v>0</v>
      </c>
      <c r="CG60" s="4" t="str">
        <f>IF(OR(選手!C56="",AA60=0),"",CF60)</f>
        <v/>
      </c>
      <c r="CH60" s="4" t="str">
        <f t="shared" si="58"/>
        <v>　</v>
      </c>
      <c r="CK60" s="4">
        <v>55</v>
      </c>
      <c r="CL60" s="4">
        <f>IF(COUNTIF(CE60,"1"),選手!C56,0)</f>
        <v>0</v>
      </c>
      <c r="CM60" s="4" t="str">
        <f>IF(ISERROR(VLOOKUP($CK60,泳者登録!$CG$5:$CJ$147,2,0)),"",VLOOKUP($CK60,泳者登録!$CG$5:$CJ$147,2,0))</f>
        <v/>
      </c>
    </row>
    <row r="61" spans="1:91" ht="18.75" x14ac:dyDescent="0.15">
      <c r="A61" s="31" t="str">
        <f t="shared" si="84"/>
        <v/>
      </c>
      <c r="B61" s="112"/>
      <c r="C61" s="30"/>
      <c r="D61" s="30"/>
      <c r="E61" s="30"/>
      <c r="F61" s="30"/>
      <c r="G61" s="32"/>
      <c r="H61" s="30"/>
      <c r="I61" s="33"/>
      <c r="J61" s="30"/>
      <c r="K61" s="33"/>
      <c r="L61" s="33"/>
      <c r="M61" s="33"/>
      <c r="N61" s="33"/>
      <c r="O61" s="33"/>
      <c r="P61" s="33"/>
      <c r="Q61" s="33"/>
      <c r="R61" s="98"/>
      <c r="S61" s="31" t="str">
        <f t="shared" si="59"/>
        <v/>
      </c>
      <c r="T61" s="7" t="str">
        <f>IF(ISERROR(VLOOKUP(AK61,AM$59:$AN$75,2,0)),"",VLOOKUP(AK61,AM$59:$AN$75,2,0))</f>
        <v/>
      </c>
      <c r="U61" s="93"/>
      <c r="V61" s="12">
        <f t="shared" si="72"/>
        <v>0</v>
      </c>
      <c r="W61" s="12">
        <f t="shared" si="85"/>
        <v>0</v>
      </c>
      <c r="X61" s="12">
        <f t="shared" si="73"/>
        <v>0</v>
      </c>
      <c r="Y61" s="12">
        <f t="shared" si="86"/>
        <v>0</v>
      </c>
      <c r="Z61" s="12">
        <f t="shared" si="87"/>
        <v>0</v>
      </c>
      <c r="AA61" s="12">
        <f t="shared" si="88"/>
        <v>0</v>
      </c>
      <c r="AB61" s="12">
        <f t="shared" si="10"/>
        <v>0</v>
      </c>
      <c r="AC61" s="12">
        <f t="shared" si="11"/>
        <v>0</v>
      </c>
      <c r="AD61" s="12">
        <f t="shared" si="12"/>
        <v>0</v>
      </c>
      <c r="AE61" s="12">
        <f t="shared" si="13"/>
        <v>0</v>
      </c>
      <c r="AF61" s="12">
        <f t="shared" si="14"/>
        <v>0</v>
      </c>
      <c r="AG61" s="11" t="str">
        <f t="shared" si="77"/>
        <v>19000100</v>
      </c>
      <c r="AH61" s="7" t="str">
        <f t="shared" si="89"/>
        <v/>
      </c>
      <c r="AI61" s="7" t="str">
        <f t="shared" si="90"/>
        <v/>
      </c>
      <c r="AJ61" s="7" t="str">
        <f t="shared" si="91"/>
        <v/>
      </c>
      <c r="AK61" s="4" t="str">
        <f t="shared" si="63"/>
        <v/>
      </c>
      <c r="AL61"/>
      <c r="AM61">
        <v>3</v>
      </c>
      <c r="AN61" t="s">
        <v>97</v>
      </c>
      <c r="AO61">
        <v>0</v>
      </c>
      <c r="AP61">
        <v>1</v>
      </c>
      <c r="AQ61">
        <v>1</v>
      </c>
      <c r="AR61" s="6">
        <v>54</v>
      </c>
      <c r="AS61" s="4">
        <f t="shared" si="78"/>
        <v>0</v>
      </c>
      <c r="AT61" s="4" t="str">
        <f t="shared" si="79"/>
        <v/>
      </c>
      <c r="AU61" s="4" t="str">
        <f t="shared" si="80"/>
        <v xml:space="preserve"> </v>
      </c>
      <c r="AV61" s="4" t="str">
        <f t="shared" si="92"/>
        <v/>
      </c>
      <c r="AW61" s="4" t="str">
        <f t="shared" si="93"/>
        <v/>
      </c>
      <c r="AX61" s="4" t="str">
        <f t="shared" si="94"/>
        <v/>
      </c>
      <c r="AY61" s="4" t="str">
        <f t="shared" si="26"/>
        <v/>
      </c>
      <c r="AZ61" s="4" t="str">
        <f t="shared" si="27"/>
        <v/>
      </c>
      <c r="BA61" s="4" t="str">
        <f t="shared" si="95"/>
        <v/>
      </c>
      <c r="BB61" s="4" t="str">
        <f t="shared" si="96"/>
        <v/>
      </c>
      <c r="BC61" s="4" t="str">
        <f t="shared" si="97"/>
        <v/>
      </c>
      <c r="BD61" s="4" t="str">
        <f t="shared" si="31"/>
        <v/>
      </c>
      <c r="BE61" s="4" t="str">
        <f t="shared" si="32"/>
        <v/>
      </c>
      <c r="BF61" s="4" t="str">
        <f t="shared" si="81"/>
        <v>999:99.99</v>
      </c>
      <c r="BG61" s="4" t="str">
        <f t="shared" si="33"/>
        <v>999:99.99</v>
      </c>
      <c r="BH61" s="4" t="str">
        <f t="shared" si="98"/>
        <v>999:99.99</v>
      </c>
      <c r="BI61" s="4" t="str">
        <f t="shared" si="35"/>
        <v>999:99.99</v>
      </c>
      <c r="BJ61" s="4" t="str">
        <f t="shared" si="36"/>
        <v>999:99.99</v>
      </c>
      <c r="BL61" s="4">
        <f t="shared" si="37"/>
        <v>0</v>
      </c>
      <c r="BM61" s="4">
        <f t="shared" si="99"/>
        <v>0</v>
      </c>
      <c r="BN61" s="4">
        <f t="shared" si="39"/>
        <v>0</v>
      </c>
      <c r="BO61" s="4">
        <f t="shared" si="40"/>
        <v>0</v>
      </c>
      <c r="BP61" s="4">
        <f t="shared" si="41"/>
        <v>0</v>
      </c>
      <c r="BQ61" s="4">
        <f t="shared" si="42"/>
        <v>0</v>
      </c>
      <c r="BR61" s="4">
        <f t="shared" si="43"/>
        <v>0</v>
      </c>
      <c r="BS61" s="4">
        <f t="shared" si="44"/>
        <v>0</v>
      </c>
      <c r="BT61" s="4">
        <f t="shared" si="45"/>
        <v>0</v>
      </c>
      <c r="BU61" s="4">
        <f t="shared" si="46"/>
        <v>0</v>
      </c>
      <c r="BV61" s="4">
        <f t="shared" si="47"/>
        <v>0</v>
      </c>
      <c r="BW61" s="4">
        <f t="shared" si="48"/>
        <v>0</v>
      </c>
      <c r="BX61" s="4">
        <f t="shared" si="49"/>
        <v>0</v>
      </c>
      <c r="BY61" s="4">
        <f t="shared" si="50"/>
        <v>0</v>
      </c>
      <c r="BZ61" s="4">
        <f t="shared" si="51"/>
        <v>0</v>
      </c>
      <c r="CA61" s="4">
        <f t="shared" si="52"/>
        <v>0</v>
      </c>
      <c r="CB61" s="4">
        <f t="shared" si="53"/>
        <v>0</v>
      </c>
      <c r="CC61" s="4">
        <f t="shared" si="54"/>
        <v>0</v>
      </c>
      <c r="CE61" s="4">
        <f t="shared" si="83"/>
        <v>0</v>
      </c>
      <c r="CF61" s="4">
        <f>CF60+IF(OR(選手!C57="",AA61=0),0,1)</f>
        <v>0</v>
      </c>
      <c r="CG61" s="4" t="str">
        <f>IF(OR(選手!C57="",AA61=0),"",CF61)</f>
        <v/>
      </c>
      <c r="CH61" s="4" t="str">
        <f t="shared" si="58"/>
        <v>　</v>
      </c>
      <c r="CK61" s="4">
        <v>56</v>
      </c>
      <c r="CL61" s="4">
        <f>IF(COUNTIF(CE61,"1"),選手!C57,0)</f>
        <v>0</v>
      </c>
      <c r="CM61" s="4" t="str">
        <f>IF(ISERROR(VLOOKUP($CK61,泳者登録!$CG$5:$CJ$147,2,0)),"",VLOOKUP($CK61,泳者登録!$CG$5:$CJ$147,2,0))</f>
        <v/>
      </c>
    </row>
    <row r="62" spans="1:91" ht="18.75" x14ac:dyDescent="0.15">
      <c r="A62" s="31" t="str">
        <f t="shared" si="84"/>
        <v/>
      </c>
      <c r="B62" s="31"/>
      <c r="C62" s="30"/>
      <c r="D62" s="30"/>
      <c r="E62" s="30"/>
      <c r="F62" s="30"/>
      <c r="G62" s="32"/>
      <c r="H62" s="30"/>
      <c r="I62" s="33"/>
      <c r="J62" s="30"/>
      <c r="K62" s="33"/>
      <c r="L62" s="33"/>
      <c r="M62" s="33"/>
      <c r="N62" s="33"/>
      <c r="O62" s="33"/>
      <c r="P62" s="33"/>
      <c r="Q62" s="33"/>
      <c r="R62" s="98"/>
      <c r="S62" s="31" t="str">
        <f t="shared" si="59"/>
        <v/>
      </c>
      <c r="T62" s="7" t="str">
        <f>IF(ISERROR(VLOOKUP(AK62,AM$59:$AN$75,2,0)),"",VLOOKUP(AK62,AM$59:$AN$75,2,0))</f>
        <v/>
      </c>
      <c r="U62" s="93"/>
      <c r="V62" s="12">
        <f t="shared" si="72"/>
        <v>0</v>
      </c>
      <c r="W62" s="12">
        <f t="shared" si="85"/>
        <v>0</v>
      </c>
      <c r="X62" s="12">
        <f t="shared" si="73"/>
        <v>0</v>
      </c>
      <c r="Y62" s="12">
        <f t="shared" si="86"/>
        <v>0</v>
      </c>
      <c r="Z62" s="12">
        <f t="shared" si="87"/>
        <v>0</v>
      </c>
      <c r="AA62" s="12">
        <f t="shared" si="88"/>
        <v>0</v>
      </c>
      <c r="AB62" s="12">
        <f t="shared" si="10"/>
        <v>0</v>
      </c>
      <c r="AC62" s="12">
        <f t="shared" si="11"/>
        <v>0</v>
      </c>
      <c r="AD62" s="12">
        <f t="shared" si="12"/>
        <v>0</v>
      </c>
      <c r="AE62" s="12">
        <f t="shared" si="13"/>
        <v>0</v>
      </c>
      <c r="AF62" s="12">
        <f t="shared" si="14"/>
        <v>0</v>
      </c>
      <c r="AG62" s="11" t="str">
        <f t="shared" si="77"/>
        <v>19000100</v>
      </c>
      <c r="AH62" s="7" t="str">
        <f t="shared" si="89"/>
        <v/>
      </c>
      <c r="AI62" s="7" t="str">
        <f t="shared" si="90"/>
        <v/>
      </c>
      <c r="AJ62" s="7" t="str">
        <f t="shared" si="91"/>
        <v/>
      </c>
      <c r="AK62" s="4" t="str">
        <f t="shared" si="63"/>
        <v/>
      </c>
      <c r="AM62">
        <v>4</v>
      </c>
      <c r="AN62" t="s">
        <v>98</v>
      </c>
      <c r="AO62">
        <v>0</v>
      </c>
      <c r="AP62">
        <v>2</v>
      </c>
      <c r="AQ62">
        <v>1</v>
      </c>
      <c r="AR62" s="6">
        <v>55</v>
      </c>
      <c r="AS62" s="4">
        <f t="shared" si="78"/>
        <v>0</v>
      </c>
      <c r="AT62" s="4" t="str">
        <f t="shared" si="79"/>
        <v/>
      </c>
      <c r="AU62" s="4" t="str">
        <f t="shared" si="80"/>
        <v xml:space="preserve"> </v>
      </c>
      <c r="AV62" s="4" t="str">
        <f t="shared" si="92"/>
        <v/>
      </c>
      <c r="AW62" s="4" t="str">
        <f t="shared" si="93"/>
        <v/>
      </c>
      <c r="AX62" s="4" t="str">
        <f t="shared" si="94"/>
        <v/>
      </c>
      <c r="AY62" s="4" t="str">
        <f t="shared" si="26"/>
        <v/>
      </c>
      <c r="AZ62" s="4" t="str">
        <f t="shared" si="27"/>
        <v/>
      </c>
      <c r="BA62" s="4" t="str">
        <f t="shared" si="95"/>
        <v/>
      </c>
      <c r="BB62" s="4" t="str">
        <f t="shared" si="96"/>
        <v/>
      </c>
      <c r="BC62" s="4" t="str">
        <f t="shared" si="97"/>
        <v/>
      </c>
      <c r="BD62" s="4" t="str">
        <f t="shared" si="31"/>
        <v/>
      </c>
      <c r="BE62" s="4" t="str">
        <f t="shared" si="32"/>
        <v/>
      </c>
      <c r="BF62" s="4" t="str">
        <f t="shared" si="81"/>
        <v>999:99.99</v>
      </c>
      <c r="BG62" s="4" t="str">
        <f t="shared" si="33"/>
        <v>999:99.99</v>
      </c>
      <c r="BH62" s="4" t="str">
        <f t="shared" si="98"/>
        <v>999:99.99</v>
      </c>
      <c r="BI62" s="4" t="str">
        <f t="shared" si="35"/>
        <v>999:99.99</v>
      </c>
      <c r="BJ62" s="4" t="str">
        <f t="shared" si="36"/>
        <v>999:99.99</v>
      </c>
      <c r="BL62" s="4">
        <f t="shared" si="37"/>
        <v>0</v>
      </c>
      <c r="BM62" s="4">
        <f t="shared" si="99"/>
        <v>0</v>
      </c>
      <c r="BN62" s="4">
        <f t="shared" si="39"/>
        <v>0</v>
      </c>
      <c r="BO62" s="4">
        <f t="shared" si="40"/>
        <v>0</v>
      </c>
      <c r="BP62" s="4">
        <f t="shared" si="41"/>
        <v>0</v>
      </c>
      <c r="BQ62" s="4">
        <f t="shared" si="42"/>
        <v>0</v>
      </c>
      <c r="BR62" s="4">
        <f t="shared" si="43"/>
        <v>0</v>
      </c>
      <c r="BS62" s="4">
        <f t="shared" si="44"/>
        <v>0</v>
      </c>
      <c r="BT62" s="4">
        <f t="shared" si="45"/>
        <v>0</v>
      </c>
      <c r="BU62" s="4">
        <f t="shared" si="46"/>
        <v>0</v>
      </c>
      <c r="BV62" s="4">
        <f t="shared" si="47"/>
        <v>0</v>
      </c>
      <c r="BW62" s="4">
        <f t="shared" si="48"/>
        <v>0</v>
      </c>
      <c r="BX62" s="4">
        <f t="shared" si="49"/>
        <v>0</v>
      </c>
      <c r="BY62" s="4">
        <f t="shared" si="50"/>
        <v>0</v>
      </c>
      <c r="BZ62" s="4">
        <f t="shared" si="51"/>
        <v>0</v>
      </c>
      <c r="CA62" s="4">
        <f t="shared" si="52"/>
        <v>0</v>
      </c>
      <c r="CB62" s="4">
        <f t="shared" si="53"/>
        <v>0</v>
      </c>
      <c r="CC62" s="4">
        <f t="shared" si="54"/>
        <v>0</v>
      </c>
      <c r="CE62" s="4">
        <f t="shared" si="83"/>
        <v>0</v>
      </c>
      <c r="CF62" s="4">
        <f>CF61+IF(OR(選手!C58="",AA62=0),0,1)</f>
        <v>0</v>
      </c>
      <c r="CG62" s="4" t="str">
        <f>IF(OR(選手!C58="",AA62=0),"",CF62)</f>
        <v/>
      </c>
      <c r="CH62" s="4" t="str">
        <f t="shared" si="58"/>
        <v>　</v>
      </c>
      <c r="CK62" s="4">
        <v>57</v>
      </c>
      <c r="CL62" s="4">
        <f>IF(COUNTIF(CE62,"1"),選手!C58,0)</f>
        <v>0</v>
      </c>
      <c r="CM62" s="4" t="str">
        <f>IF(ISERROR(VLOOKUP($CK62,泳者登録!$CG$5:$CJ$147,2,0)),"",VLOOKUP($CK62,泳者登録!$CG$5:$CJ$147,2,0))</f>
        <v/>
      </c>
    </row>
    <row r="63" spans="1:91" ht="18.75" x14ac:dyDescent="0.15">
      <c r="A63" s="31" t="str">
        <f t="shared" si="84"/>
        <v/>
      </c>
      <c r="B63" s="31"/>
      <c r="C63" s="30"/>
      <c r="D63" s="30"/>
      <c r="E63" s="30"/>
      <c r="F63" s="30"/>
      <c r="G63" s="32"/>
      <c r="H63" s="30"/>
      <c r="I63" s="33"/>
      <c r="J63" s="30"/>
      <c r="K63" s="33"/>
      <c r="L63" s="33"/>
      <c r="M63" s="33"/>
      <c r="N63" s="33"/>
      <c r="O63" s="33"/>
      <c r="P63" s="33"/>
      <c r="Q63" s="33"/>
      <c r="R63" s="98"/>
      <c r="S63" s="31" t="str">
        <f t="shared" si="59"/>
        <v/>
      </c>
      <c r="T63" s="7" t="str">
        <f>IF(ISERROR(VLOOKUP(AK63,AM$59:$AN$75,2,0)),"",VLOOKUP(AK63,AM$59:$AN$75,2,0))</f>
        <v/>
      </c>
      <c r="U63" s="93"/>
      <c r="V63" s="12">
        <f t="shared" si="72"/>
        <v>0</v>
      </c>
      <c r="W63" s="12">
        <f t="shared" si="85"/>
        <v>0</v>
      </c>
      <c r="X63" s="12">
        <f t="shared" si="73"/>
        <v>0</v>
      </c>
      <c r="Y63" s="12">
        <f t="shared" si="86"/>
        <v>0</v>
      </c>
      <c r="Z63" s="12">
        <f t="shared" si="87"/>
        <v>0</v>
      </c>
      <c r="AA63" s="12">
        <f t="shared" si="88"/>
        <v>0</v>
      </c>
      <c r="AB63" s="12">
        <f t="shared" si="10"/>
        <v>0</v>
      </c>
      <c r="AC63" s="12">
        <f t="shared" si="11"/>
        <v>0</v>
      </c>
      <c r="AD63" s="12">
        <f t="shared" si="12"/>
        <v>0</v>
      </c>
      <c r="AE63" s="12">
        <f t="shared" si="13"/>
        <v>0</v>
      </c>
      <c r="AF63" s="12">
        <f t="shared" si="14"/>
        <v>0</v>
      </c>
      <c r="AG63" s="11" t="str">
        <f t="shared" si="77"/>
        <v>19000100</v>
      </c>
      <c r="AH63" s="7" t="str">
        <f t="shared" si="89"/>
        <v/>
      </c>
      <c r="AI63" s="7" t="str">
        <f t="shared" si="90"/>
        <v/>
      </c>
      <c r="AJ63" s="7" t="str">
        <f t="shared" si="91"/>
        <v/>
      </c>
      <c r="AK63" s="4" t="str">
        <f t="shared" si="63"/>
        <v/>
      </c>
      <c r="AM63">
        <v>5</v>
      </c>
      <c r="AN63" t="s">
        <v>99</v>
      </c>
      <c r="AO63">
        <v>0</v>
      </c>
      <c r="AP63">
        <v>3</v>
      </c>
      <c r="AQ63">
        <v>1</v>
      </c>
      <c r="AR63" s="6">
        <v>56</v>
      </c>
      <c r="AS63" s="4">
        <f t="shared" si="78"/>
        <v>0</v>
      </c>
      <c r="AT63" s="4" t="str">
        <f t="shared" si="79"/>
        <v/>
      </c>
      <c r="AU63" s="4" t="str">
        <f t="shared" si="80"/>
        <v xml:space="preserve"> </v>
      </c>
      <c r="AV63" s="4" t="str">
        <f t="shared" si="92"/>
        <v/>
      </c>
      <c r="AW63" s="4" t="str">
        <f t="shared" si="93"/>
        <v/>
      </c>
      <c r="AX63" s="4" t="str">
        <f t="shared" si="94"/>
        <v/>
      </c>
      <c r="AY63" s="4" t="str">
        <f t="shared" si="26"/>
        <v/>
      </c>
      <c r="AZ63" s="4" t="str">
        <f t="shared" si="27"/>
        <v/>
      </c>
      <c r="BA63" s="4" t="str">
        <f t="shared" si="95"/>
        <v/>
      </c>
      <c r="BB63" s="4" t="str">
        <f t="shared" si="96"/>
        <v/>
      </c>
      <c r="BC63" s="4" t="str">
        <f t="shared" si="97"/>
        <v/>
      </c>
      <c r="BD63" s="4" t="str">
        <f t="shared" si="31"/>
        <v/>
      </c>
      <c r="BE63" s="4" t="str">
        <f t="shared" si="32"/>
        <v/>
      </c>
      <c r="BF63" s="4" t="str">
        <f t="shared" si="81"/>
        <v>999:99.99</v>
      </c>
      <c r="BG63" s="4" t="str">
        <f t="shared" si="33"/>
        <v>999:99.99</v>
      </c>
      <c r="BH63" s="4" t="str">
        <f t="shared" si="98"/>
        <v>999:99.99</v>
      </c>
      <c r="BI63" s="4" t="str">
        <f t="shared" si="35"/>
        <v>999:99.99</v>
      </c>
      <c r="BJ63" s="4" t="str">
        <f t="shared" si="36"/>
        <v>999:99.99</v>
      </c>
      <c r="BL63" s="4">
        <f t="shared" si="37"/>
        <v>0</v>
      </c>
      <c r="BM63" s="4">
        <f t="shared" si="99"/>
        <v>0</v>
      </c>
      <c r="BN63" s="4">
        <f t="shared" si="39"/>
        <v>0</v>
      </c>
      <c r="BO63" s="4">
        <f t="shared" si="40"/>
        <v>0</v>
      </c>
      <c r="BP63" s="4">
        <f t="shared" si="41"/>
        <v>0</v>
      </c>
      <c r="BQ63" s="4">
        <f t="shared" si="42"/>
        <v>0</v>
      </c>
      <c r="BR63" s="4">
        <f t="shared" si="43"/>
        <v>0</v>
      </c>
      <c r="BS63" s="4">
        <f t="shared" si="44"/>
        <v>0</v>
      </c>
      <c r="BT63" s="4">
        <f t="shared" si="45"/>
        <v>0</v>
      </c>
      <c r="BU63" s="4">
        <f t="shared" si="46"/>
        <v>0</v>
      </c>
      <c r="BV63" s="4">
        <f t="shared" si="47"/>
        <v>0</v>
      </c>
      <c r="BW63" s="4">
        <f t="shared" si="48"/>
        <v>0</v>
      </c>
      <c r="BX63" s="4">
        <f t="shared" si="49"/>
        <v>0</v>
      </c>
      <c r="BY63" s="4">
        <f t="shared" si="50"/>
        <v>0</v>
      </c>
      <c r="BZ63" s="4">
        <f t="shared" si="51"/>
        <v>0</v>
      </c>
      <c r="CA63" s="4">
        <f t="shared" si="52"/>
        <v>0</v>
      </c>
      <c r="CB63" s="4">
        <f t="shared" si="53"/>
        <v>0</v>
      </c>
      <c r="CC63" s="4">
        <f t="shared" si="54"/>
        <v>0</v>
      </c>
      <c r="CE63" s="4">
        <f t="shared" si="83"/>
        <v>0</v>
      </c>
      <c r="CF63" s="4">
        <f>CF62+IF(OR(選手!C59="",AA63=0),0,1)</f>
        <v>0</v>
      </c>
      <c r="CG63" s="4" t="str">
        <f>IF(OR(選手!C59="",AA63=0),"",CF63)</f>
        <v/>
      </c>
      <c r="CH63" s="4" t="str">
        <f t="shared" si="58"/>
        <v>　</v>
      </c>
      <c r="CK63" s="4">
        <v>58</v>
      </c>
      <c r="CL63" s="4">
        <f>IF(COUNTIF(CE63,"1"),選手!C59,0)</f>
        <v>0</v>
      </c>
      <c r="CM63" s="4" t="str">
        <f>IF(ISERROR(VLOOKUP($CK63,泳者登録!$CG$5:$CJ$147,2,0)),"",VLOOKUP($CK63,泳者登録!$CG$5:$CJ$147,2,0))</f>
        <v/>
      </c>
    </row>
    <row r="64" spans="1:91" ht="18.75" x14ac:dyDescent="0.15">
      <c r="A64" s="31" t="str">
        <f t="shared" si="84"/>
        <v/>
      </c>
      <c r="B64" s="31"/>
      <c r="C64" s="30"/>
      <c r="D64" s="30"/>
      <c r="E64" s="30"/>
      <c r="F64" s="30"/>
      <c r="G64" s="32"/>
      <c r="H64" s="30"/>
      <c r="I64" s="33"/>
      <c r="J64" s="30"/>
      <c r="K64" s="33"/>
      <c r="L64" s="33"/>
      <c r="M64" s="33"/>
      <c r="N64" s="33"/>
      <c r="O64" s="33"/>
      <c r="P64" s="33"/>
      <c r="Q64" s="33"/>
      <c r="R64" s="98"/>
      <c r="S64" s="31" t="str">
        <f t="shared" si="59"/>
        <v/>
      </c>
      <c r="T64" s="7" t="str">
        <f>IF(ISERROR(VLOOKUP(AK64,AM$59:$AN$75,2,0)),"",VLOOKUP(AK64,AM$59:$AN$75,2,0))</f>
        <v/>
      </c>
      <c r="U64" s="93"/>
      <c r="V64" s="12">
        <f t="shared" si="72"/>
        <v>0</v>
      </c>
      <c r="W64" s="12">
        <f t="shared" si="85"/>
        <v>0</v>
      </c>
      <c r="X64" s="12">
        <f t="shared" si="73"/>
        <v>0</v>
      </c>
      <c r="Y64" s="12">
        <f t="shared" si="86"/>
        <v>0</v>
      </c>
      <c r="Z64" s="12">
        <f t="shared" si="87"/>
        <v>0</v>
      </c>
      <c r="AA64" s="12">
        <f t="shared" si="88"/>
        <v>0</v>
      </c>
      <c r="AB64" s="12">
        <f t="shared" si="10"/>
        <v>0</v>
      </c>
      <c r="AC64" s="12">
        <f t="shared" si="11"/>
        <v>0</v>
      </c>
      <c r="AD64" s="12">
        <f t="shared" si="12"/>
        <v>0</v>
      </c>
      <c r="AE64" s="12">
        <f t="shared" si="13"/>
        <v>0</v>
      </c>
      <c r="AF64" s="12">
        <f t="shared" si="14"/>
        <v>0</v>
      </c>
      <c r="AG64" s="11" t="str">
        <f t="shared" si="77"/>
        <v>19000100</v>
      </c>
      <c r="AH64" s="7" t="str">
        <f t="shared" si="89"/>
        <v/>
      </c>
      <c r="AI64" s="7" t="str">
        <f t="shared" si="90"/>
        <v/>
      </c>
      <c r="AJ64" s="7" t="str">
        <f t="shared" si="91"/>
        <v/>
      </c>
      <c r="AK64" s="4" t="str">
        <f t="shared" si="63"/>
        <v/>
      </c>
      <c r="AM64">
        <v>6</v>
      </c>
      <c r="AN64" t="s">
        <v>37</v>
      </c>
      <c r="AO64">
        <v>1</v>
      </c>
      <c r="AP64">
        <v>1</v>
      </c>
      <c r="AQ64">
        <v>1</v>
      </c>
      <c r="AR64" s="6">
        <v>57</v>
      </c>
      <c r="AS64" s="4">
        <f t="shared" si="78"/>
        <v>0</v>
      </c>
      <c r="AT64" s="4" t="str">
        <f t="shared" si="79"/>
        <v/>
      </c>
      <c r="AU64" s="4" t="str">
        <f t="shared" si="80"/>
        <v xml:space="preserve"> </v>
      </c>
      <c r="AV64" s="4" t="str">
        <f t="shared" si="92"/>
        <v/>
      </c>
      <c r="AW64" s="4" t="str">
        <f t="shared" si="93"/>
        <v/>
      </c>
      <c r="AX64" s="4" t="str">
        <f t="shared" si="94"/>
        <v/>
      </c>
      <c r="AY64" s="4" t="str">
        <f t="shared" si="26"/>
        <v/>
      </c>
      <c r="AZ64" s="4" t="str">
        <f t="shared" si="27"/>
        <v/>
      </c>
      <c r="BA64" s="4" t="str">
        <f t="shared" si="95"/>
        <v/>
      </c>
      <c r="BB64" s="4" t="str">
        <f t="shared" si="96"/>
        <v/>
      </c>
      <c r="BC64" s="4" t="str">
        <f t="shared" si="97"/>
        <v/>
      </c>
      <c r="BD64" s="4" t="str">
        <f t="shared" si="31"/>
        <v/>
      </c>
      <c r="BE64" s="4" t="str">
        <f t="shared" si="32"/>
        <v/>
      </c>
      <c r="BF64" s="4" t="str">
        <f t="shared" si="81"/>
        <v>999:99.99</v>
      </c>
      <c r="BG64" s="4" t="str">
        <f t="shared" si="33"/>
        <v>999:99.99</v>
      </c>
      <c r="BH64" s="4" t="str">
        <f t="shared" si="98"/>
        <v>999:99.99</v>
      </c>
      <c r="BI64" s="4" t="str">
        <f t="shared" si="35"/>
        <v>999:99.99</v>
      </c>
      <c r="BJ64" s="4" t="str">
        <f t="shared" si="36"/>
        <v>999:99.99</v>
      </c>
      <c r="BL64" s="4">
        <f t="shared" si="37"/>
        <v>0</v>
      </c>
      <c r="BM64" s="4">
        <f t="shared" si="99"/>
        <v>0</v>
      </c>
      <c r="BN64" s="4">
        <f t="shared" si="39"/>
        <v>0</v>
      </c>
      <c r="BO64" s="4">
        <f t="shared" si="40"/>
        <v>0</v>
      </c>
      <c r="BP64" s="4">
        <f t="shared" si="41"/>
        <v>0</v>
      </c>
      <c r="BQ64" s="4">
        <f t="shared" si="42"/>
        <v>0</v>
      </c>
      <c r="BR64" s="4">
        <f t="shared" si="43"/>
        <v>0</v>
      </c>
      <c r="BS64" s="4">
        <f t="shared" si="44"/>
        <v>0</v>
      </c>
      <c r="BT64" s="4">
        <f t="shared" si="45"/>
        <v>0</v>
      </c>
      <c r="BU64" s="4">
        <f t="shared" si="46"/>
        <v>0</v>
      </c>
      <c r="BV64" s="4">
        <f t="shared" si="47"/>
        <v>0</v>
      </c>
      <c r="BW64" s="4">
        <f t="shared" si="48"/>
        <v>0</v>
      </c>
      <c r="BX64" s="4">
        <f t="shared" si="49"/>
        <v>0</v>
      </c>
      <c r="BY64" s="4">
        <f t="shared" si="50"/>
        <v>0</v>
      </c>
      <c r="BZ64" s="4">
        <f t="shared" si="51"/>
        <v>0</v>
      </c>
      <c r="CA64" s="4">
        <f t="shared" si="52"/>
        <v>0</v>
      </c>
      <c r="CB64" s="4">
        <f t="shared" si="53"/>
        <v>0</v>
      </c>
      <c r="CC64" s="4">
        <f t="shared" si="54"/>
        <v>0</v>
      </c>
      <c r="CE64" s="4">
        <f t="shared" si="83"/>
        <v>0</v>
      </c>
      <c r="CF64" s="4">
        <f>CF63+IF(OR(選手!C60="",AA64=0),0,1)</f>
        <v>0</v>
      </c>
      <c r="CG64" s="4" t="str">
        <f>IF(OR(選手!C60="",AA64=0),"",CF64)</f>
        <v/>
      </c>
      <c r="CH64" s="4" t="str">
        <f t="shared" si="58"/>
        <v>　</v>
      </c>
      <c r="CK64" s="4">
        <v>59</v>
      </c>
      <c r="CL64" s="4">
        <f>IF(COUNTIF(CE64,"1"),選手!C60,0)</f>
        <v>0</v>
      </c>
      <c r="CM64" s="4" t="str">
        <f>IF(ISERROR(VLOOKUP($CK64,泳者登録!$CG$5:$CJ$147,2,0)),"",VLOOKUP($CK64,泳者登録!$CG$5:$CJ$147,2,0))</f>
        <v/>
      </c>
    </row>
    <row r="65" spans="1:91" ht="18.75" x14ac:dyDescent="0.15">
      <c r="A65" s="31" t="str">
        <f t="shared" si="84"/>
        <v/>
      </c>
      <c r="B65" s="31"/>
      <c r="C65" s="30"/>
      <c r="D65" s="30"/>
      <c r="E65" s="30"/>
      <c r="F65" s="30"/>
      <c r="G65" s="32"/>
      <c r="H65" s="30"/>
      <c r="I65" s="33"/>
      <c r="J65" s="30"/>
      <c r="K65" s="33"/>
      <c r="L65" s="33"/>
      <c r="M65" s="33"/>
      <c r="N65" s="33"/>
      <c r="O65" s="33"/>
      <c r="P65" s="33"/>
      <c r="Q65" s="33"/>
      <c r="R65" s="98"/>
      <c r="S65" s="31" t="str">
        <f t="shared" si="59"/>
        <v/>
      </c>
      <c r="T65" s="7" t="str">
        <f>IF(ISERROR(VLOOKUP(AK65,AM$59:$AN$75,2,0)),"",VLOOKUP(AK65,AM$59:$AN$75,2,0))</f>
        <v/>
      </c>
      <c r="U65" s="93"/>
      <c r="V65" s="12">
        <f t="shared" si="72"/>
        <v>0</v>
      </c>
      <c r="W65" s="12">
        <f t="shared" si="85"/>
        <v>0</v>
      </c>
      <c r="X65" s="12">
        <f t="shared" si="73"/>
        <v>0</v>
      </c>
      <c r="Y65" s="12">
        <f t="shared" si="86"/>
        <v>0</v>
      </c>
      <c r="Z65" s="12">
        <f t="shared" si="87"/>
        <v>0</v>
      </c>
      <c r="AA65" s="12">
        <f t="shared" si="88"/>
        <v>0</v>
      </c>
      <c r="AB65" s="12">
        <f t="shared" si="10"/>
        <v>0</v>
      </c>
      <c r="AC65" s="12">
        <f t="shared" si="11"/>
        <v>0</v>
      </c>
      <c r="AD65" s="12">
        <f t="shared" si="12"/>
        <v>0</v>
      </c>
      <c r="AE65" s="12">
        <f t="shared" si="13"/>
        <v>0</v>
      </c>
      <c r="AF65" s="12">
        <f t="shared" si="14"/>
        <v>0</v>
      </c>
      <c r="AG65" s="11" t="str">
        <f t="shared" si="77"/>
        <v>19000100</v>
      </c>
      <c r="AH65" s="7" t="str">
        <f t="shared" si="89"/>
        <v/>
      </c>
      <c r="AI65" s="7" t="str">
        <f t="shared" si="90"/>
        <v/>
      </c>
      <c r="AJ65" s="7" t="str">
        <f t="shared" si="91"/>
        <v/>
      </c>
      <c r="AK65" s="4" t="str">
        <f t="shared" si="63"/>
        <v/>
      </c>
      <c r="AL65"/>
      <c r="AM65">
        <v>7</v>
      </c>
      <c r="AN65" t="s">
        <v>38</v>
      </c>
      <c r="AO65">
        <v>1</v>
      </c>
      <c r="AP65">
        <v>2</v>
      </c>
      <c r="AQ65">
        <v>1</v>
      </c>
      <c r="AR65" s="6">
        <v>58</v>
      </c>
      <c r="AS65" s="4">
        <f t="shared" si="78"/>
        <v>0</v>
      </c>
      <c r="AT65" s="4" t="str">
        <f t="shared" si="79"/>
        <v/>
      </c>
      <c r="AU65" s="4" t="str">
        <f t="shared" si="80"/>
        <v xml:space="preserve"> </v>
      </c>
      <c r="AV65" s="4" t="str">
        <f t="shared" si="92"/>
        <v/>
      </c>
      <c r="AW65" s="4" t="str">
        <f t="shared" si="93"/>
        <v/>
      </c>
      <c r="AX65" s="4" t="str">
        <f t="shared" si="94"/>
        <v/>
      </c>
      <c r="AY65" s="4" t="str">
        <f t="shared" si="26"/>
        <v/>
      </c>
      <c r="AZ65" s="4" t="str">
        <f t="shared" si="27"/>
        <v/>
      </c>
      <c r="BA65" s="4" t="str">
        <f t="shared" si="95"/>
        <v/>
      </c>
      <c r="BB65" s="4" t="str">
        <f t="shared" si="96"/>
        <v/>
      </c>
      <c r="BC65" s="4" t="str">
        <f t="shared" si="97"/>
        <v/>
      </c>
      <c r="BD65" s="4" t="str">
        <f t="shared" si="31"/>
        <v/>
      </c>
      <c r="BE65" s="4" t="str">
        <f t="shared" si="32"/>
        <v/>
      </c>
      <c r="BF65" s="4" t="str">
        <f t="shared" si="81"/>
        <v>999:99.99</v>
      </c>
      <c r="BG65" s="4" t="str">
        <f t="shared" si="33"/>
        <v>999:99.99</v>
      </c>
      <c r="BH65" s="4" t="str">
        <f t="shared" si="98"/>
        <v>999:99.99</v>
      </c>
      <c r="BI65" s="4" t="str">
        <f t="shared" si="35"/>
        <v>999:99.99</v>
      </c>
      <c r="BJ65" s="4" t="str">
        <f t="shared" si="36"/>
        <v>999:99.99</v>
      </c>
      <c r="BL65" s="4">
        <f t="shared" si="37"/>
        <v>0</v>
      </c>
      <c r="BM65" s="4">
        <f t="shared" si="99"/>
        <v>0</v>
      </c>
      <c r="BN65" s="4">
        <f t="shared" si="39"/>
        <v>0</v>
      </c>
      <c r="BO65" s="4">
        <f t="shared" si="40"/>
        <v>0</v>
      </c>
      <c r="BP65" s="4">
        <f t="shared" si="41"/>
        <v>0</v>
      </c>
      <c r="BQ65" s="4">
        <f t="shared" si="42"/>
        <v>0</v>
      </c>
      <c r="BR65" s="4">
        <f t="shared" si="43"/>
        <v>0</v>
      </c>
      <c r="BS65" s="4">
        <f t="shared" si="44"/>
        <v>0</v>
      </c>
      <c r="BT65" s="4">
        <f t="shared" si="45"/>
        <v>0</v>
      </c>
      <c r="BU65" s="4">
        <f t="shared" si="46"/>
        <v>0</v>
      </c>
      <c r="BV65" s="4">
        <f t="shared" si="47"/>
        <v>0</v>
      </c>
      <c r="BW65" s="4">
        <f t="shared" si="48"/>
        <v>0</v>
      </c>
      <c r="BX65" s="4">
        <f t="shared" si="49"/>
        <v>0</v>
      </c>
      <c r="BY65" s="4">
        <f t="shared" si="50"/>
        <v>0</v>
      </c>
      <c r="BZ65" s="4">
        <f t="shared" si="51"/>
        <v>0</v>
      </c>
      <c r="CA65" s="4">
        <f t="shared" si="52"/>
        <v>0</v>
      </c>
      <c r="CB65" s="4">
        <f t="shared" si="53"/>
        <v>0</v>
      </c>
      <c r="CC65" s="4">
        <f t="shared" si="54"/>
        <v>0</v>
      </c>
      <c r="CE65" s="4">
        <f t="shared" si="83"/>
        <v>0</v>
      </c>
      <c r="CF65" s="4">
        <f>CF64+IF(OR(選手!C61="",AA65=0),0,1)</f>
        <v>0</v>
      </c>
      <c r="CG65" s="4" t="str">
        <f>IF(OR(選手!C61="",AA65=0),"",CF65)</f>
        <v/>
      </c>
      <c r="CH65" s="4" t="str">
        <f t="shared" si="58"/>
        <v>　</v>
      </c>
      <c r="CK65" s="4">
        <v>60</v>
      </c>
      <c r="CL65" s="4">
        <f>IF(COUNTIF(CE65,"1"),選手!C61,0)</f>
        <v>0</v>
      </c>
      <c r="CM65" s="4" t="str">
        <f>IF(ISERROR(VLOOKUP($CK65,泳者登録!$CG$5:$CJ$147,2,0)),"",VLOOKUP($CK65,泳者登録!$CG$5:$CJ$147,2,0))</f>
        <v/>
      </c>
    </row>
    <row r="66" spans="1:91" ht="18.75" x14ac:dyDescent="0.15">
      <c r="A66" s="31" t="str">
        <f t="shared" si="84"/>
        <v/>
      </c>
      <c r="B66" s="31"/>
      <c r="C66" s="30"/>
      <c r="D66" s="30"/>
      <c r="E66" s="30"/>
      <c r="F66" s="30"/>
      <c r="G66" s="32"/>
      <c r="H66" s="30"/>
      <c r="I66" s="33"/>
      <c r="J66" s="30"/>
      <c r="K66" s="33"/>
      <c r="L66" s="33"/>
      <c r="M66" s="33"/>
      <c r="N66" s="33"/>
      <c r="O66" s="33"/>
      <c r="P66" s="33"/>
      <c r="Q66" s="33"/>
      <c r="R66" s="98"/>
      <c r="S66" s="31" t="str">
        <f t="shared" si="59"/>
        <v/>
      </c>
      <c r="T66" s="7" t="str">
        <f>IF(ISERROR(VLOOKUP(AK66,AM$59:$AN$75,2,0)),"",VLOOKUP(AK66,AM$59:$AN$75,2,0))</f>
        <v/>
      </c>
      <c r="U66" s="93"/>
      <c r="V66" s="12">
        <f t="shared" si="72"/>
        <v>0</v>
      </c>
      <c r="W66" s="12">
        <f t="shared" si="85"/>
        <v>0</v>
      </c>
      <c r="X66" s="12">
        <f t="shared" si="73"/>
        <v>0</v>
      </c>
      <c r="Y66" s="12">
        <f t="shared" si="86"/>
        <v>0</v>
      </c>
      <c r="Z66" s="12">
        <f t="shared" si="87"/>
        <v>0</v>
      </c>
      <c r="AA66" s="12">
        <f t="shared" si="88"/>
        <v>0</v>
      </c>
      <c r="AB66" s="12">
        <f t="shared" si="10"/>
        <v>0</v>
      </c>
      <c r="AC66" s="12">
        <f t="shared" si="11"/>
        <v>0</v>
      </c>
      <c r="AD66" s="12">
        <f t="shared" si="12"/>
        <v>0</v>
      </c>
      <c r="AE66" s="12">
        <f t="shared" si="13"/>
        <v>0</v>
      </c>
      <c r="AF66" s="12">
        <f t="shared" si="14"/>
        <v>0</v>
      </c>
      <c r="AG66" s="11" t="str">
        <f t="shared" si="77"/>
        <v>19000100</v>
      </c>
      <c r="AH66" s="7" t="str">
        <f t="shared" si="89"/>
        <v/>
      </c>
      <c r="AI66" s="7" t="str">
        <f t="shared" si="90"/>
        <v/>
      </c>
      <c r="AJ66" s="7" t="str">
        <f t="shared" si="91"/>
        <v/>
      </c>
      <c r="AK66" s="4" t="str">
        <f t="shared" si="63"/>
        <v/>
      </c>
      <c r="AM66">
        <v>8</v>
      </c>
      <c r="AN66" t="s">
        <v>39</v>
      </c>
      <c r="AO66">
        <v>1</v>
      </c>
      <c r="AP66">
        <v>3</v>
      </c>
      <c r="AQ66">
        <v>2</v>
      </c>
      <c r="AR66" s="6">
        <v>59</v>
      </c>
      <c r="AS66" s="4">
        <f t="shared" si="78"/>
        <v>0</v>
      </c>
      <c r="AT66" s="4" t="str">
        <f t="shared" si="79"/>
        <v/>
      </c>
      <c r="AU66" s="4" t="str">
        <f t="shared" si="80"/>
        <v xml:space="preserve"> </v>
      </c>
      <c r="AV66" s="4" t="str">
        <f t="shared" si="92"/>
        <v/>
      </c>
      <c r="AW66" s="4" t="str">
        <f t="shared" si="93"/>
        <v/>
      </c>
      <c r="AX66" s="4" t="str">
        <f t="shared" si="94"/>
        <v/>
      </c>
      <c r="AY66" s="4" t="str">
        <f t="shared" si="26"/>
        <v/>
      </c>
      <c r="AZ66" s="4" t="str">
        <f t="shared" si="27"/>
        <v/>
      </c>
      <c r="BA66" s="4" t="str">
        <f t="shared" si="95"/>
        <v/>
      </c>
      <c r="BB66" s="4" t="str">
        <f t="shared" si="96"/>
        <v/>
      </c>
      <c r="BC66" s="4" t="str">
        <f t="shared" si="97"/>
        <v/>
      </c>
      <c r="BD66" s="4" t="str">
        <f t="shared" si="31"/>
        <v/>
      </c>
      <c r="BE66" s="4" t="str">
        <f t="shared" si="32"/>
        <v/>
      </c>
      <c r="BF66" s="4" t="str">
        <f t="shared" si="81"/>
        <v>999:99.99</v>
      </c>
      <c r="BG66" s="4" t="str">
        <f t="shared" si="33"/>
        <v>999:99.99</v>
      </c>
      <c r="BH66" s="4" t="str">
        <f t="shared" si="98"/>
        <v>999:99.99</v>
      </c>
      <c r="BI66" s="4" t="str">
        <f t="shared" si="35"/>
        <v>999:99.99</v>
      </c>
      <c r="BJ66" s="4" t="str">
        <f t="shared" si="36"/>
        <v>999:99.99</v>
      </c>
      <c r="BL66" s="4">
        <f t="shared" si="37"/>
        <v>0</v>
      </c>
      <c r="BM66" s="4">
        <f t="shared" si="99"/>
        <v>0</v>
      </c>
      <c r="BN66" s="4">
        <f t="shared" si="39"/>
        <v>0</v>
      </c>
      <c r="BO66" s="4">
        <f t="shared" si="40"/>
        <v>0</v>
      </c>
      <c r="BP66" s="4">
        <f t="shared" si="41"/>
        <v>0</v>
      </c>
      <c r="BQ66" s="4">
        <f t="shared" si="42"/>
        <v>0</v>
      </c>
      <c r="BR66" s="4">
        <f t="shared" si="43"/>
        <v>0</v>
      </c>
      <c r="BS66" s="4">
        <f t="shared" si="44"/>
        <v>0</v>
      </c>
      <c r="BT66" s="4">
        <f t="shared" si="45"/>
        <v>0</v>
      </c>
      <c r="BU66" s="4">
        <f t="shared" si="46"/>
        <v>0</v>
      </c>
      <c r="BV66" s="4">
        <f t="shared" si="47"/>
        <v>0</v>
      </c>
      <c r="BW66" s="4">
        <f t="shared" si="48"/>
        <v>0</v>
      </c>
      <c r="BX66" s="4">
        <f t="shared" si="49"/>
        <v>0</v>
      </c>
      <c r="BY66" s="4">
        <f t="shared" si="50"/>
        <v>0</v>
      </c>
      <c r="BZ66" s="4">
        <f t="shared" si="51"/>
        <v>0</v>
      </c>
      <c r="CA66" s="4">
        <f t="shared" si="52"/>
        <v>0</v>
      </c>
      <c r="CB66" s="4">
        <f t="shared" si="53"/>
        <v>0</v>
      </c>
      <c r="CC66" s="4">
        <f t="shared" si="54"/>
        <v>0</v>
      </c>
      <c r="CE66" s="4">
        <f t="shared" si="83"/>
        <v>0</v>
      </c>
      <c r="CF66" s="4">
        <f>CF65+IF(OR(選手!C62="",AA66=0),0,1)</f>
        <v>0</v>
      </c>
      <c r="CG66" s="4" t="str">
        <f>IF(OR(選手!C62="",AA66=0),"",CF66)</f>
        <v/>
      </c>
      <c r="CH66" s="4" t="str">
        <f t="shared" si="58"/>
        <v>　</v>
      </c>
      <c r="CK66" s="4">
        <v>61</v>
      </c>
      <c r="CL66" s="4">
        <f>IF(COUNTIF(CE66,"1"),選手!C62,0)</f>
        <v>0</v>
      </c>
      <c r="CM66" s="4" t="str">
        <f>IF(ISERROR(VLOOKUP($CK66,泳者登録!$CG$5:$CJ$147,2,0)),"",VLOOKUP($CK66,泳者登録!$CG$5:$CJ$147,2,0))</f>
        <v/>
      </c>
    </row>
    <row r="67" spans="1:91" ht="18.75" x14ac:dyDescent="0.15">
      <c r="A67" s="31" t="str">
        <f t="shared" si="84"/>
        <v/>
      </c>
      <c r="B67" s="31"/>
      <c r="C67" s="30"/>
      <c r="D67" s="30"/>
      <c r="E67" s="30"/>
      <c r="F67" s="30"/>
      <c r="G67" s="32"/>
      <c r="H67" s="30"/>
      <c r="I67" s="33"/>
      <c r="J67" s="30"/>
      <c r="K67" s="33"/>
      <c r="L67" s="33"/>
      <c r="M67" s="33"/>
      <c r="N67" s="33"/>
      <c r="O67" s="33"/>
      <c r="P67" s="33"/>
      <c r="Q67" s="33"/>
      <c r="R67" s="98"/>
      <c r="S67" s="31" t="str">
        <f t="shared" si="59"/>
        <v/>
      </c>
      <c r="T67" s="7" t="str">
        <f>IF(ISERROR(VLOOKUP(AK67,AM$59:$AN$75,2,0)),"",VLOOKUP(AK67,AM$59:$AN$75,2,0))</f>
        <v/>
      </c>
      <c r="U67" s="93"/>
      <c r="V67" s="12">
        <f t="shared" si="72"/>
        <v>0</v>
      </c>
      <c r="W67" s="12">
        <f t="shared" si="85"/>
        <v>0</v>
      </c>
      <c r="X67" s="12">
        <f t="shared" si="73"/>
        <v>0</v>
      </c>
      <c r="Y67" s="12">
        <f t="shared" si="86"/>
        <v>0</v>
      </c>
      <c r="Z67" s="12">
        <f t="shared" si="87"/>
        <v>0</v>
      </c>
      <c r="AA67" s="12">
        <f t="shared" si="88"/>
        <v>0</v>
      </c>
      <c r="AB67" s="12">
        <f t="shared" si="10"/>
        <v>0</v>
      </c>
      <c r="AC67" s="12">
        <f t="shared" si="11"/>
        <v>0</v>
      </c>
      <c r="AD67" s="12">
        <f t="shared" si="12"/>
        <v>0</v>
      </c>
      <c r="AE67" s="12">
        <f t="shared" si="13"/>
        <v>0</v>
      </c>
      <c r="AF67" s="12">
        <f t="shared" si="14"/>
        <v>0</v>
      </c>
      <c r="AG67" s="11" t="str">
        <f t="shared" si="77"/>
        <v>19000100</v>
      </c>
      <c r="AH67" s="7" t="str">
        <f t="shared" si="89"/>
        <v/>
      </c>
      <c r="AI67" s="7" t="str">
        <f t="shared" si="90"/>
        <v/>
      </c>
      <c r="AJ67" s="7" t="str">
        <f t="shared" si="91"/>
        <v/>
      </c>
      <c r="AK67" s="4" t="str">
        <f t="shared" si="63"/>
        <v/>
      </c>
      <c r="AM67">
        <v>9</v>
      </c>
      <c r="AN67" t="s">
        <v>40</v>
      </c>
      <c r="AO67">
        <v>1</v>
      </c>
      <c r="AP67">
        <v>4</v>
      </c>
      <c r="AQ67">
        <v>2</v>
      </c>
      <c r="AR67" s="6">
        <v>60</v>
      </c>
      <c r="AS67" s="4">
        <f t="shared" si="78"/>
        <v>0</v>
      </c>
      <c r="AT67" s="4" t="str">
        <f t="shared" si="79"/>
        <v/>
      </c>
      <c r="AU67" s="4" t="str">
        <f t="shared" si="80"/>
        <v xml:space="preserve"> </v>
      </c>
      <c r="AV67" s="4" t="str">
        <f t="shared" si="92"/>
        <v/>
      </c>
      <c r="AW67" s="4" t="str">
        <f t="shared" si="93"/>
        <v/>
      </c>
      <c r="AX67" s="4" t="str">
        <f t="shared" si="94"/>
        <v/>
      </c>
      <c r="AY67" s="4" t="str">
        <f t="shared" si="26"/>
        <v/>
      </c>
      <c r="AZ67" s="4" t="str">
        <f t="shared" si="27"/>
        <v/>
      </c>
      <c r="BA67" s="4" t="str">
        <f t="shared" si="95"/>
        <v/>
      </c>
      <c r="BB67" s="4" t="str">
        <f t="shared" si="96"/>
        <v/>
      </c>
      <c r="BC67" s="4" t="str">
        <f t="shared" si="97"/>
        <v/>
      </c>
      <c r="BD67" s="4" t="str">
        <f t="shared" si="31"/>
        <v/>
      </c>
      <c r="BE67" s="4" t="str">
        <f t="shared" si="32"/>
        <v/>
      </c>
      <c r="BF67" s="4" t="str">
        <f t="shared" si="81"/>
        <v>999:99.99</v>
      </c>
      <c r="BG67" s="4" t="str">
        <f t="shared" si="33"/>
        <v>999:99.99</v>
      </c>
      <c r="BH67" s="4" t="str">
        <f t="shared" si="98"/>
        <v>999:99.99</v>
      </c>
      <c r="BI67" s="4" t="str">
        <f t="shared" si="35"/>
        <v>999:99.99</v>
      </c>
      <c r="BJ67" s="4" t="str">
        <f t="shared" si="36"/>
        <v>999:99.99</v>
      </c>
      <c r="BL67" s="4">
        <f t="shared" si="37"/>
        <v>0</v>
      </c>
      <c r="BM67" s="4">
        <f t="shared" si="99"/>
        <v>0</v>
      </c>
      <c r="BN67" s="4">
        <f t="shared" si="39"/>
        <v>0</v>
      </c>
      <c r="BO67" s="4">
        <f t="shared" si="40"/>
        <v>0</v>
      </c>
      <c r="BP67" s="4">
        <f t="shared" si="41"/>
        <v>0</v>
      </c>
      <c r="BQ67" s="4">
        <f t="shared" si="42"/>
        <v>0</v>
      </c>
      <c r="BR67" s="4">
        <f t="shared" si="43"/>
        <v>0</v>
      </c>
      <c r="BS67" s="4">
        <f t="shared" si="44"/>
        <v>0</v>
      </c>
      <c r="BT67" s="4">
        <f t="shared" si="45"/>
        <v>0</v>
      </c>
      <c r="BU67" s="4">
        <f t="shared" si="46"/>
        <v>0</v>
      </c>
      <c r="BV67" s="4">
        <f t="shared" si="47"/>
        <v>0</v>
      </c>
      <c r="BW67" s="4">
        <f t="shared" si="48"/>
        <v>0</v>
      </c>
      <c r="BX67" s="4">
        <f t="shared" si="49"/>
        <v>0</v>
      </c>
      <c r="BY67" s="4">
        <f t="shared" si="50"/>
        <v>0</v>
      </c>
      <c r="BZ67" s="4">
        <f t="shared" si="51"/>
        <v>0</v>
      </c>
      <c r="CA67" s="4">
        <f t="shared" si="52"/>
        <v>0</v>
      </c>
      <c r="CB67" s="4">
        <f t="shared" si="53"/>
        <v>0</v>
      </c>
      <c r="CC67" s="4">
        <f t="shared" si="54"/>
        <v>0</v>
      </c>
      <c r="CE67" s="4">
        <f t="shared" si="83"/>
        <v>0</v>
      </c>
      <c r="CF67" s="4">
        <f>CF66+IF(OR(選手!C63="",AA67=0),0,1)</f>
        <v>0</v>
      </c>
      <c r="CG67" s="4" t="str">
        <f>IF(OR(選手!C63="",AA67=0),"",CF67)</f>
        <v/>
      </c>
      <c r="CH67" s="4" t="str">
        <f t="shared" si="58"/>
        <v>　</v>
      </c>
      <c r="CK67" s="4">
        <v>62</v>
      </c>
      <c r="CL67" s="4">
        <f>IF(COUNTIF(CE67,"1"),選手!C63,0)</f>
        <v>0</v>
      </c>
      <c r="CM67" s="4" t="str">
        <f>IF(ISERROR(VLOOKUP($CK67,泳者登録!$CG$5:$CJ$147,2,0)),"",VLOOKUP($CK67,泳者登録!$CG$5:$CJ$147,2,0))</f>
        <v/>
      </c>
    </row>
    <row r="68" spans="1:91" ht="18.75" x14ac:dyDescent="0.15">
      <c r="A68" s="31" t="str">
        <f t="shared" si="84"/>
        <v/>
      </c>
      <c r="B68" s="31"/>
      <c r="C68" s="30"/>
      <c r="D68" s="30"/>
      <c r="E68" s="30"/>
      <c r="F68" s="30"/>
      <c r="G68" s="32"/>
      <c r="H68" s="30"/>
      <c r="I68" s="33"/>
      <c r="J68" s="30"/>
      <c r="K68" s="33"/>
      <c r="L68" s="33"/>
      <c r="M68" s="33"/>
      <c r="N68" s="33"/>
      <c r="O68" s="33"/>
      <c r="P68" s="33"/>
      <c r="Q68" s="33"/>
      <c r="R68" s="98"/>
      <c r="S68" s="31" t="str">
        <f t="shared" si="59"/>
        <v/>
      </c>
      <c r="T68" s="7" t="str">
        <f>IF(ISERROR(VLOOKUP(AK68,AM$59:$AN$75,2,0)),"",VLOOKUP(AK68,AM$59:$AN$75,2,0))</f>
        <v/>
      </c>
      <c r="U68" s="93"/>
      <c r="V68" s="12">
        <f t="shared" si="72"/>
        <v>0</v>
      </c>
      <c r="W68" s="12">
        <f t="shared" si="85"/>
        <v>0</v>
      </c>
      <c r="X68" s="12">
        <f t="shared" si="73"/>
        <v>0</v>
      </c>
      <c r="Y68" s="12">
        <f t="shared" si="86"/>
        <v>0</v>
      </c>
      <c r="Z68" s="12">
        <f t="shared" si="87"/>
        <v>0</v>
      </c>
      <c r="AA68" s="12">
        <f t="shared" si="88"/>
        <v>0</v>
      </c>
      <c r="AB68" s="12">
        <f t="shared" si="10"/>
        <v>0</v>
      </c>
      <c r="AC68" s="12">
        <f t="shared" si="11"/>
        <v>0</v>
      </c>
      <c r="AD68" s="12">
        <f t="shared" si="12"/>
        <v>0</v>
      </c>
      <c r="AE68" s="12">
        <f t="shared" si="13"/>
        <v>0</v>
      </c>
      <c r="AF68" s="12">
        <f t="shared" si="14"/>
        <v>0</v>
      </c>
      <c r="AG68" s="11" t="str">
        <f t="shared" si="77"/>
        <v>19000100</v>
      </c>
      <c r="AH68" s="7" t="str">
        <f t="shared" si="89"/>
        <v/>
      </c>
      <c r="AI68" s="7" t="str">
        <f t="shared" si="90"/>
        <v/>
      </c>
      <c r="AJ68" s="7" t="str">
        <f t="shared" si="91"/>
        <v/>
      </c>
      <c r="AK68" s="4" t="str">
        <f t="shared" si="63"/>
        <v/>
      </c>
      <c r="AM68">
        <v>10</v>
      </c>
      <c r="AN68" t="s">
        <v>41</v>
      </c>
      <c r="AO68">
        <v>1</v>
      </c>
      <c r="AP68">
        <v>5</v>
      </c>
      <c r="AQ68">
        <v>3</v>
      </c>
      <c r="AR68" s="6">
        <v>61</v>
      </c>
      <c r="AS68" s="4">
        <f t="shared" si="78"/>
        <v>0</v>
      </c>
      <c r="AT68" s="4" t="str">
        <f t="shared" si="79"/>
        <v/>
      </c>
      <c r="AU68" s="4" t="str">
        <f t="shared" si="80"/>
        <v xml:space="preserve"> </v>
      </c>
      <c r="AV68" s="4" t="str">
        <f t="shared" si="92"/>
        <v/>
      </c>
      <c r="AW68" s="4" t="str">
        <f t="shared" si="93"/>
        <v/>
      </c>
      <c r="AX68" s="4" t="str">
        <f t="shared" si="94"/>
        <v/>
      </c>
      <c r="AY68" s="4" t="str">
        <f t="shared" si="26"/>
        <v/>
      </c>
      <c r="AZ68" s="4" t="str">
        <f t="shared" si="27"/>
        <v/>
      </c>
      <c r="BA68" s="4" t="str">
        <f t="shared" si="95"/>
        <v/>
      </c>
      <c r="BB68" s="4" t="str">
        <f t="shared" si="96"/>
        <v/>
      </c>
      <c r="BC68" s="4" t="str">
        <f t="shared" si="97"/>
        <v/>
      </c>
      <c r="BD68" s="4" t="str">
        <f t="shared" si="31"/>
        <v/>
      </c>
      <c r="BE68" s="4" t="str">
        <f t="shared" si="32"/>
        <v/>
      </c>
      <c r="BF68" s="4" t="str">
        <f t="shared" si="81"/>
        <v>999:99.99</v>
      </c>
      <c r="BG68" s="4" t="str">
        <f t="shared" si="33"/>
        <v>999:99.99</v>
      </c>
      <c r="BH68" s="4" t="str">
        <f t="shared" si="98"/>
        <v>999:99.99</v>
      </c>
      <c r="BI68" s="4" t="str">
        <f t="shared" si="35"/>
        <v>999:99.99</v>
      </c>
      <c r="BJ68" s="4" t="str">
        <f t="shared" si="36"/>
        <v>999:99.99</v>
      </c>
      <c r="BL68" s="4">
        <f t="shared" si="37"/>
        <v>0</v>
      </c>
      <c r="BM68" s="4">
        <f t="shared" si="99"/>
        <v>0</v>
      </c>
      <c r="BN68" s="4">
        <f t="shared" si="39"/>
        <v>0</v>
      </c>
      <c r="BO68" s="4">
        <f t="shared" si="40"/>
        <v>0</v>
      </c>
      <c r="BP68" s="4">
        <f t="shared" si="41"/>
        <v>0</v>
      </c>
      <c r="BQ68" s="4">
        <f t="shared" si="42"/>
        <v>0</v>
      </c>
      <c r="BR68" s="4">
        <f t="shared" si="43"/>
        <v>0</v>
      </c>
      <c r="BS68" s="4">
        <f t="shared" si="44"/>
        <v>0</v>
      </c>
      <c r="BT68" s="4">
        <f t="shared" si="45"/>
        <v>0</v>
      </c>
      <c r="BU68" s="4">
        <f t="shared" si="46"/>
        <v>0</v>
      </c>
      <c r="BV68" s="4">
        <f t="shared" si="47"/>
        <v>0</v>
      </c>
      <c r="BW68" s="4">
        <f t="shared" si="48"/>
        <v>0</v>
      </c>
      <c r="BX68" s="4">
        <f t="shared" si="49"/>
        <v>0</v>
      </c>
      <c r="BY68" s="4">
        <f t="shared" si="50"/>
        <v>0</v>
      </c>
      <c r="BZ68" s="4">
        <f t="shared" si="51"/>
        <v>0</v>
      </c>
      <c r="CA68" s="4">
        <f t="shared" si="52"/>
        <v>0</v>
      </c>
      <c r="CB68" s="4">
        <f t="shared" si="53"/>
        <v>0</v>
      </c>
      <c r="CC68" s="4">
        <f t="shared" si="54"/>
        <v>0</v>
      </c>
      <c r="CE68" s="4">
        <f t="shared" si="83"/>
        <v>0</v>
      </c>
      <c r="CF68" s="4">
        <f>CF67+IF(OR(選手!C64="",AA68=0),0,1)</f>
        <v>0</v>
      </c>
      <c r="CG68" s="4" t="str">
        <f>IF(OR(選手!C64="",AA68=0),"",CF68)</f>
        <v/>
      </c>
      <c r="CH68" s="4" t="str">
        <f t="shared" si="58"/>
        <v>　</v>
      </c>
      <c r="CK68" s="4">
        <v>63</v>
      </c>
      <c r="CL68" s="4">
        <f>IF(COUNTIF(CE68,"1"),選手!C64,0)</f>
        <v>0</v>
      </c>
      <c r="CM68" s="4" t="str">
        <f>IF(ISERROR(VLOOKUP($CK68,泳者登録!$CG$5:$CJ$147,2,0)),"",VLOOKUP($CK68,泳者登録!$CG$5:$CJ$147,2,0))</f>
        <v/>
      </c>
    </row>
    <row r="69" spans="1:91" ht="18.75" x14ac:dyDescent="0.15">
      <c r="A69" s="31" t="str">
        <f t="shared" si="84"/>
        <v/>
      </c>
      <c r="B69" s="31"/>
      <c r="C69" s="30"/>
      <c r="D69" s="30"/>
      <c r="E69" s="30"/>
      <c r="F69" s="30"/>
      <c r="G69" s="32"/>
      <c r="H69" s="30"/>
      <c r="I69" s="33"/>
      <c r="J69" s="30"/>
      <c r="K69" s="33"/>
      <c r="L69" s="33"/>
      <c r="M69" s="33"/>
      <c r="N69" s="33"/>
      <c r="O69" s="33"/>
      <c r="P69" s="33"/>
      <c r="Q69" s="33"/>
      <c r="R69" s="98"/>
      <c r="S69" s="31" t="str">
        <f t="shared" si="59"/>
        <v/>
      </c>
      <c r="T69" s="7" t="str">
        <f>IF(ISERROR(VLOOKUP(AK69,AM$59:$AN$75,2,0)),"",VLOOKUP(AK69,AM$59:$AN$75,2,0))</f>
        <v/>
      </c>
      <c r="U69" s="93"/>
      <c r="V69" s="12">
        <f t="shared" si="72"/>
        <v>0</v>
      </c>
      <c r="W69" s="12">
        <f t="shared" si="85"/>
        <v>0</v>
      </c>
      <c r="X69" s="12">
        <f t="shared" si="73"/>
        <v>0</v>
      </c>
      <c r="Y69" s="12">
        <f t="shared" si="86"/>
        <v>0</v>
      </c>
      <c r="Z69" s="12">
        <f t="shared" si="87"/>
        <v>0</v>
      </c>
      <c r="AA69" s="12">
        <f t="shared" si="88"/>
        <v>0</v>
      </c>
      <c r="AB69" s="12">
        <f t="shared" si="10"/>
        <v>0</v>
      </c>
      <c r="AC69" s="12">
        <f t="shared" si="11"/>
        <v>0</v>
      </c>
      <c r="AD69" s="12">
        <f t="shared" si="12"/>
        <v>0</v>
      </c>
      <c r="AE69" s="12">
        <f t="shared" si="13"/>
        <v>0</v>
      </c>
      <c r="AF69" s="12">
        <f t="shared" si="14"/>
        <v>0</v>
      </c>
      <c r="AG69" s="11" t="str">
        <f t="shared" si="77"/>
        <v>19000100</v>
      </c>
      <c r="AH69" s="7" t="str">
        <f t="shared" si="89"/>
        <v/>
      </c>
      <c r="AI69" s="7" t="str">
        <f t="shared" si="90"/>
        <v/>
      </c>
      <c r="AJ69" s="7" t="str">
        <f t="shared" si="91"/>
        <v/>
      </c>
      <c r="AK69" s="4" t="str">
        <f t="shared" si="63"/>
        <v/>
      </c>
      <c r="AM69">
        <v>11</v>
      </c>
      <c r="AN69" t="s">
        <v>42</v>
      </c>
      <c r="AO69">
        <v>1</v>
      </c>
      <c r="AP69">
        <v>6</v>
      </c>
      <c r="AQ69">
        <v>3</v>
      </c>
      <c r="AR69" s="6">
        <v>62</v>
      </c>
      <c r="AS69" s="4">
        <f t="shared" si="78"/>
        <v>0</v>
      </c>
      <c r="AT69" s="4" t="str">
        <f t="shared" si="79"/>
        <v/>
      </c>
      <c r="AU69" s="4" t="str">
        <f t="shared" si="80"/>
        <v xml:space="preserve"> </v>
      </c>
      <c r="AV69" s="4" t="str">
        <f t="shared" si="92"/>
        <v/>
      </c>
      <c r="AW69" s="4" t="str">
        <f t="shared" si="93"/>
        <v/>
      </c>
      <c r="AX69" s="4" t="str">
        <f t="shared" si="94"/>
        <v/>
      </c>
      <c r="AY69" s="4" t="str">
        <f t="shared" si="26"/>
        <v/>
      </c>
      <c r="AZ69" s="4" t="str">
        <f t="shared" si="27"/>
        <v/>
      </c>
      <c r="BA69" s="4" t="str">
        <f t="shared" si="95"/>
        <v/>
      </c>
      <c r="BB69" s="4" t="str">
        <f t="shared" si="96"/>
        <v/>
      </c>
      <c r="BC69" s="4" t="str">
        <f t="shared" si="97"/>
        <v/>
      </c>
      <c r="BD69" s="4" t="str">
        <f t="shared" si="31"/>
        <v/>
      </c>
      <c r="BE69" s="4" t="str">
        <f t="shared" si="32"/>
        <v/>
      </c>
      <c r="BF69" s="4" t="str">
        <f t="shared" si="81"/>
        <v>999:99.99</v>
      </c>
      <c r="BG69" s="4" t="str">
        <f t="shared" si="33"/>
        <v>999:99.99</v>
      </c>
      <c r="BH69" s="4" t="str">
        <f t="shared" si="98"/>
        <v>999:99.99</v>
      </c>
      <c r="BI69" s="4" t="str">
        <f t="shared" si="35"/>
        <v>999:99.99</v>
      </c>
      <c r="BJ69" s="4" t="str">
        <f t="shared" si="36"/>
        <v>999:99.99</v>
      </c>
      <c r="BL69" s="4">
        <f t="shared" si="37"/>
        <v>0</v>
      </c>
      <c r="BM69" s="4">
        <f t="shared" si="99"/>
        <v>0</v>
      </c>
      <c r="BN69" s="4">
        <f t="shared" si="39"/>
        <v>0</v>
      </c>
      <c r="BO69" s="4">
        <f t="shared" si="40"/>
        <v>0</v>
      </c>
      <c r="BP69" s="4">
        <f t="shared" si="41"/>
        <v>0</v>
      </c>
      <c r="BQ69" s="4">
        <f t="shared" si="42"/>
        <v>0</v>
      </c>
      <c r="BR69" s="4">
        <f t="shared" si="43"/>
        <v>0</v>
      </c>
      <c r="BS69" s="4">
        <f t="shared" si="44"/>
        <v>0</v>
      </c>
      <c r="BT69" s="4">
        <f t="shared" si="45"/>
        <v>0</v>
      </c>
      <c r="BU69" s="4">
        <f t="shared" si="46"/>
        <v>0</v>
      </c>
      <c r="BV69" s="4">
        <f t="shared" si="47"/>
        <v>0</v>
      </c>
      <c r="BW69" s="4">
        <f t="shared" si="48"/>
        <v>0</v>
      </c>
      <c r="BX69" s="4">
        <f t="shared" si="49"/>
        <v>0</v>
      </c>
      <c r="BY69" s="4">
        <f t="shared" si="50"/>
        <v>0</v>
      </c>
      <c r="BZ69" s="4">
        <f t="shared" si="51"/>
        <v>0</v>
      </c>
      <c r="CA69" s="4">
        <f t="shared" si="52"/>
        <v>0</v>
      </c>
      <c r="CB69" s="4">
        <f t="shared" si="53"/>
        <v>0</v>
      </c>
      <c r="CC69" s="4">
        <f t="shared" si="54"/>
        <v>0</v>
      </c>
      <c r="CE69" s="4">
        <f t="shared" si="83"/>
        <v>0</v>
      </c>
      <c r="CF69" s="4">
        <f>CF68+IF(OR(選手!C65="",AA69=0),0,1)</f>
        <v>0</v>
      </c>
      <c r="CG69" s="4" t="str">
        <f>IF(OR(選手!C65="",AA69=0),"",CF69)</f>
        <v/>
      </c>
      <c r="CH69" s="4" t="str">
        <f t="shared" si="58"/>
        <v>　</v>
      </c>
      <c r="CK69" s="4">
        <v>64</v>
      </c>
      <c r="CL69" s="4">
        <f>IF(COUNTIF(CE69,"1"),選手!C65,0)</f>
        <v>0</v>
      </c>
      <c r="CM69" s="4" t="str">
        <f>IF(ISERROR(VLOOKUP($CK69,泳者登録!$CG$5:$CJ$147,2,0)),"",VLOOKUP($CK69,泳者登録!$CG$5:$CJ$147,2,0))</f>
        <v/>
      </c>
    </row>
    <row r="70" spans="1:91" ht="18.75" x14ac:dyDescent="0.15">
      <c r="A70" s="31" t="str">
        <f t="shared" si="84"/>
        <v/>
      </c>
      <c r="B70" s="31"/>
      <c r="C70" s="30"/>
      <c r="D70" s="30"/>
      <c r="E70" s="30"/>
      <c r="F70" s="30"/>
      <c r="G70" s="32"/>
      <c r="H70" s="30"/>
      <c r="I70" s="33"/>
      <c r="J70" s="30"/>
      <c r="K70" s="33"/>
      <c r="L70" s="33"/>
      <c r="M70" s="33"/>
      <c r="N70" s="33"/>
      <c r="O70" s="33"/>
      <c r="P70" s="33"/>
      <c r="Q70" s="33"/>
      <c r="R70" s="98"/>
      <c r="S70" s="31" t="str">
        <f t="shared" ref="S70:S101" si="100">IF(G70="","",INT(($AS$1-AG70)/10000))</f>
        <v/>
      </c>
      <c r="T70" s="7" t="str">
        <f>IF(ISERROR(VLOOKUP(AK70,AM$59:$AN$75,2,0)),"",VLOOKUP(AK70,AM$59:$AN$75,2,0))</f>
        <v/>
      </c>
      <c r="U70" s="93"/>
      <c r="V70" s="12">
        <f t="shared" si="72"/>
        <v>0</v>
      </c>
      <c r="W70" s="12">
        <f t="shared" si="85"/>
        <v>0</v>
      </c>
      <c r="X70" s="12">
        <f t="shared" si="73"/>
        <v>0</v>
      </c>
      <c r="Y70" s="12">
        <f t="shared" si="86"/>
        <v>0</v>
      </c>
      <c r="Z70" s="12">
        <f t="shared" si="87"/>
        <v>0</v>
      </c>
      <c r="AA70" s="12">
        <f t="shared" si="88"/>
        <v>0</v>
      </c>
      <c r="AB70" s="12">
        <f t="shared" si="10"/>
        <v>0</v>
      </c>
      <c r="AC70" s="12">
        <f t="shared" si="11"/>
        <v>0</v>
      </c>
      <c r="AD70" s="12">
        <f t="shared" si="12"/>
        <v>0</v>
      </c>
      <c r="AE70" s="12">
        <f t="shared" si="13"/>
        <v>0</v>
      </c>
      <c r="AF70" s="12">
        <f t="shared" si="14"/>
        <v>0</v>
      </c>
      <c r="AG70" s="11" t="str">
        <f t="shared" si="77"/>
        <v>19000100</v>
      </c>
      <c r="AH70" s="7" t="str">
        <f t="shared" si="89"/>
        <v/>
      </c>
      <c r="AI70" s="7" t="str">
        <f t="shared" si="90"/>
        <v/>
      </c>
      <c r="AJ70" s="7" t="str">
        <f t="shared" si="91"/>
        <v/>
      </c>
      <c r="AK70" s="4" t="str">
        <f t="shared" ref="AK70:AK101" si="101">IF(G70="","",INT(($AS$2-AG70)/10000))</f>
        <v/>
      </c>
      <c r="AM70">
        <v>12</v>
      </c>
      <c r="AN70" t="s">
        <v>43</v>
      </c>
      <c r="AO70">
        <v>2</v>
      </c>
      <c r="AP70">
        <v>1</v>
      </c>
      <c r="AQ70">
        <v>4</v>
      </c>
      <c r="AR70" s="6">
        <v>63</v>
      </c>
      <c r="AS70" s="4">
        <f t="shared" si="78"/>
        <v>0</v>
      </c>
      <c r="AT70" s="4" t="str">
        <f t="shared" si="79"/>
        <v/>
      </c>
      <c r="AU70" s="4" t="str">
        <f t="shared" si="80"/>
        <v xml:space="preserve"> </v>
      </c>
      <c r="AV70" s="4" t="str">
        <f t="shared" si="92"/>
        <v/>
      </c>
      <c r="AW70" s="4" t="str">
        <f t="shared" si="93"/>
        <v/>
      </c>
      <c r="AX70" s="4" t="str">
        <f t="shared" si="94"/>
        <v/>
      </c>
      <c r="AY70" s="4" t="str">
        <f t="shared" si="26"/>
        <v/>
      </c>
      <c r="AZ70" s="4" t="str">
        <f t="shared" si="27"/>
        <v/>
      </c>
      <c r="BA70" s="4" t="str">
        <f t="shared" si="95"/>
        <v/>
      </c>
      <c r="BB70" s="4" t="str">
        <f t="shared" si="96"/>
        <v/>
      </c>
      <c r="BC70" s="4" t="str">
        <f t="shared" si="97"/>
        <v/>
      </c>
      <c r="BD70" s="4" t="str">
        <f t="shared" si="31"/>
        <v/>
      </c>
      <c r="BE70" s="4" t="str">
        <f t="shared" si="32"/>
        <v/>
      </c>
      <c r="BF70" s="4" t="str">
        <f t="shared" si="81"/>
        <v>999:99.99</v>
      </c>
      <c r="BG70" s="4" t="str">
        <f t="shared" si="33"/>
        <v>999:99.99</v>
      </c>
      <c r="BH70" s="4" t="str">
        <f t="shared" si="98"/>
        <v>999:99.99</v>
      </c>
      <c r="BI70" s="4" t="str">
        <f t="shared" si="35"/>
        <v>999:99.99</v>
      </c>
      <c r="BJ70" s="4" t="str">
        <f t="shared" si="36"/>
        <v>999:99.99</v>
      </c>
      <c r="BL70" s="4">
        <f t="shared" si="37"/>
        <v>0</v>
      </c>
      <c r="BM70" s="4">
        <f t="shared" si="99"/>
        <v>0</v>
      </c>
      <c r="BN70" s="4">
        <f t="shared" si="39"/>
        <v>0</v>
      </c>
      <c r="BO70" s="4">
        <f t="shared" si="40"/>
        <v>0</v>
      </c>
      <c r="BP70" s="4">
        <f t="shared" si="41"/>
        <v>0</v>
      </c>
      <c r="BQ70" s="4">
        <f t="shared" si="42"/>
        <v>0</v>
      </c>
      <c r="BR70" s="4">
        <f t="shared" si="43"/>
        <v>0</v>
      </c>
      <c r="BS70" s="4">
        <f t="shared" si="44"/>
        <v>0</v>
      </c>
      <c r="BT70" s="4">
        <f t="shared" si="45"/>
        <v>0</v>
      </c>
      <c r="BU70" s="4">
        <f t="shared" si="46"/>
        <v>0</v>
      </c>
      <c r="BV70" s="4">
        <f t="shared" si="47"/>
        <v>0</v>
      </c>
      <c r="BW70" s="4">
        <f t="shared" si="48"/>
        <v>0</v>
      </c>
      <c r="BX70" s="4">
        <f t="shared" si="49"/>
        <v>0</v>
      </c>
      <c r="BY70" s="4">
        <f t="shared" si="50"/>
        <v>0</v>
      </c>
      <c r="BZ70" s="4">
        <f t="shared" si="51"/>
        <v>0</v>
      </c>
      <c r="CA70" s="4">
        <f t="shared" si="52"/>
        <v>0</v>
      </c>
      <c r="CB70" s="4">
        <f t="shared" si="53"/>
        <v>0</v>
      </c>
      <c r="CC70" s="4">
        <f t="shared" si="54"/>
        <v>0</v>
      </c>
      <c r="CE70" s="4">
        <f t="shared" si="83"/>
        <v>0</v>
      </c>
      <c r="CF70" s="4">
        <f>CF69+IF(OR(選手!C66="",AA70=0),0,1)</f>
        <v>0</v>
      </c>
      <c r="CG70" s="4" t="str">
        <f>IF(OR(選手!C66="",AA70=0),"",CF70)</f>
        <v/>
      </c>
      <c r="CH70" s="4" t="str">
        <f t="shared" si="58"/>
        <v>　</v>
      </c>
      <c r="CK70" s="4">
        <v>65</v>
      </c>
      <c r="CL70" s="4">
        <f>IF(COUNTIF(CE70,"1"),選手!C66,0)</f>
        <v>0</v>
      </c>
      <c r="CM70" s="4" t="str">
        <f>IF(ISERROR(VLOOKUP($CK70,泳者登録!$CG$5:$CJ$147,2,0)),"",VLOOKUP($CK70,泳者登録!$CG$5:$CJ$147,2,0))</f>
        <v/>
      </c>
    </row>
    <row r="71" spans="1:91" ht="18.75" x14ac:dyDescent="0.15">
      <c r="A71" s="31" t="str">
        <f t="shared" si="84"/>
        <v/>
      </c>
      <c r="B71" s="31"/>
      <c r="C71" s="30"/>
      <c r="D71" s="30"/>
      <c r="E71" s="30"/>
      <c r="F71" s="30"/>
      <c r="G71" s="32"/>
      <c r="H71" s="30"/>
      <c r="I71" s="33"/>
      <c r="J71" s="30"/>
      <c r="K71" s="33"/>
      <c r="L71" s="33"/>
      <c r="M71" s="33"/>
      <c r="N71" s="33"/>
      <c r="O71" s="33"/>
      <c r="P71" s="33"/>
      <c r="Q71" s="33"/>
      <c r="R71" s="98"/>
      <c r="S71" s="31" t="str">
        <f t="shared" si="100"/>
        <v/>
      </c>
      <c r="T71" s="7" t="str">
        <f>IF(ISERROR(VLOOKUP(AK71,AM$59:$AN$75,2,0)),"",VLOOKUP(AK71,AM$59:$AN$75,2,0))</f>
        <v/>
      </c>
      <c r="U71" s="93"/>
      <c r="V71" s="12">
        <f t="shared" si="72"/>
        <v>0</v>
      </c>
      <c r="W71" s="12">
        <f t="shared" si="85"/>
        <v>0</v>
      </c>
      <c r="X71" s="12">
        <f t="shared" si="73"/>
        <v>0</v>
      </c>
      <c r="Y71" s="12">
        <f t="shared" si="86"/>
        <v>0</v>
      </c>
      <c r="Z71" s="12">
        <f t="shared" si="87"/>
        <v>0</v>
      </c>
      <c r="AA71" s="12">
        <f t="shared" si="88"/>
        <v>0</v>
      </c>
      <c r="AB71" s="12">
        <f t="shared" ref="AB71:AB107" si="102">IF(H71="",0,IF(OR(H71=J71,H71=L71,H71=N71,H71=P71),1,0))</f>
        <v>0</v>
      </c>
      <c r="AC71" s="12">
        <f t="shared" ref="AC71:AC107" si="103">IF(J71="",0,IF(OR(H71=J71,J71=L71,J71=N71,J71=P71),1,0))</f>
        <v>0</v>
      </c>
      <c r="AD71" s="12">
        <f t="shared" ref="AD71:AD107" si="104">IF(L71="",0,IF(OR(L71=H71,J71=L71,L71=N71,L71=P71),1,0))</f>
        <v>0</v>
      </c>
      <c r="AE71" s="12">
        <f t="shared" ref="AE71:AE107" si="105">IF(N71="",0,IF(OR(H71=N71,J71=N71,L71=N71,N71=P71),1,0))</f>
        <v>0</v>
      </c>
      <c r="AF71" s="12">
        <f t="shared" ref="AF71:AF107" si="106">IF(P71="",0,IF(OR(H71=P71,J71=P71,L71=P71,N71=P71),1,0))</f>
        <v>0</v>
      </c>
      <c r="AG71" s="11" t="str">
        <f t="shared" si="77"/>
        <v>19000100</v>
      </c>
      <c r="AH71" s="7" t="str">
        <f t="shared" si="89"/>
        <v/>
      </c>
      <c r="AI71" s="7" t="str">
        <f t="shared" si="90"/>
        <v/>
      </c>
      <c r="AJ71" s="7" t="str">
        <f t="shared" si="91"/>
        <v/>
      </c>
      <c r="AK71" s="4" t="str">
        <f t="shared" si="101"/>
        <v/>
      </c>
      <c r="AM71">
        <v>13</v>
      </c>
      <c r="AN71" t="s">
        <v>44</v>
      </c>
      <c r="AO71">
        <v>2</v>
      </c>
      <c r="AP71">
        <v>2</v>
      </c>
      <c r="AQ71">
        <v>4</v>
      </c>
      <c r="AR71" s="6">
        <v>64</v>
      </c>
      <c r="AS71" s="4">
        <f t="shared" si="78"/>
        <v>0</v>
      </c>
      <c r="AT71" s="4" t="str">
        <f t="shared" si="79"/>
        <v/>
      </c>
      <c r="AU71" s="4" t="str">
        <f t="shared" si="80"/>
        <v xml:space="preserve"> </v>
      </c>
      <c r="AV71" s="4" t="str">
        <f t="shared" si="92"/>
        <v/>
      </c>
      <c r="AW71" s="4" t="str">
        <f t="shared" si="93"/>
        <v/>
      </c>
      <c r="AX71" s="4" t="str">
        <f t="shared" si="94"/>
        <v/>
      </c>
      <c r="AY71" s="4" t="str">
        <f t="shared" ref="AY71:AY107" si="107">IF($N71="","",VLOOKUP($N71,$AL$6:$AN$61,2,0))</f>
        <v/>
      </c>
      <c r="AZ71" s="4" t="str">
        <f t="shared" ref="AZ71:AZ107" si="108">IF($P71="","",VLOOKUP($P71,$AL$6:$AN$61,2,0))</f>
        <v/>
      </c>
      <c r="BA71" s="4" t="str">
        <f t="shared" si="95"/>
        <v/>
      </c>
      <c r="BB71" s="4" t="str">
        <f t="shared" si="96"/>
        <v/>
      </c>
      <c r="BC71" s="4" t="str">
        <f t="shared" si="97"/>
        <v/>
      </c>
      <c r="BD71" s="4" t="str">
        <f t="shared" ref="BD71:BD107" si="109">IF($N71="","",VLOOKUP($N71,$AL$6:$AN$61,3,0))</f>
        <v/>
      </c>
      <c r="BE71" s="4" t="str">
        <f t="shared" ref="BE71:BE107" si="110">IF($P71="","",VLOOKUP($P71,$AL$6:$AN$61,3,0))</f>
        <v/>
      </c>
      <c r="BF71" s="4" t="str">
        <f t="shared" si="81"/>
        <v>999:99.99</v>
      </c>
      <c r="BG71" s="4" t="str">
        <f t="shared" ref="BG71:BG107" si="111">IF(K71="","999:99.99"," "&amp;LEFT(RIGHT("        "&amp;TEXT(K71,"0.00"),7),2)&amp;":"&amp;RIGHT(TEXT(K71,"0.00"),5))</f>
        <v>999:99.99</v>
      </c>
      <c r="BH71" s="4" t="str">
        <f t="shared" si="98"/>
        <v>999:99.99</v>
      </c>
      <c r="BI71" s="4" t="str">
        <f t="shared" ref="BI71:BI107" si="112">IF(O71="","999:99.99"," "&amp;LEFT(RIGHT("        "&amp;TEXT(O71,"0.00"),7),2)&amp;":"&amp;RIGHT(TEXT(O71,"0.00"),5))</f>
        <v>999:99.99</v>
      </c>
      <c r="BJ71" s="4" t="str">
        <f t="shared" ref="BJ71:BJ107" si="113">IF(Q71="","999:99.99"," "&amp;LEFT(RIGHT("        "&amp;TEXT(Q71,"0.00"),7),2)&amp;":"&amp;RIGHT(TEXT(Q71,"0.00"),5))</f>
        <v>999:99.99</v>
      </c>
      <c r="BL71" s="4">
        <f t="shared" ref="BL71:BL107" si="114">IF(AND(AK71&lt;=18,BX71=1),1,0)</f>
        <v>0</v>
      </c>
      <c r="BM71" s="4">
        <f t="shared" si="99"/>
        <v>0</v>
      </c>
      <c r="BN71" s="4">
        <f t="shared" ref="BN71:BN107" si="115">IF(AND(AK71&lt;=18,BZ71=1),1,0)</f>
        <v>0</v>
      </c>
      <c r="BO71" s="4">
        <f t="shared" ref="BO71:BO107" si="116">IF(AND(AK71&lt;=18,CA71=1),1,0)</f>
        <v>0</v>
      </c>
      <c r="BP71" s="4">
        <f t="shared" ref="BP71:BP107" si="117">IF(AND(AK71&lt;=18,CB71=1),1,0)</f>
        <v>0</v>
      </c>
      <c r="BQ71" s="4">
        <f t="shared" ref="BQ71:BQ107" si="118">IF(AND(AK71&lt;=18,CC71=1),1,0)</f>
        <v>0</v>
      </c>
      <c r="BR71" s="4">
        <f t="shared" ref="BR71:BR107" si="119">IF(AND(AK71&gt;=18,BX71=1),1,0)</f>
        <v>0</v>
      </c>
      <c r="BS71" s="4">
        <f t="shared" ref="BS71:BS107" si="120">IF(AND(AK71&gt;=18,BY71=1),1,0)</f>
        <v>0</v>
      </c>
      <c r="BT71" s="4">
        <f t="shared" ref="BT71:BT107" si="121">IF(AND(AK71&gt;=18,BZ71=1),1,0)</f>
        <v>0</v>
      </c>
      <c r="BU71" s="4">
        <f t="shared" ref="BU71:BU107" si="122">IF(AND(AK71&gt;=18,CA71=1),1,0)</f>
        <v>0</v>
      </c>
      <c r="BV71" s="4">
        <f t="shared" ref="BV71:BV107" si="123">IF(AND(AK71&gt;=18,CB71=1),1,0)</f>
        <v>0</v>
      </c>
      <c r="BW71" s="4">
        <f t="shared" ref="BW71:BW107" si="124">IF(AND(AK71&gt;=18,CC71=1),1,0)</f>
        <v>0</v>
      </c>
      <c r="BX71" s="4">
        <f t="shared" ref="BX71:BX107" si="125">COUNTIF(BA71:BE71,300)</f>
        <v>0</v>
      </c>
      <c r="BY71" s="4">
        <f t="shared" ref="BY71:BY107" si="126">COUNTIF(BA71:BE71,500)</f>
        <v>0</v>
      </c>
      <c r="BZ71" s="4">
        <f t="shared" ref="BZ71:BZ107" si="127">COUNTIF(BA71:BE71,1000)</f>
        <v>0</v>
      </c>
      <c r="CA71" s="4">
        <f t="shared" ref="CA71:CA107" si="128">COUNTIF(BA71:BE71,1500)</f>
        <v>0</v>
      </c>
      <c r="CB71" s="4">
        <f t="shared" ref="CB71:CB107" si="129">COUNTIF(BA71:BE71,3000)</f>
        <v>0</v>
      </c>
      <c r="CC71" s="4">
        <f t="shared" ref="CC71:CC107" si="130">COUNTIF(BA71:BE71,5000)</f>
        <v>0</v>
      </c>
      <c r="CE71" s="4">
        <f t="shared" si="83"/>
        <v>0</v>
      </c>
      <c r="CF71" s="4">
        <f>CF70+IF(OR(選手!C67="",AA71=0),0,1)</f>
        <v>0</v>
      </c>
      <c r="CG71" s="4" t="str">
        <f>IF(OR(選手!C67="",AA71=0),"",CF71)</f>
        <v/>
      </c>
      <c r="CH71" s="4" t="str">
        <f t="shared" ref="CH71:CH107" si="131">TRIM(C71)&amp;"　"&amp;TRIM(D71)</f>
        <v>　</v>
      </c>
      <c r="CK71" s="4">
        <v>66</v>
      </c>
      <c r="CL71" s="4">
        <f>IF(COUNTIF(CE71,"1"),選手!C67,0)</f>
        <v>0</v>
      </c>
      <c r="CM71" s="4" t="str">
        <f>IF(ISERROR(VLOOKUP($CK71,泳者登録!$CG$5:$CJ$147,2,0)),"",VLOOKUP($CK71,泳者登録!$CG$5:$CJ$147,2,0))</f>
        <v/>
      </c>
    </row>
    <row r="72" spans="1:91" ht="18.75" x14ac:dyDescent="0.15">
      <c r="A72" s="31" t="str">
        <f t="shared" si="84"/>
        <v/>
      </c>
      <c r="B72" s="31"/>
      <c r="C72" s="30"/>
      <c r="D72" s="30"/>
      <c r="E72" s="30"/>
      <c r="F72" s="30"/>
      <c r="G72" s="32"/>
      <c r="H72" s="30"/>
      <c r="I72" s="33"/>
      <c r="J72" s="30"/>
      <c r="K72" s="33"/>
      <c r="L72" s="33"/>
      <c r="M72" s="33"/>
      <c r="N72" s="33"/>
      <c r="O72" s="33"/>
      <c r="P72" s="33"/>
      <c r="Q72" s="33"/>
      <c r="R72" s="98"/>
      <c r="S72" s="31" t="str">
        <f t="shared" si="100"/>
        <v/>
      </c>
      <c r="T72" s="7" t="str">
        <f>IF(ISERROR(VLOOKUP(AK72,AM$59:$AN$75,2,0)),"",VLOOKUP(AK72,AM$59:$AN$75,2,0))</f>
        <v/>
      </c>
      <c r="U72" s="93"/>
      <c r="V72" s="12">
        <f t="shared" si="72"/>
        <v>0</v>
      </c>
      <c r="W72" s="12">
        <f t="shared" si="85"/>
        <v>0</v>
      </c>
      <c r="X72" s="12">
        <f t="shared" si="73"/>
        <v>0</v>
      </c>
      <c r="Y72" s="12">
        <f t="shared" si="86"/>
        <v>0</v>
      </c>
      <c r="Z72" s="12">
        <f t="shared" si="87"/>
        <v>0</v>
      </c>
      <c r="AA72" s="12">
        <f t="shared" si="88"/>
        <v>0</v>
      </c>
      <c r="AB72" s="12">
        <f t="shared" si="102"/>
        <v>0</v>
      </c>
      <c r="AC72" s="12">
        <f t="shared" si="103"/>
        <v>0</v>
      </c>
      <c r="AD72" s="12">
        <f t="shared" si="104"/>
        <v>0</v>
      </c>
      <c r="AE72" s="12">
        <f t="shared" si="105"/>
        <v>0</v>
      </c>
      <c r="AF72" s="12">
        <f t="shared" si="106"/>
        <v>0</v>
      </c>
      <c r="AG72" s="11" t="str">
        <f t="shared" si="77"/>
        <v>19000100</v>
      </c>
      <c r="AH72" s="7" t="str">
        <f t="shared" si="89"/>
        <v/>
      </c>
      <c r="AI72" s="7" t="str">
        <f t="shared" si="90"/>
        <v/>
      </c>
      <c r="AJ72" s="7" t="str">
        <f t="shared" si="91"/>
        <v/>
      </c>
      <c r="AK72" s="4" t="str">
        <f t="shared" si="101"/>
        <v/>
      </c>
      <c r="AM72">
        <v>14</v>
      </c>
      <c r="AN72" t="s">
        <v>45</v>
      </c>
      <c r="AO72">
        <v>2</v>
      </c>
      <c r="AP72">
        <v>3</v>
      </c>
      <c r="AQ72">
        <v>4</v>
      </c>
      <c r="AR72" s="6">
        <v>65</v>
      </c>
      <c r="AS72" s="4">
        <f t="shared" si="78"/>
        <v>0</v>
      </c>
      <c r="AT72" s="4" t="str">
        <f t="shared" si="79"/>
        <v/>
      </c>
      <c r="AU72" s="4" t="str">
        <f t="shared" si="80"/>
        <v xml:space="preserve"> </v>
      </c>
      <c r="AV72" s="4" t="str">
        <f t="shared" si="92"/>
        <v/>
      </c>
      <c r="AW72" s="4" t="str">
        <f t="shared" si="93"/>
        <v/>
      </c>
      <c r="AX72" s="4" t="str">
        <f t="shared" si="94"/>
        <v/>
      </c>
      <c r="AY72" s="4" t="str">
        <f t="shared" si="107"/>
        <v/>
      </c>
      <c r="AZ72" s="4" t="str">
        <f t="shared" si="108"/>
        <v/>
      </c>
      <c r="BA72" s="4" t="str">
        <f t="shared" si="95"/>
        <v/>
      </c>
      <c r="BB72" s="4" t="str">
        <f t="shared" si="96"/>
        <v/>
      </c>
      <c r="BC72" s="4" t="str">
        <f t="shared" si="97"/>
        <v/>
      </c>
      <c r="BD72" s="4" t="str">
        <f t="shared" si="109"/>
        <v/>
      </c>
      <c r="BE72" s="4" t="str">
        <f t="shared" si="110"/>
        <v/>
      </c>
      <c r="BF72" s="4" t="str">
        <f t="shared" si="81"/>
        <v>999:99.99</v>
      </c>
      <c r="BG72" s="4" t="str">
        <f t="shared" si="111"/>
        <v>999:99.99</v>
      </c>
      <c r="BH72" s="4" t="str">
        <f t="shared" si="98"/>
        <v>999:99.99</v>
      </c>
      <c r="BI72" s="4" t="str">
        <f t="shared" si="112"/>
        <v>999:99.99</v>
      </c>
      <c r="BJ72" s="4" t="str">
        <f t="shared" si="113"/>
        <v>999:99.99</v>
      </c>
      <c r="BL72" s="4">
        <f t="shared" si="114"/>
        <v>0</v>
      </c>
      <c r="BM72" s="4">
        <f t="shared" si="99"/>
        <v>0</v>
      </c>
      <c r="BN72" s="4">
        <f t="shared" si="115"/>
        <v>0</v>
      </c>
      <c r="BO72" s="4">
        <f t="shared" si="116"/>
        <v>0</v>
      </c>
      <c r="BP72" s="4">
        <f t="shared" si="117"/>
        <v>0</v>
      </c>
      <c r="BQ72" s="4">
        <f t="shared" si="118"/>
        <v>0</v>
      </c>
      <c r="BR72" s="4">
        <f t="shared" si="119"/>
        <v>0</v>
      </c>
      <c r="BS72" s="4">
        <f t="shared" si="120"/>
        <v>0</v>
      </c>
      <c r="BT72" s="4">
        <f t="shared" si="121"/>
        <v>0</v>
      </c>
      <c r="BU72" s="4">
        <f t="shared" si="122"/>
        <v>0</v>
      </c>
      <c r="BV72" s="4">
        <f t="shared" si="123"/>
        <v>0</v>
      </c>
      <c r="BW72" s="4">
        <f t="shared" si="124"/>
        <v>0</v>
      </c>
      <c r="BX72" s="4">
        <f t="shared" si="125"/>
        <v>0</v>
      </c>
      <c r="BY72" s="4">
        <f t="shared" si="126"/>
        <v>0</v>
      </c>
      <c r="BZ72" s="4">
        <f t="shared" si="127"/>
        <v>0</v>
      </c>
      <c r="CA72" s="4">
        <f t="shared" si="128"/>
        <v>0</v>
      </c>
      <c r="CB72" s="4">
        <f t="shared" si="129"/>
        <v>0</v>
      </c>
      <c r="CC72" s="4">
        <f t="shared" si="130"/>
        <v>0</v>
      </c>
      <c r="CE72" s="4">
        <f t="shared" si="83"/>
        <v>0</v>
      </c>
      <c r="CF72" s="4">
        <f>CF71+IF(OR(選手!C68="",AA72=0),0,1)</f>
        <v>0</v>
      </c>
      <c r="CG72" s="4" t="str">
        <f>IF(OR(選手!C68="",AA72=0),"",CF72)</f>
        <v/>
      </c>
      <c r="CH72" s="4" t="str">
        <f t="shared" si="131"/>
        <v>　</v>
      </c>
      <c r="CK72" s="4">
        <v>67</v>
      </c>
      <c r="CL72" s="4">
        <f>IF(COUNTIF(CE72,"1"),選手!C68,0)</f>
        <v>0</v>
      </c>
      <c r="CM72" s="4" t="str">
        <f>IF(ISERROR(VLOOKUP($CK72,泳者登録!$CG$5:$CJ$147,2,0)),"",VLOOKUP($CK72,泳者登録!$CG$5:$CJ$147,2,0))</f>
        <v/>
      </c>
    </row>
    <row r="73" spans="1:91" ht="18.75" x14ac:dyDescent="0.15">
      <c r="A73" s="31" t="str">
        <f t="shared" si="84"/>
        <v/>
      </c>
      <c r="B73" s="31"/>
      <c r="C73" s="30"/>
      <c r="D73" s="30"/>
      <c r="E73" s="30"/>
      <c r="F73" s="30"/>
      <c r="G73" s="32"/>
      <c r="H73" s="30"/>
      <c r="I73" s="33"/>
      <c r="J73" s="30"/>
      <c r="K73" s="33"/>
      <c r="L73" s="33"/>
      <c r="M73" s="33"/>
      <c r="N73" s="33"/>
      <c r="O73" s="33"/>
      <c r="P73" s="33"/>
      <c r="Q73" s="33"/>
      <c r="R73" s="98"/>
      <c r="S73" s="31" t="str">
        <f t="shared" si="100"/>
        <v/>
      </c>
      <c r="T73" s="7" t="str">
        <f>IF(ISERROR(VLOOKUP(AK73,AM$59:$AN$75,2,0)),"",VLOOKUP(AK73,AM$59:$AN$75,2,0))</f>
        <v/>
      </c>
      <c r="U73" s="93"/>
      <c r="V73" s="12">
        <f t="shared" si="72"/>
        <v>0</v>
      </c>
      <c r="W73" s="12">
        <f t="shared" si="85"/>
        <v>0</v>
      </c>
      <c r="X73" s="12">
        <f t="shared" si="73"/>
        <v>0</v>
      </c>
      <c r="Y73" s="12">
        <f t="shared" si="86"/>
        <v>0</v>
      </c>
      <c r="Z73" s="12">
        <f t="shared" si="87"/>
        <v>0</v>
      </c>
      <c r="AA73" s="12">
        <f t="shared" si="88"/>
        <v>0</v>
      </c>
      <c r="AB73" s="12">
        <f t="shared" si="102"/>
        <v>0</v>
      </c>
      <c r="AC73" s="12">
        <f t="shared" si="103"/>
        <v>0</v>
      </c>
      <c r="AD73" s="12">
        <f t="shared" si="104"/>
        <v>0</v>
      </c>
      <c r="AE73" s="12">
        <f t="shared" si="105"/>
        <v>0</v>
      </c>
      <c r="AF73" s="12">
        <f t="shared" si="106"/>
        <v>0</v>
      </c>
      <c r="AG73" s="11" t="str">
        <f t="shared" si="77"/>
        <v>19000100</v>
      </c>
      <c r="AH73" s="7" t="str">
        <f t="shared" si="89"/>
        <v/>
      </c>
      <c r="AI73" s="7" t="str">
        <f t="shared" si="90"/>
        <v/>
      </c>
      <c r="AJ73" s="7" t="str">
        <f t="shared" si="91"/>
        <v/>
      </c>
      <c r="AK73" s="4" t="str">
        <f t="shared" si="101"/>
        <v/>
      </c>
      <c r="AM73">
        <v>15</v>
      </c>
      <c r="AN73" t="s">
        <v>46</v>
      </c>
      <c r="AO73">
        <v>3</v>
      </c>
      <c r="AP73">
        <v>1</v>
      </c>
      <c r="AQ73">
        <v>5</v>
      </c>
      <c r="AR73" s="6">
        <v>66</v>
      </c>
      <c r="AS73" s="4">
        <f t="shared" si="78"/>
        <v>0</v>
      </c>
      <c r="AT73" s="4" t="str">
        <f t="shared" si="79"/>
        <v/>
      </c>
      <c r="AU73" s="4" t="str">
        <f t="shared" si="80"/>
        <v xml:space="preserve"> </v>
      </c>
      <c r="AV73" s="4" t="str">
        <f t="shared" si="92"/>
        <v/>
      </c>
      <c r="AW73" s="4" t="str">
        <f t="shared" si="93"/>
        <v/>
      </c>
      <c r="AX73" s="4" t="str">
        <f t="shared" si="94"/>
        <v/>
      </c>
      <c r="AY73" s="4" t="str">
        <f t="shared" si="107"/>
        <v/>
      </c>
      <c r="AZ73" s="4" t="str">
        <f t="shared" si="108"/>
        <v/>
      </c>
      <c r="BA73" s="4" t="str">
        <f t="shared" si="95"/>
        <v/>
      </c>
      <c r="BB73" s="4" t="str">
        <f t="shared" si="96"/>
        <v/>
      </c>
      <c r="BC73" s="4" t="str">
        <f t="shared" si="97"/>
        <v/>
      </c>
      <c r="BD73" s="4" t="str">
        <f t="shared" si="109"/>
        <v/>
      </c>
      <c r="BE73" s="4" t="str">
        <f t="shared" si="110"/>
        <v/>
      </c>
      <c r="BF73" s="4" t="str">
        <f t="shared" si="81"/>
        <v>999:99.99</v>
      </c>
      <c r="BG73" s="4" t="str">
        <f t="shared" si="111"/>
        <v>999:99.99</v>
      </c>
      <c r="BH73" s="4" t="str">
        <f t="shared" si="98"/>
        <v>999:99.99</v>
      </c>
      <c r="BI73" s="4" t="str">
        <f t="shared" si="112"/>
        <v>999:99.99</v>
      </c>
      <c r="BJ73" s="4" t="str">
        <f t="shared" si="113"/>
        <v>999:99.99</v>
      </c>
      <c r="BL73" s="4">
        <f t="shared" si="114"/>
        <v>0</v>
      </c>
      <c r="BM73" s="4">
        <f t="shared" si="99"/>
        <v>0</v>
      </c>
      <c r="BN73" s="4">
        <f t="shared" si="115"/>
        <v>0</v>
      </c>
      <c r="BO73" s="4">
        <f t="shared" si="116"/>
        <v>0</v>
      </c>
      <c r="BP73" s="4">
        <f t="shared" si="117"/>
        <v>0</v>
      </c>
      <c r="BQ73" s="4">
        <f t="shared" si="118"/>
        <v>0</v>
      </c>
      <c r="BR73" s="4">
        <f t="shared" si="119"/>
        <v>0</v>
      </c>
      <c r="BS73" s="4">
        <f t="shared" si="120"/>
        <v>0</v>
      </c>
      <c r="BT73" s="4">
        <f t="shared" si="121"/>
        <v>0</v>
      </c>
      <c r="BU73" s="4">
        <f t="shared" si="122"/>
        <v>0</v>
      </c>
      <c r="BV73" s="4">
        <f t="shared" si="123"/>
        <v>0</v>
      </c>
      <c r="BW73" s="4">
        <f t="shared" si="124"/>
        <v>0</v>
      </c>
      <c r="BX73" s="4">
        <f t="shared" si="125"/>
        <v>0</v>
      </c>
      <c r="BY73" s="4">
        <f t="shared" si="126"/>
        <v>0</v>
      </c>
      <c r="BZ73" s="4">
        <f t="shared" si="127"/>
        <v>0</v>
      </c>
      <c r="CA73" s="4">
        <f t="shared" si="128"/>
        <v>0</v>
      </c>
      <c r="CB73" s="4">
        <f t="shared" si="129"/>
        <v>0</v>
      </c>
      <c r="CC73" s="4">
        <f t="shared" si="130"/>
        <v>0</v>
      </c>
      <c r="CE73" s="4">
        <f t="shared" si="83"/>
        <v>0</v>
      </c>
      <c r="CF73" s="4">
        <f>CF72+IF(OR(選手!C69="",AA73=0),0,1)</f>
        <v>0</v>
      </c>
      <c r="CG73" s="4" t="str">
        <f>IF(OR(選手!C69="",AA73=0),"",CF73)</f>
        <v/>
      </c>
      <c r="CH73" s="4" t="str">
        <f t="shared" si="131"/>
        <v>　</v>
      </c>
      <c r="CK73" s="4">
        <v>68</v>
      </c>
      <c r="CL73" s="4">
        <f>IF(COUNTIF(CE73,"1"),選手!C69,0)</f>
        <v>0</v>
      </c>
      <c r="CM73" s="4" t="str">
        <f>IF(ISERROR(VLOOKUP($CK73,泳者登録!$CG$5:$CJ$147,2,0)),"",VLOOKUP($CK73,泳者登録!$CG$5:$CJ$147,2,0))</f>
        <v/>
      </c>
    </row>
    <row r="74" spans="1:91" ht="18.75" x14ac:dyDescent="0.15">
      <c r="A74" s="31" t="str">
        <f t="shared" si="84"/>
        <v/>
      </c>
      <c r="B74" s="31"/>
      <c r="C74" s="30"/>
      <c r="D74" s="30"/>
      <c r="E74" s="30"/>
      <c r="F74" s="30"/>
      <c r="G74" s="32"/>
      <c r="H74" s="30"/>
      <c r="I74" s="33"/>
      <c r="J74" s="30"/>
      <c r="K74" s="33"/>
      <c r="L74" s="33"/>
      <c r="M74" s="33"/>
      <c r="N74" s="33"/>
      <c r="O74" s="33"/>
      <c r="P74" s="33"/>
      <c r="Q74" s="33"/>
      <c r="R74" s="98"/>
      <c r="S74" s="31" t="str">
        <f t="shared" si="100"/>
        <v/>
      </c>
      <c r="T74" s="7" t="str">
        <f>IF(ISERROR(VLOOKUP(AK74,AM$59:$AN$75,2,0)),"",VLOOKUP(AK74,AM$59:$AN$75,2,0))</f>
        <v/>
      </c>
      <c r="U74" s="93"/>
      <c r="V74" s="12">
        <f t="shared" si="72"/>
        <v>0</v>
      </c>
      <c r="W74" s="12">
        <f t="shared" si="85"/>
        <v>0</v>
      </c>
      <c r="X74" s="12">
        <f t="shared" si="73"/>
        <v>0</v>
      </c>
      <c r="Y74" s="12">
        <f t="shared" si="86"/>
        <v>0</v>
      </c>
      <c r="Z74" s="12">
        <f t="shared" si="87"/>
        <v>0</v>
      </c>
      <c r="AA74" s="12">
        <f t="shared" si="88"/>
        <v>0</v>
      </c>
      <c r="AB74" s="12">
        <f t="shared" si="102"/>
        <v>0</v>
      </c>
      <c r="AC74" s="12">
        <f t="shared" si="103"/>
        <v>0</v>
      </c>
      <c r="AD74" s="12">
        <f t="shared" si="104"/>
        <v>0</v>
      </c>
      <c r="AE74" s="12">
        <f t="shared" si="105"/>
        <v>0</v>
      </c>
      <c r="AF74" s="12">
        <f t="shared" si="106"/>
        <v>0</v>
      </c>
      <c r="AG74" s="11" t="str">
        <f t="shared" si="77"/>
        <v>19000100</v>
      </c>
      <c r="AH74" s="7" t="str">
        <f t="shared" si="89"/>
        <v/>
      </c>
      <c r="AI74" s="7" t="str">
        <f t="shared" si="90"/>
        <v/>
      </c>
      <c r="AJ74" s="7" t="str">
        <f t="shared" si="91"/>
        <v/>
      </c>
      <c r="AK74" s="4" t="str">
        <f t="shared" si="101"/>
        <v/>
      </c>
      <c r="AM74">
        <v>16</v>
      </c>
      <c r="AN74" t="s">
        <v>47</v>
      </c>
      <c r="AO74">
        <v>3</v>
      </c>
      <c r="AP74">
        <v>2</v>
      </c>
      <c r="AQ74">
        <v>5</v>
      </c>
      <c r="AR74" s="6">
        <v>67</v>
      </c>
      <c r="AS74" s="4">
        <f t="shared" si="78"/>
        <v>0</v>
      </c>
      <c r="AT74" s="4" t="str">
        <f t="shared" si="79"/>
        <v/>
      </c>
      <c r="AU74" s="4" t="str">
        <f t="shared" si="80"/>
        <v xml:space="preserve"> </v>
      </c>
      <c r="AV74" s="4" t="str">
        <f t="shared" si="92"/>
        <v/>
      </c>
      <c r="AW74" s="4" t="str">
        <f t="shared" si="93"/>
        <v/>
      </c>
      <c r="AX74" s="4" t="str">
        <f t="shared" si="94"/>
        <v/>
      </c>
      <c r="AY74" s="4" t="str">
        <f t="shared" si="107"/>
        <v/>
      </c>
      <c r="AZ74" s="4" t="str">
        <f t="shared" si="108"/>
        <v/>
      </c>
      <c r="BA74" s="4" t="str">
        <f t="shared" si="95"/>
        <v/>
      </c>
      <c r="BB74" s="4" t="str">
        <f t="shared" si="96"/>
        <v/>
      </c>
      <c r="BC74" s="4" t="str">
        <f t="shared" si="97"/>
        <v/>
      </c>
      <c r="BD74" s="4" t="str">
        <f t="shared" si="109"/>
        <v/>
      </c>
      <c r="BE74" s="4" t="str">
        <f t="shared" si="110"/>
        <v/>
      </c>
      <c r="BF74" s="4" t="str">
        <f t="shared" si="81"/>
        <v>999:99.99</v>
      </c>
      <c r="BG74" s="4" t="str">
        <f t="shared" si="111"/>
        <v>999:99.99</v>
      </c>
      <c r="BH74" s="4" t="str">
        <f t="shared" si="98"/>
        <v>999:99.99</v>
      </c>
      <c r="BI74" s="4" t="str">
        <f t="shared" si="112"/>
        <v>999:99.99</v>
      </c>
      <c r="BJ74" s="4" t="str">
        <f t="shared" si="113"/>
        <v>999:99.99</v>
      </c>
      <c r="BL74" s="4">
        <f t="shared" si="114"/>
        <v>0</v>
      </c>
      <c r="BM74" s="4">
        <f t="shared" si="99"/>
        <v>0</v>
      </c>
      <c r="BN74" s="4">
        <f t="shared" si="115"/>
        <v>0</v>
      </c>
      <c r="BO74" s="4">
        <f t="shared" si="116"/>
        <v>0</v>
      </c>
      <c r="BP74" s="4">
        <f t="shared" si="117"/>
        <v>0</v>
      </c>
      <c r="BQ74" s="4">
        <f t="shared" si="118"/>
        <v>0</v>
      </c>
      <c r="BR74" s="4">
        <f t="shared" si="119"/>
        <v>0</v>
      </c>
      <c r="BS74" s="4">
        <f t="shared" si="120"/>
        <v>0</v>
      </c>
      <c r="BT74" s="4">
        <f t="shared" si="121"/>
        <v>0</v>
      </c>
      <c r="BU74" s="4">
        <f t="shared" si="122"/>
        <v>0</v>
      </c>
      <c r="BV74" s="4">
        <f t="shared" si="123"/>
        <v>0</v>
      </c>
      <c r="BW74" s="4">
        <f t="shared" si="124"/>
        <v>0</v>
      </c>
      <c r="BX74" s="4">
        <f t="shared" si="125"/>
        <v>0</v>
      </c>
      <c r="BY74" s="4">
        <f t="shared" si="126"/>
        <v>0</v>
      </c>
      <c r="BZ74" s="4">
        <f t="shared" si="127"/>
        <v>0</v>
      </c>
      <c r="CA74" s="4">
        <f t="shared" si="128"/>
        <v>0</v>
      </c>
      <c r="CB74" s="4">
        <f t="shared" si="129"/>
        <v>0</v>
      </c>
      <c r="CC74" s="4">
        <f t="shared" si="130"/>
        <v>0</v>
      </c>
      <c r="CE74" s="4">
        <f t="shared" si="83"/>
        <v>0</v>
      </c>
      <c r="CF74" s="4">
        <f>CF73+IF(OR(選手!C70="",AA74=0),0,1)</f>
        <v>0</v>
      </c>
      <c r="CG74" s="4" t="str">
        <f>IF(OR(選手!C70="",AA74=0),"",CF74)</f>
        <v/>
      </c>
      <c r="CH74" s="4" t="str">
        <f t="shared" si="131"/>
        <v>　</v>
      </c>
      <c r="CK74" s="4">
        <v>69</v>
      </c>
      <c r="CL74" s="4">
        <f>IF(COUNTIF(CE74,"1"),選手!C70,0)</f>
        <v>0</v>
      </c>
      <c r="CM74" s="4" t="str">
        <f>IF(ISERROR(VLOOKUP($CK74,泳者登録!$CG$5:$CJ$147,2,0)),"",VLOOKUP($CK74,泳者登録!$CG$5:$CJ$147,2,0))</f>
        <v/>
      </c>
    </row>
    <row r="75" spans="1:91" ht="18.75" x14ac:dyDescent="0.15">
      <c r="A75" s="31" t="str">
        <f t="shared" si="84"/>
        <v/>
      </c>
      <c r="B75" s="31"/>
      <c r="C75" s="30"/>
      <c r="D75" s="30"/>
      <c r="E75" s="30"/>
      <c r="F75" s="30"/>
      <c r="G75" s="32"/>
      <c r="H75" s="30"/>
      <c r="I75" s="33"/>
      <c r="J75" s="30"/>
      <c r="K75" s="33"/>
      <c r="L75" s="33"/>
      <c r="M75" s="33"/>
      <c r="N75" s="33"/>
      <c r="O75" s="33"/>
      <c r="P75" s="33"/>
      <c r="Q75" s="33"/>
      <c r="R75" s="98"/>
      <c r="S75" s="31" t="str">
        <f t="shared" si="100"/>
        <v/>
      </c>
      <c r="T75" s="7" t="str">
        <f>IF(ISERROR(VLOOKUP(AK75,AM$59:$AN$75,2,0)),"",VLOOKUP(AK75,AM$59:$AN$75,2,0))</f>
        <v/>
      </c>
      <c r="U75" s="93"/>
      <c r="V75" s="12">
        <f t="shared" si="72"/>
        <v>0</v>
      </c>
      <c r="W75" s="12">
        <f t="shared" si="85"/>
        <v>0</v>
      </c>
      <c r="X75" s="12">
        <f t="shared" si="73"/>
        <v>0</v>
      </c>
      <c r="Y75" s="12">
        <f t="shared" si="86"/>
        <v>0</v>
      </c>
      <c r="Z75" s="12">
        <f t="shared" si="87"/>
        <v>0</v>
      </c>
      <c r="AA75" s="12">
        <f t="shared" si="88"/>
        <v>0</v>
      </c>
      <c r="AB75" s="12">
        <f t="shared" si="102"/>
        <v>0</v>
      </c>
      <c r="AC75" s="12">
        <f t="shared" si="103"/>
        <v>0</v>
      </c>
      <c r="AD75" s="12">
        <f t="shared" si="104"/>
        <v>0</v>
      </c>
      <c r="AE75" s="12">
        <f t="shared" si="105"/>
        <v>0</v>
      </c>
      <c r="AF75" s="12">
        <f t="shared" si="106"/>
        <v>0</v>
      </c>
      <c r="AG75" s="11" t="str">
        <f t="shared" si="77"/>
        <v>19000100</v>
      </c>
      <c r="AH75" s="7" t="str">
        <f t="shared" si="89"/>
        <v/>
      </c>
      <c r="AI75" s="7" t="str">
        <f t="shared" si="90"/>
        <v/>
      </c>
      <c r="AJ75" s="7" t="str">
        <f t="shared" si="91"/>
        <v/>
      </c>
      <c r="AK75" s="4" t="str">
        <f t="shared" si="101"/>
        <v/>
      </c>
      <c r="AM75">
        <v>17</v>
      </c>
      <c r="AN75" t="s">
        <v>48</v>
      </c>
      <c r="AO75">
        <v>3</v>
      </c>
      <c r="AP75">
        <v>3</v>
      </c>
      <c r="AQ75">
        <v>5</v>
      </c>
      <c r="AR75" s="6">
        <v>68</v>
      </c>
      <c r="AS75" s="4">
        <f t="shared" si="78"/>
        <v>0</v>
      </c>
      <c r="AT75" s="4" t="str">
        <f t="shared" si="79"/>
        <v/>
      </c>
      <c r="AU75" s="4" t="str">
        <f t="shared" si="80"/>
        <v xml:space="preserve"> </v>
      </c>
      <c r="AV75" s="4" t="str">
        <f t="shared" si="92"/>
        <v/>
      </c>
      <c r="AW75" s="4" t="str">
        <f t="shared" si="93"/>
        <v/>
      </c>
      <c r="AX75" s="4" t="str">
        <f t="shared" si="94"/>
        <v/>
      </c>
      <c r="AY75" s="4" t="str">
        <f t="shared" si="107"/>
        <v/>
      </c>
      <c r="AZ75" s="4" t="str">
        <f t="shared" si="108"/>
        <v/>
      </c>
      <c r="BA75" s="4" t="str">
        <f t="shared" si="95"/>
        <v/>
      </c>
      <c r="BB75" s="4" t="str">
        <f t="shared" si="96"/>
        <v/>
      </c>
      <c r="BC75" s="4" t="str">
        <f t="shared" si="97"/>
        <v/>
      </c>
      <c r="BD75" s="4" t="str">
        <f t="shared" si="109"/>
        <v/>
      </c>
      <c r="BE75" s="4" t="str">
        <f t="shared" si="110"/>
        <v/>
      </c>
      <c r="BF75" s="4" t="str">
        <f t="shared" si="81"/>
        <v>999:99.99</v>
      </c>
      <c r="BG75" s="4" t="str">
        <f t="shared" si="111"/>
        <v>999:99.99</v>
      </c>
      <c r="BH75" s="4" t="str">
        <f t="shared" si="98"/>
        <v>999:99.99</v>
      </c>
      <c r="BI75" s="4" t="str">
        <f t="shared" si="112"/>
        <v>999:99.99</v>
      </c>
      <c r="BJ75" s="4" t="str">
        <f t="shared" si="113"/>
        <v>999:99.99</v>
      </c>
      <c r="BL75" s="4">
        <f t="shared" si="114"/>
        <v>0</v>
      </c>
      <c r="BM75" s="4">
        <f t="shared" si="99"/>
        <v>0</v>
      </c>
      <c r="BN75" s="4">
        <f t="shared" si="115"/>
        <v>0</v>
      </c>
      <c r="BO75" s="4">
        <f t="shared" si="116"/>
        <v>0</v>
      </c>
      <c r="BP75" s="4">
        <f t="shared" si="117"/>
        <v>0</v>
      </c>
      <c r="BQ75" s="4">
        <f t="shared" si="118"/>
        <v>0</v>
      </c>
      <c r="BR75" s="4">
        <f t="shared" si="119"/>
        <v>0</v>
      </c>
      <c r="BS75" s="4">
        <f t="shared" si="120"/>
        <v>0</v>
      </c>
      <c r="BT75" s="4">
        <f t="shared" si="121"/>
        <v>0</v>
      </c>
      <c r="BU75" s="4">
        <f t="shared" si="122"/>
        <v>0</v>
      </c>
      <c r="BV75" s="4">
        <f t="shared" si="123"/>
        <v>0</v>
      </c>
      <c r="BW75" s="4">
        <f t="shared" si="124"/>
        <v>0</v>
      </c>
      <c r="BX75" s="4">
        <f t="shared" si="125"/>
        <v>0</v>
      </c>
      <c r="BY75" s="4">
        <f t="shared" si="126"/>
        <v>0</v>
      </c>
      <c r="BZ75" s="4">
        <f t="shared" si="127"/>
        <v>0</v>
      </c>
      <c r="CA75" s="4">
        <f t="shared" si="128"/>
        <v>0</v>
      </c>
      <c r="CB75" s="4">
        <f t="shared" si="129"/>
        <v>0</v>
      </c>
      <c r="CC75" s="4">
        <f t="shared" si="130"/>
        <v>0</v>
      </c>
      <c r="CE75" s="4">
        <f t="shared" si="83"/>
        <v>0</v>
      </c>
      <c r="CF75" s="4">
        <f>CF74+IF(OR(選手!C71="",AA75=0),0,1)</f>
        <v>0</v>
      </c>
      <c r="CG75" s="4" t="str">
        <f>IF(OR(選手!C71="",AA75=0),"",CF75)</f>
        <v/>
      </c>
      <c r="CH75" s="4" t="str">
        <f t="shared" si="131"/>
        <v>　</v>
      </c>
      <c r="CK75" s="4">
        <v>70</v>
      </c>
      <c r="CL75" s="4">
        <f>IF(COUNTIF(CE75,"1"),選手!C71,0)</f>
        <v>0</v>
      </c>
      <c r="CM75" s="4" t="str">
        <f>IF(ISERROR(VLOOKUP($CK75,泳者登録!$CG$5:$CJ$147,2,0)),"",VLOOKUP($CK75,泳者登録!$CG$5:$CJ$147,2,0))</f>
        <v/>
      </c>
    </row>
    <row r="76" spans="1:91" ht="18.75" x14ac:dyDescent="0.15">
      <c r="A76" s="31" t="str">
        <f t="shared" si="84"/>
        <v/>
      </c>
      <c r="B76" s="31"/>
      <c r="C76" s="30"/>
      <c r="D76" s="30"/>
      <c r="E76" s="30"/>
      <c r="F76" s="30"/>
      <c r="G76" s="32"/>
      <c r="H76" s="30"/>
      <c r="I76" s="33"/>
      <c r="J76" s="30"/>
      <c r="K76" s="33"/>
      <c r="L76" s="33"/>
      <c r="M76" s="33"/>
      <c r="N76" s="33"/>
      <c r="O76" s="33"/>
      <c r="P76" s="33"/>
      <c r="Q76" s="33"/>
      <c r="R76" s="98"/>
      <c r="S76" s="31" t="str">
        <f t="shared" si="100"/>
        <v/>
      </c>
      <c r="T76" s="7" t="str">
        <f>IF(ISERROR(VLOOKUP(AK76,AM$59:$AN$75,2,0)),"",VLOOKUP(AK76,AM$59:$AN$75,2,0))</f>
        <v/>
      </c>
      <c r="U76" s="93"/>
      <c r="V76" s="12">
        <f t="shared" si="72"/>
        <v>0</v>
      </c>
      <c r="W76" s="12">
        <f t="shared" si="85"/>
        <v>0</v>
      </c>
      <c r="X76" s="12">
        <f t="shared" si="73"/>
        <v>0</v>
      </c>
      <c r="Y76" s="12">
        <f t="shared" si="86"/>
        <v>0</v>
      </c>
      <c r="Z76" s="12">
        <f t="shared" si="87"/>
        <v>0</v>
      </c>
      <c r="AA76" s="12">
        <f t="shared" si="88"/>
        <v>0</v>
      </c>
      <c r="AB76" s="12">
        <f t="shared" si="102"/>
        <v>0</v>
      </c>
      <c r="AC76" s="12">
        <f t="shared" si="103"/>
        <v>0</v>
      </c>
      <c r="AD76" s="12">
        <f t="shared" si="104"/>
        <v>0</v>
      </c>
      <c r="AE76" s="12">
        <f t="shared" si="105"/>
        <v>0</v>
      </c>
      <c r="AF76" s="12">
        <f t="shared" si="106"/>
        <v>0</v>
      </c>
      <c r="AG76" s="11" t="str">
        <f t="shared" si="77"/>
        <v>19000100</v>
      </c>
      <c r="AH76" s="7" t="str">
        <f t="shared" si="89"/>
        <v/>
      </c>
      <c r="AI76" s="7" t="str">
        <f t="shared" si="90"/>
        <v/>
      </c>
      <c r="AJ76" s="7" t="str">
        <f t="shared" si="91"/>
        <v/>
      </c>
      <c r="AK76" s="4" t="str">
        <f t="shared" si="101"/>
        <v/>
      </c>
      <c r="AM76">
        <v>18</v>
      </c>
      <c r="AQ76">
        <v>6</v>
      </c>
      <c r="AR76" s="6">
        <v>69</v>
      </c>
      <c r="AS76" s="4">
        <f t="shared" si="78"/>
        <v>0</v>
      </c>
      <c r="AT76" s="4" t="str">
        <f t="shared" si="79"/>
        <v/>
      </c>
      <c r="AU76" s="4" t="str">
        <f t="shared" si="80"/>
        <v xml:space="preserve"> </v>
      </c>
      <c r="AV76" s="4" t="str">
        <f t="shared" si="92"/>
        <v/>
      </c>
      <c r="AW76" s="4" t="str">
        <f t="shared" si="93"/>
        <v/>
      </c>
      <c r="AX76" s="4" t="str">
        <f t="shared" si="94"/>
        <v/>
      </c>
      <c r="AY76" s="4" t="str">
        <f t="shared" si="107"/>
        <v/>
      </c>
      <c r="AZ76" s="4" t="str">
        <f t="shared" si="108"/>
        <v/>
      </c>
      <c r="BA76" s="4" t="str">
        <f t="shared" si="95"/>
        <v/>
      </c>
      <c r="BB76" s="4" t="str">
        <f t="shared" si="96"/>
        <v/>
      </c>
      <c r="BC76" s="4" t="str">
        <f t="shared" si="97"/>
        <v/>
      </c>
      <c r="BD76" s="4" t="str">
        <f t="shared" si="109"/>
        <v/>
      </c>
      <c r="BE76" s="4" t="str">
        <f t="shared" si="110"/>
        <v/>
      </c>
      <c r="BF76" s="4" t="str">
        <f t="shared" si="81"/>
        <v>999:99.99</v>
      </c>
      <c r="BG76" s="4" t="str">
        <f t="shared" si="111"/>
        <v>999:99.99</v>
      </c>
      <c r="BH76" s="4" t="str">
        <f t="shared" si="98"/>
        <v>999:99.99</v>
      </c>
      <c r="BI76" s="4" t="str">
        <f t="shared" si="112"/>
        <v>999:99.99</v>
      </c>
      <c r="BJ76" s="4" t="str">
        <f t="shared" si="113"/>
        <v>999:99.99</v>
      </c>
      <c r="BL76" s="4">
        <f t="shared" si="114"/>
        <v>0</v>
      </c>
      <c r="BM76" s="4">
        <f t="shared" si="99"/>
        <v>0</v>
      </c>
      <c r="BN76" s="4">
        <f t="shared" si="115"/>
        <v>0</v>
      </c>
      <c r="BO76" s="4">
        <f t="shared" si="116"/>
        <v>0</v>
      </c>
      <c r="BP76" s="4">
        <f t="shared" si="117"/>
        <v>0</v>
      </c>
      <c r="BQ76" s="4">
        <f t="shared" si="118"/>
        <v>0</v>
      </c>
      <c r="BR76" s="4">
        <f t="shared" si="119"/>
        <v>0</v>
      </c>
      <c r="BS76" s="4">
        <f t="shared" si="120"/>
        <v>0</v>
      </c>
      <c r="BT76" s="4">
        <f t="shared" si="121"/>
        <v>0</v>
      </c>
      <c r="BU76" s="4">
        <f t="shared" si="122"/>
        <v>0</v>
      </c>
      <c r="BV76" s="4">
        <f t="shared" si="123"/>
        <v>0</v>
      </c>
      <c r="BW76" s="4">
        <f t="shared" si="124"/>
        <v>0</v>
      </c>
      <c r="BX76" s="4">
        <f t="shared" si="125"/>
        <v>0</v>
      </c>
      <c r="BY76" s="4">
        <f t="shared" si="126"/>
        <v>0</v>
      </c>
      <c r="BZ76" s="4">
        <f t="shared" si="127"/>
        <v>0</v>
      </c>
      <c r="CA76" s="4">
        <f t="shared" si="128"/>
        <v>0</v>
      </c>
      <c r="CB76" s="4">
        <f t="shared" si="129"/>
        <v>0</v>
      </c>
      <c r="CC76" s="4">
        <f t="shared" si="130"/>
        <v>0</v>
      </c>
      <c r="CE76" s="4">
        <f t="shared" si="83"/>
        <v>0</v>
      </c>
      <c r="CF76" s="4">
        <f>CF75+IF(OR(選手!C72="",AA76=0),0,1)</f>
        <v>0</v>
      </c>
      <c r="CG76" s="4" t="str">
        <f>IF(OR(選手!C72="",AA76=0),"",CF76)</f>
        <v/>
      </c>
      <c r="CH76" s="4" t="str">
        <f t="shared" si="131"/>
        <v>　</v>
      </c>
      <c r="CK76" s="4">
        <v>71</v>
      </c>
      <c r="CL76" s="4">
        <f>IF(COUNTIF(CE76,"1"),選手!C72,0)</f>
        <v>0</v>
      </c>
      <c r="CM76" s="4" t="str">
        <f>IF(ISERROR(VLOOKUP($CK76,泳者登録!$CG$5:$CJ$147,2,0)),"",VLOOKUP($CK76,泳者登録!$CG$5:$CJ$147,2,0))</f>
        <v/>
      </c>
    </row>
    <row r="77" spans="1:91" ht="18.75" x14ac:dyDescent="0.15">
      <c r="A77" s="31" t="str">
        <f t="shared" si="84"/>
        <v/>
      </c>
      <c r="B77" s="31"/>
      <c r="C77" s="30"/>
      <c r="D77" s="30"/>
      <c r="E77" s="30"/>
      <c r="F77" s="30"/>
      <c r="G77" s="32"/>
      <c r="H77" s="30"/>
      <c r="I77" s="33"/>
      <c r="J77" s="30"/>
      <c r="K77" s="33"/>
      <c r="L77" s="33"/>
      <c r="M77" s="33"/>
      <c r="N77" s="33"/>
      <c r="O77" s="33"/>
      <c r="P77" s="33"/>
      <c r="Q77" s="33"/>
      <c r="R77" s="98"/>
      <c r="S77" s="31" t="str">
        <f t="shared" si="100"/>
        <v/>
      </c>
      <c r="T77" s="7" t="str">
        <f>IF(ISERROR(VLOOKUP(AK77,AM$59:$AN$75,2,0)),"",VLOOKUP(AK77,AM$59:$AN$75,2,0))</f>
        <v/>
      </c>
      <c r="U77" s="93"/>
      <c r="V77" s="12">
        <f t="shared" si="72"/>
        <v>0</v>
      </c>
      <c r="W77" s="12">
        <f t="shared" si="85"/>
        <v>0</v>
      </c>
      <c r="X77" s="12">
        <f t="shared" si="73"/>
        <v>0</v>
      </c>
      <c r="Y77" s="12">
        <f t="shared" si="86"/>
        <v>0</v>
      </c>
      <c r="Z77" s="12">
        <f t="shared" si="87"/>
        <v>0</v>
      </c>
      <c r="AA77" s="12">
        <f t="shared" si="88"/>
        <v>0</v>
      </c>
      <c r="AB77" s="12">
        <f t="shared" si="102"/>
        <v>0</v>
      </c>
      <c r="AC77" s="12">
        <f t="shared" si="103"/>
        <v>0</v>
      </c>
      <c r="AD77" s="12">
        <f t="shared" si="104"/>
        <v>0</v>
      </c>
      <c r="AE77" s="12">
        <f t="shared" si="105"/>
        <v>0</v>
      </c>
      <c r="AF77" s="12">
        <f t="shared" si="106"/>
        <v>0</v>
      </c>
      <c r="AG77" s="11" t="str">
        <f t="shared" si="77"/>
        <v>19000100</v>
      </c>
      <c r="AH77" s="7" t="str">
        <f t="shared" si="89"/>
        <v/>
      </c>
      <c r="AI77" s="7" t="str">
        <f t="shared" si="90"/>
        <v/>
      </c>
      <c r="AJ77" s="7" t="str">
        <f t="shared" si="91"/>
        <v/>
      </c>
      <c r="AK77" s="4" t="str">
        <f t="shared" si="101"/>
        <v/>
      </c>
      <c r="AM77">
        <v>19</v>
      </c>
      <c r="AQ77">
        <v>6</v>
      </c>
      <c r="AR77" s="6">
        <v>70</v>
      </c>
      <c r="AS77" s="4">
        <f t="shared" si="78"/>
        <v>0</v>
      </c>
      <c r="AT77" s="4" t="str">
        <f t="shared" si="79"/>
        <v/>
      </c>
      <c r="AU77" s="4" t="str">
        <f t="shared" si="80"/>
        <v xml:space="preserve"> </v>
      </c>
      <c r="AV77" s="4" t="str">
        <f t="shared" si="92"/>
        <v/>
      </c>
      <c r="AW77" s="4" t="str">
        <f t="shared" si="93"/>
        <v/>
      </c>
      <c r="AX77" s="4" t="str">
        <f t="shared" si="94"/>
        <v/>
      </c>
      <c r="AY77" s="4" t="str">
        <f t="shared" si="107"/>
        <v/>
      </c>
      <c r="AZ77" s="4" t="str">
        <f t="shared" si="108"/>
        <v/>
      </c>
      <c r="BA77" s="4" t="str">
        <f t="shared" si="95"/>
        <v/>
      </c>
      <c r="BB77" s="4" t="str">
        <f t="shared" si="96"/>
        <v/>
      </c>
      <c r="BC77" s="4" t="str">
        <f t="shared" si="97"/>
        <v/>
      </c>
      <c r="BD77" s="4" t="str">
        <f t="shared" si="109"/>
        <v/>
      </c>
      <c r="BE77" s="4" t="str">
        <f t="shared" si="110"/>
        <v/>
      </c>
      <c r="BF77" s="4" t="str">
        <f t="shared" si="81"/>
        <v>999:99.99</v>
      </c>
      <c r="BG77" s="4" t="str">
        <f t="shared" si="111"/>
        <v>999:99.99</v>
      </c>
      <c r="BH77" s="4" t="str">
        <f t="shared" si="98"/>
        <v>999:99.99</v>
      </c>
      <c r="BI77" s="4" t="str">
        <f t="shared" si="112"/>
        <v>999:99.99</v>
      </c>
      <c r="BJ77" s="4" t="str">
        <f t="shared" si="113"/>
        <v>999:99.99</v>
      </c>
      <c r="BL77" s="4">
        <f t="shared" si="114"/>
        <v>0</v>
      </c>
      <c r="BM77" s="4">
        <f t="shared" si="99"/>
        <v>0</v>
      </c>
      <c r="BN77" s="4">
        <f t="shared" si="115"/>
        <v>0</v>
      </c>
      <c r="BO77" s="4">
        <f t="shared" si="116"/>
        <v>0</v>
      </c>
      <c r="BP77" s="4">
        <f t="shared" si="117"/>
        <v>0</v>
      </c>
      <c r="BQ77" s="4">
        <f t="shared" si="118"/>
        <v>0</v>
      </c>
      <c r="BR77" s="4">
        <f t="shared" si="119"/>
        <v>0</v>
      </c>
      <c r="BS77" s="4">
        <f t="shared" si="120"/>
        <v>0</v>
      </c>
      <c r="BT77" s="4">
        <f t="shared" si="121"/>
        <v>0</v>
      </c>
      <c r="BU77" s="4">
        <f t="shared" si="122"/>
        <v>0</v>
      </c>
      <c r="BV77" s="4">
        <f t="shared" si="123"/>
        <v>0</v>
      </c>
      <c r="BW77" s="4">
        <f t="shared" si="124"/>
        <v>0</v>
      </c>
      <c r="BX77" s="4">
        <f t="shared" si="125"/>
        <v>0</v>
      </c>
      <c r="BY77" s="4">
        <f t="shared" si="126"/>
        <v>0</v>
      </c>
      <c r="BZ77" s="4">
        <f t="shared" si="127"/>
        <v>0</v>
      </c>
      <c r="CA77" s="4">
        <f t="shared" si="128"/>
        <v>0</v>
      </c>
      <c r="CB77" s="4">
        <f t="shared" si="129"/>
        <v>0</v>
      </c>
      <c r="CC77" s="4">
        <f t="shared" si="130"/>
        <v>0</v>
      </c>
      <c r="CE77" s="4">
        <f t="shared" si="83"/>
        <v>0</v>
      </c>
      <c r="CF77" s="4">
        <f>CF76+IF(OR(選手!C73="",AA77=0),0,1)</f>
        <v>0</v>
      </c>
      <c r="CG77" s="4" t="str">
        <f>IF(OR(選手!C73="",AA77=0),"",CF77)</f>
        <v/>
      </c>
      <c r="CH77" s="4" t="str">
        <f t="shared" si="131"/>
        <v>　</v>
      </c>
      <c r="CK77" s="4">
        <v>72</v>
      </c>
      <c r="CL77" s="4">
        <f>IF(COUNTIF(CE77,"1"),選手!C73,0)</f>
        <v>0</v>
      </c>
      <c r="CM77" s="4" t="str">
        <f>IF(ISERROR(VLOOKUP($CK77,泳者登録!$CG$5:$CJ$147,2,0)),"",VLOOKUP($CK77,泳者登録!$CG$5:$CJ$147,2,0))</f>
        <v/>
      </c>
    </row>
    <row r="78" spans="1:91" ht="18.75" x14ac:dyDescent="0.15">
      <c r="A78" s="31" t="str">
        <f t="shared" si="84"/>
        <v/>
      </c>
      <c r="B78" s="31"/>
      <c r="C78" s="30"/>
      <c r="D78" s="30"/>
      <c r="E78" s="30"/>
      <c r="F78" s="30"/>
      <c r="G78" s="32"/>
      <c r="H78" s="30"/>
      <c r="I78" s="33"/>
      <c r="J78" s="30"/>
      <c r="K78" s="33"/>
      <c r="L78" s="33"/>
      <c r="M78" s="33"/>
      <c r="N78" s="33"/>
      <c r="O78" s="33"/>
      <c r="P78" s="33"/>
      <c r="Q78" s="33"/>
      <c r="R78" s="98"/>
      <c r="S78" s="31" t="str">
        <f t="shared" si="100"/>
        <v/>
      </c>
      <c r="T78" s="7" t="str">
        <f>IF(ISERROR(VLOOKUP(AK78,AM$59:$AN$75,2,0)),"",VLOOKUP(AK78,AM$59:$AN$75,2,0))</f>
        <v/>
      </c>
      <c r="U78" s="93"/>
      <c r="V78" s="12">
        <f t="shared" si="72"/>
        <v>0</v>
      </c>
      <c r="W78" s="12">
        <f t="shared" si="85"/>
        <v>0</v>
      </c>
      <c r="X78" s="12">
        <f t="shared" si="73"/>
        <v>0</v>
      </c>
      <c r="Y78" s="12">
        <f t="shared" si="86"/>
        <v>0</v>
      </c>
      <c r="Z78" s="12">
        <f t="shared" si="87"/>
        <v>0</v>
      </c>
      <c r="AA78" s="12">
        <f t="shared" si="88"/>
        <v>0</v>
      </c>
      <c r="AB78" s="12">
        <f t="shared" si="102"/>
        <v>0</v>
      </c>
      <c r="AC78" s="12">
        <f t="shared" si="103"/>
        <v>0</v>
      </c>
      <c r="AD78" s="12">
        <f t="shared" si="104"/>
        <v>0</v>
      </c>
      <c r="AE78" s="12">
        <f t="shared" si="105"/>
        <v>0</v>
      </c>
      <c r="AF78" s="12">
        <f t="shared" si="106"/>
        <v>0</v>
      </c>
      <c r="AG78" s="11" t="str">
        <f t="shared" si="77"/>
        <v>19000100</v>
      </c>
      <c r="AH78" s="7" t="str">
        <f t="shared" si="89"/>
        <v/>
      </c>
      <c r="AI78" s="7" t="str">
        <f t="shared" si="90"/>
        <v/>
      </c>
      <c r="AJ78" s="7" t="str">
        <f t="shared" si="91"/>
        <v/>
      </c>
      <c r="AK78" s="4" t="str">
        <f t="shared" si="101"/>
        <v/>
      </c>
      <c r="AM78">
        <v>20</v>
      </c>
      <c r="AQ78">
        <v>6</v>
      </c>
      <c r="AR78" s="6">
        <v>71</v>
      </c>
      <c r="AS78" s="4">
        <f t="shared" si="78"/>
        <v>0</v>
      </c>
      <c r="AT78" s="4" t="str">
        <f t="shared" si="79"/>
        <v/>
      </c>
      <c r="AU78" s="4" t="str">
        <f t="shared" si="80"/>
        <v xml:space="preserve"> </v>
      </c>
      <c r="AV78" s="4" t="str">
        <f t="shared" si="92"/>
        <v/>
      </c>
      <c r="AW78" s="4" t="str">
        <f t="shared" si="93"/>
        <v/>
      </c>
      <c r="AX78" s="4" t="str">
        <f t="shared" si="94"/>
        <v/>
      </c>
      <c r="AY78" s="4" t="str">
        <f t="shared" si="107"/>
        <v/>
      </c>
      <c r="AZ78" s="4" t="str">
        <f t="shared" si="108"/>
        <v/>
      </c>
      <c r="BA78" s="4" t="str">
        <f t="shared" si="95"/>
        <v/>
      </c>
      <c r="BB78" s="4" t="str">
        <f t="shared" si="96"/>
        <v/>
      </c>
      <c r="BC78" s="4" t="str">
        <f t="shared" si="97"/>
        <v/>
      </c>
      <c r="BD78" s="4" t="str">
        <f t="shared" si="109"/>
        <v/>
      </c>
      <c r="BE78" s="4" t="str">
        <f t="shared" si="110"/>
        <v/>
      </c>
      <c r="BF78" s="4" t="str">
        <f t="shared" si="81"/>
        <v>999:99.99</v>
      </c>
      <c r="BG78" s="4" t="str">
        <f t="shared" si="111"/>
        <v>999:99.99</v>
      </c>
      <c r="BH78" s="4" t="str">
        <f t="shared" si="98"/>
        <v>999:99.99</v>
      </c>
      <c r="BI78" s="4" t="str">
        <f t="shared" si="112"/>
        <v>999:99.99</v>
      </c>
      <c r="BJ78" s="4" t="str">
        <f t="shared" si="113"/>
        <v>999:99.99</v>
      </c>
      <c r="BL78" s="4">
        <f t="shared" si="114"/>
        <v>0</v>
      </c>
      <c r="BM78" s="4">
        <f t="shared" si="99"/>
        <v>0</v>
      </c>
      <c r="BN78" s="4">
        <f t="shared" si="115"/>
        <v>0</v>
      </c>
      <c r="BO78" s="4">
        <f t="shared" si="116"/>
        <v>0</v>
      </c>
      <c r="BP78" s="4">
        <f t="shared" si="117"/>
        <v>0</v>
      </c>
      <c r="BQ78" s="4">
        <f t="shared" si="118"/>
        <v>0</v>
      </c>
      <c r="BR78" s="4">
        <f t="shared" si="119"/>
        <v>0</v>
      </c>
      <c r="BS78" s="4">
        <f t="shared" si="120"/>
        <v>0</v>
      </c>
      <c r="BT78" s="4">
        <f t="shared" si="121"/>
        <v>0</v>
      </c>
      <c r="BU78" s="4">
        <f t="shared" si="122"/>
        <v>0</v>
      </c>
      <c r="BV78" s="4">
        <f t="shared" si="123"/>
        <v>0</v>
      </c>
      <c r="BW78" s="4">
        <f t="shared" si="124"/>
        <v>0</v>
      </c>
      <c r="BX78" s="4">
        <f t="shared" si="125"/>
        <v>0</v>
      </c>
      <c r="BY78" s="4">
        <f t="shared" si="126"/>
        <v>0</v>
      </c>
      <c r="BZ78" s="4">
        <f t="shared" si="127"/>
        <v>0</v>
      </c>
      <c r="CA78" s="4">
        <f t="shared" si="128"/>
        <v>0</v>
      </c>
      <c r="CB78" s="4">
        <f t="shared" si="129"/>
        <v>0</v>
      </c>
      <c r="CC78" s="4">
        <f t="shared" si="130"/>
        <v>0</v>
      </c>
      <c r="CE78" s="4">
        <f t="shared" si="83"/>
        <v>0</v>
      </c>
      <c r="CF78" s="4">
        <f>CF77+IF(OR(選手!C74="",AA78=0),0,1)</f>
        <v>0</v>
      </c>
      <c r="CG78" s="4" t="str">
        <f>IF(OR(選手!C74="",AA78=0),"",CF78)</f>
        <v/>
      </c>
      <c r="CH78" s="4" t="str">
        <f t="shared" si="131"/>
        <v>　</v>
      </c>
      <c r="CK78" s="4">
        <v>73</v>
      </c>
      <c r="CL78" s="4">
        <f>IF(COUNTIF(CE78,"1"),選手!C74,0)</f>
        <v>0</v>
      </c>
      <c r="CM78" s="4" t="str">
        <f>IF(ISERROR(VLOOKUP($CK78,泳者登録!$CG$5:$CJ$147,2,0)),"",VLOOKUP($CK78,泳者登録!$CG$5:$CJ$147,2,0))</f>
        <v/>
      </c>
    </row>
    <row r="79" spans="1:91" ht="18.75" x14ac:dyDescent="0.15">
      <c r="A79" s="31" t="str">
        <f t="shared" si="84"/>
        <v/>
      </c>
      <c r="B79" s="31"/>
      <c r="C79" s="30"/>
      <c r="D79" s="30"/>
      <c r="E79" s="30"/>
      <c r="F79" s="30"/>
      <c r="G79" s="32"/>
      <c r="H79" s="30"/>
      <c r="I79" s="33"/>
      <c r="J79" s="30"/>
      <c r="K79" s="33"/>
      <c r="L79" s="33"/>
      <c r="M79" s="33"/>
      <c r="N79" s="33"/>
      <c r="O79" s="33"/>
      <c r="P79" s="33"/>
      <c r="Q79" s="33"/>
      <c r="R79" s="98"/>
      <c r="S79" s="31" t="str">
        <f t="shared" si="100"/>
        <v/>
      </c>
      <c r="T79" s="7" t="str">
        <f>IF(ISERROR(VLOOKUP(AK79,AM$59:$AN$75,2,0)),"",VLOOKUP(AK79,AM$59:$AN$75,2,0))</f>
        <v/>
      </c>
      <c r="U79" s="93"/>
      <c r="V79" s="12">
        <f t="shared" si="72"/>
        <v>0</v>
      </c>
      <c r="W79" s="12">
        <f t="shared" si="85"/>
        <v>0</v>
      </c>
      <c r="X79" s="12">
        <f t="shared" si="73"/>
        <v>0</v>
      </c>
      <c r="Y79" s="12">
        <f t="shared" si="86"/>
        <v>0</v>
      </c>
      <c r="Z79" s="12">
        <f t="shared" si="87"/>
        <v>0</v>
      </c>
      <c r="AA79" s="12">
        <f t="shared" si="88"/>
        <v>0</v>
      </c>
      <c r="AB79" s="12">
        <f t="shared" si="102"/>
        <v>0</v>
      </c>
      <c r="AC79" s="12">
        <f t="shared" si="103"/>
        <v>0</v>
      </c>
      <c r="AD79" s="12">
        <f t="shared" si="104"/>
        <v>0</v>
      </c>
      <c r="AE79" s="12">
        <f t="shared" si="105"/>
        <v>0</v>
      </c>
      <c r="AF79" s="12">
        <f t="shared" si="106"/>
        <v>0</v>
      </c>
      <c r="AG79" s="11" t="str">
        <f t="shared" si="77"/>
        <v>19000100</v>
      </c>
      <c r="AH79" s="7" t="str">
        <f t="shared" si="89"/>
        <v/>
      </c>
      <c r="AI79" s="7" t="str">
        <f t="shared" si="90"/>
        <v/>
      </c>
      <c r="AJ79" s="7" t="str">
        <f t="shared" si="91"/>
        <v/>
      </c>
      <c r="AK79" s="4" t="str">
        <f t="shared" si="101"/>
        <v/>
      </c>
      <c r="AM79">
        <v>21</v>
      </c>
      <c r="AQ79">
        <v>6</v>
      </c>
      <c r="AR79" s="6">
        <v>72</v>
      </c>
      <c r="AS79" s="4">
        <f t="shared" si="78"/>
        <v>0</v>
      </c>
      <c r="AT79" s="4" t="str">
        <f t="shared" si="79"/>
        <v/>
      </c>
      <c r="AU79" s="4" t="str">
        <f t="shared" si="80"/>
        <v xml:space="preserve"> </v>
      </c>
      <c r="AV79" s="4" t="str">
        <f t="shared" si="92"/>
        <v/>
      </c>
      <c r="AW79" s="4" t="str">
        <f t="shared" si="93"/>
        <v/>
      </c>
      <c r="AX79" s="4" t="str">
        <f t="shared" si="94"/>
        <v/>
      </c>
      <c r="AY79" s="4" t="str">
        <f t="shared" si="107"/>
        <v/>
      </c>
      <c r="AZ79" s="4" t="str">
        <f t="shared" si="108"/>
        <v/>
      </c>
      <c r="BA79" s="4" t="str">
        <f t="shared" si="95"/>
        <v/>
      </c>
      <c r="BB79" s="4" t="str">
        <f t="shared" si="96"/>
        <v/>
      </c>
      <c r="BC79" s="4" t="str">
        <f t="shared" si="97"/>
        <v/>
      </c>
      <c r="BD79" s="4" t="str">
        <f t="shared" si="109"/>
        <v/>
      </c>
      <c r="BE79" s="4" t="str">
        <f t="shared" si="110"/>
        <v/>
      </c>
      <c r="BF79" s="4" t="str">
        <f t="shared" si="81"/>
        <v>999:99.99</v>
      </c>
      <c r="BG79" s="4" t="str">
        <f t="shared" si="111"/>
        <v>999:99.99</v>
      </c>
      <c r="BH79" s="4" t="str">
        <f t="shared" si="98"/>
        <v>999:99.99</v>
      </c>
      <c r="BI79" s="4" t="str">
        <f t="shared" si="112"/>
        <v>999:99.99</v>
      </c>
      <c r="BJ79" s="4" t="str">
        <f t="shared" si="113"/>
        <v>999:99.99</v>
      </c>
      <c r="BL79" s="4">
        <f t="shared" si="114"/>
        <v>0</v>
      </c>
      <c r="BM79" s="4">
        <f t="shared" si="99"/>
        <v>0</v>
      </c>
      <c r="BN79" s="4">
        <f t="shared" si="115"/>
        <v>0</v>
      </c>
      <c r="BO79" s="4">
        <f t="shared" si="116"/>
        <v>0</v>
      </c>
      <c r="BP79" s="4">
        <f t="shared" si="117"/>
        <v>0</v>
      </c>
      <c r="BQ79" s="4">
        <f t="shared" si="118"/>
        <v>0</v>
      </c>
      <c r="BR79" s="4">
        <f t="shared" si="119"/>
        <v>0</v>
      </c>
      <c r="BS79" s="4">
        <f t="shared" si="120"/>
        <v>0</v>
      </c>
      <c r="BT79" s="4">
        <f t="shared" si="121"/>
        <v>0</v>
      </c>
      <c r="BU79" s="4">
        <f t="shared" si="122"/>
        <v>0</v>
      </c>
      <c r="BV79" s="4">
        <f t="shared" si="123"/>
        <v>0</v>
      </c>
      <c r="BW79" s="4">
        <f t="shared" si="124"/>
        <v>0</v>
      </c>
      <c r="BX79" s="4">
        <f t="shared" si="125"/>
        <v>0</v>
      </c>
      <c r="BY79" s="4">
        <f t="shared" si="126"/>
        <v>0</v>
      </c>
      <c r="BZ79" s="4">
        <f t="shared" si="127"/>
        <v>0</v>
      </c>
      <c r="CA79" s="4">
        <f t="shared" si="128"/>
        <v>0</v>
      </c>
      <c r="CB79" s="4">
        <f t="shared" si="129"/>
        <v>0</v>
      </c>
      <c r="CC79" s="4">
        <f t="shared" si="130"/>
        <v>0</v>
      </c>
      <c r="CE79" s="4">
        <f t="shared" si="83"/>
        <v>0</v>
      </c>
      <c r="CF79" s="4">
        <f>CF78+IF(OR(選手!C75="",AA79=0),0,1)</f>
        <v>0</v>
      </c>
      <c r="CG79" s="4" t="str">
        <f>IF(OR(選手!C75="",AA79=0),"",CF79)</f>
        <v/>
      </c>
      <c r="CH79" s="4" t="str">
        <f t="shared" si="131"/>
        <v>　</v>
      </c>
      <c r="CK79" s="4">
        <v>74</v>
      </c>
      <c r="CL79" s="4">
        <f>IF(COUNTIF(CE79,"1"),選手!C75,0)</f>
        <v>0</v>
      </c>
      <c r="CM79" s="4" t="str">
        <f>IF(ISERROR(VLOOKUP($CK79,泳者登録!$CG$5:$CJ$147,2,0)),"",VLOOKUP($CK79,泳者登録!$CG$5:$CJ$147,2,0))</f>
        <v/>
      </c>
    </row>
    <row r="80" spans="1:91" ht="18.75" x14ac:dyDescent="0.15">
      <c r="A80" s="31" t="str">
        <f t="shared" si="84"/>
        <v/>
      </c>
      <c r="B80" s="31"/>
      <c r="C80" s="30"/>
      <c r="D80" s="30"/>
      <c r="E80" s="30"/>
      <c r="F80" s="30"/>
      <c r="G80" s="32"/>
      <c r="H80" s="30"/>
      <c r="I80" s="33"/>
      <c r="J80" s="30"/>
      <c r="K80" s="33"/>
      <c r="L80" s="33"/>
      <c r="M80" s="33"/>
      <c r="N80" s="33"/>
      <c r="O80" s="33"/>
      <c r="P80" s="33"/>
      <c r="Q80" s="33"/>
      <c r="R80" s="98"/>
      <c r="S80" s="31" t="str">
        <f t="shared" si="100"/>
        <v/>
      </c>
      <c r="T80" s="7" t="str">
        <f>IF(ISERROR(VLOOKUP(AK80,AM$59:$AN$75,2,0)),"",VLOOKUP(AK80,AM$59:$AN$75,2,0))</f>
        <v/>
      </c>
      <c r="U80" s="93"/>
      <c r="V80" s="12">
        <f t="shared" si="72"/>
        <v>0</v>
      </c>
      <c r="W80" s="12">
        <f t="shared" si="85"/>
        <v>0</v>
      </c>
      <c r="X80" s="12">
        <f t="shared" si="73"/>
        <v>0</v>
      </c>
      <c r="Y80" s="12">
        <f t="shared" si="86"/>
        <v>0</v>
      </c>
      <c r="Z80" s="12">
        <f t="shared" si="87"/>
        <v>0</v>
      </c>
      <c r="AA80" s="12">
        <f t="shared" si="88"/>
        <v>0</v>
      </c>
      <c r="AB80" s="12">
        <f t="shared" si="102"/>
        <v>0</v>
      </c>
      <c r="AC80" s="12">
        <f t="shared" si="103"/>
        <v>0</v>
      </c>
      <c r="AD80" s="12">
        <f t="shared" si="104"/>
        <v>0</v>
      </c>
      <c r="AE80" s="12">
        <f t="shared" si="105"/>
        <v>0</v>
      </c>
      <c r="AF80" s="12">
        <f t="shared" si="106"/>
        <v>0</v>
      </c>
      <c r="AG80" s="11" t="str">
        <f t="shared" si="77"/>
        <v>19000100</v>
      </c>
      <c r="AH80" s="7" t="str">
        <f t="shared" si="89"/>
        <v/>
      </c>
      <c r="AI80" s="7" t="str">
        <f t="shared" si="90"/>
        <v/>
      </c>
      <c r="AJ80" s="7" t="str">
        <f t="shared" si="91"/>
        <v/>
      </c>
      <c r="AK80" s="4" t="str">
        <f t="shared" si="101"/>
        <v/>
      </c>
      <c r="AM80">
        <v>22</v>
      </c>
      <c r="AQ80">
        <v>6</v>
      </c>
      <c r="AR80" s="6">
        <v>73</v>
      </c>
      <c r="AS80" s="4">
        <f t="shared" si="78"/>
        <v>0</v>
      </c>
      <c r="AT80" s="4" t="str">
        <f t="shared" si="79"/>
        <v/>
      </c>
      <c r="AU80" s="4" t="str">
        <f t="shared" si="80"/>
        <v xml:space="preserve"> </v>
      </c>
      <c r="AV80" s="4" t="str">
        <f t="shared" si="92"/>
        <v/>
      </c>
      <c r="AW80" s="4" t="str">
        <f t="shared" si="93"/>
        <v/>
      </c>
      <c r="AX80" s="4" t="str">
        <f t="shared" si="94"/>
        <v/>
      </c>
      <c r="AY80" s="4" t="str">
        <f t="shared" si="107"/>
        <v/>
      </c>
      <c r="AZ80" s="4" t="str">
        <f t="shared" si="108"/>
        <v/>
      </c>
      <c r="BA80" s="4" t="str">
        <f t="shared" si="95"/>
        <v/>
      </c>
      <c r="BB80" s="4" t="str">
        <f t="shared" si="96"/>
        <v/>
      </c>
      <c r="BC80" s="4" t="str">
        <f t="shared" si="97"/>
        <v/>
      </c>
      <c r="BD80" s="4" t="str">
        <f t="shared" si="109"/>
        <v/>
      </c>
      <c r="BE80" s="4" t="str">
        <f t="shared" si="110"/>
        <v/>
      </c>
      <c r="BF80" s="4" t="str">
        <f t="shared" si="81"/>
        <v>999:99.99</v>
      </c>
      <c r="BG80" s="4" t="str">
        <f t="shared" si="111"/>
        <v>999:99.99</v>
      </c>
      <c r="BH80" s="4" t="str">
        <f t="shared" si="98"/>
        <v>999:99.99</v>
      </c>
      <c r="BI80" s="4" t="str">
        <f t="shared" si="112"/>
        <v>999:99.99</v>
      </c>
      <c r="BJ80" s="4" t="str">
        <f t="shared" si="113"/>
        <v>999:99.99</v>
      </c>
      <c r="BL80" s="4">
        <f t="shared" si="114"/>
        <v>0</v>
      </c>
      <c r="BM80" s="4">
        <f t="shared" si="99"/>
        <v>0</v>
      </c>
      <c r="BN80" s="4">
        <f t="shared" si="115"/>
        <v>0</v>
      </c>
      <c r="BO80" s="4">
        <f t="shared" si="116"/>
        <v>0</v>
      </c>
      <c r="BP80" s="4">
        <f t="shared" si="117"/>
        <v>0</v>
      </c>
      <c r="BQ80" s="4">
        <f t="shared" si="118"/>
        <v>0</v>
      </c>
      <c r="BR80" s="4">
        <f t="shared" si="119"/>
        <v>0</v>
      </c>
      <c r="BS80" s="4">
        <f t="shared" si="120"/>
        <v>0</v>
      </c>
      <c r="BT80" s="4">
        <f t="shared" si="121"/>
        <v>0</v>
      </c>
      <c r="BU80" s="4">
        <f t="shared" si="122"/>
        <v>0</v>
      </c>
      <c r="BV80" s="4">
        <f t="shared" si="123"/>
        <v>0</v>
      </c>
      <c r="BW80" s="4">
        <f t="shared" si="124"/>
        <v>0</v>
      </c>
      <c r="BX80" s="4">
        <f t="shared" si="125"/>
        <v>0</v>
      </c>
      <c r="BY80" s="4">
        <f t="shared" si="126"/>
        <v>0</v>
      </c>
      <c r="BZ80" s="4">
        <f t="shared" si="127"/>
        <v>0</v>
      </c>
      <c r="CA80" s="4">
        <f t="shared" si="128"/>
        <v>0</v>
      </c>
      <c r="CB80" s="4">
        <f t="shared" si="129"/>
        <v>0</v>
      </c>
      <c r="CC80" s="4">
        <f t="shared" si="130"/>
        <v>0</v>
      </c>
      <c r="CE80" s="4">
        <f t="shared" si="83"/>
        <v>0</v>
      </c>
      <c r="CF80" s="4">
        <f>CF79+IF(OR(選手!C76="",AA80=0),0,1)</f>
        <v>0</v>
      </c>
      <c r="CG80" s="4" t="str">
        <f>IF(OR(選手!C76="",AA80=0),"",CF80)</f>
        <v/>
      </c>
      <c r="CH80" s="4" t="str">
        <f t="shared" si="131"/>
        <v>　</v>
      </c>
      <c r="CK80" s="4">
        <v>75</v>
      </c>
      <c r="CL80" s="4">
        <f>IF(COUNTIF(CE80,"1"),選手!C76,0)</f>
        <v>0</v>
      </c>
      <c r="CM80" s="4" t="str">
        <f>IF(ISERROR(VLOOKUP($CK80,泳者登録!$CG$5:$CJ$147,2,0)),"",VLOOKUP($CK80,泳者登録!$CG$5:$CJ$147,2,0))</f>
        <v/>
      </c>
    </row>
    <row r="81" spans="1:91" ht="18.75" x14ac:dyDescent="0.15">
      <c r="A81" s="31" t="str">
        <f t="shared" si="84"/>
        <v/>
      </c>
      <c r="B81" s="31"/>
      <c r="C81" s="30"/>
      <c r="D81" s="30"/>
      <c r="E81" s="30"/>
      <c r="F81" s="30"/>
      <c r="G81" s="32"/>
      <c r="H81" s="30"/>
      <c r="I81" s="33"/>
      <c r="J81" s="30"/>
      <c r="K81" s="33"/>
      <c r="L81" s="33"/>
      <c r="M81" s="33"/>
      <c r="N81" s="33"/>
      <c r="O81" s="33"/>
      <c r="P81" s="33"/>
      <c r="Q81" s="33"/>
      <c r="R81" s="98"/>
      <c r="S81" s="31" t="str">
        <f t="shared" si="100"/>
        <v/>
      </c>
      <c r="T81" s="7" t="str">
        <f>IF(ISERROR(VLOOKUP(AK81,AM$59:$AN$75,2,0)),"",VLOOKUP(AK81,AM$59:$AN$75,2,0))</f>
        <v/>
      </c>
      <c r="U81" s="93"/>
      <c r="V81" s="12">
        <f t="shared" si="72"/>
        <v>0</v>
      </c>
      <c r="W81" s="12">
        <f t="shared" si="85"/>
        <v>0</v>
      </c>
      <c r="X81" s="12">
        <f t="shared" si="73"/>
        <v>0</v>
      </c>
      <c r="Y81" s="12">
        <f t="shared" si="86"/>
        <v>0</v>
      </c>
      <c r="Z81" s="12">
        <f t="shared" si="87"/>
        <v>0</v>
      </c>
      <c r="AA81" s="12">
        <f t="shared" si="88"/>
        <v>0</v>
      </c>
      <c r="AB81" s="12">
        <f t="shared" si="102"/>
        <v>0</v>
      </c>
      <c r="AC81" s="12">
        <f t="shared" si="103"/>
        <v>0</v>
      </c>
      <c r="AD81" s="12">
        <f t="shared" si="104"/>
        <v>0</v>
      </c>
      <c r="AE81" s="12">
        <f t="shared" si="105"/>
        <v>0</v>
      </c>
      <c r="AF81" s="12">
        <f t="shared" si="106"/>
        <v>0</v>
      </c>
      <c r="AG81" s="11" t="str">
        <f t="shared" si="77"/>
        <v>19000100</v>
      </c>
      <c r="AH81" s="7" t="str">
        <f t="shared" si="89"/>
        <v/>
      </c>
      <c r="AI81" s="7" t="str">
        <f t="shared" si="90"/>
        <v/>
      </c>
      <c r="AJ81" s="7" t="str">
        <f t="shared" si="91"/>
        <v/>
      </c>
      <c r="AK81" s="4" t="str">
        <f t="shared" si="101"/>
        <v/>
      </c>
      <c r="AM81">
        <v>23</v>
      </c>
      <c r="AQ81">
        <v>6</v>
      </c>
      <c r="AR81" s="6">
        <v>74</v>
      </c>
      <c r="AS81" s="4">
        <f t="shared" si="78"/>
        <v>0</v>
      </c>
      <c r="AT81" s="4" t="str">
        <f t="shared" si="79"/>
        <v/>
      </c>
      <c r="AU81" s="4" t="str">
        <f t="shared" si="80"/>
        <v xml:space="preserve"> </v>
      </c>
      <c r="AV81" s="4" t="str">
        <f t="shared" si="92"/>
        <v/>
      </c>
      <c r="AW81" s="4" t="str">
        <f t="shared" si="93"/>
        <v/>
      </c>
      <c r="AX81" s="4" t="str">
        <f t="shared" si="94"/>
        <v/>
      </c>
      <c r="AY81" s="4" t="str">
        <f t="shared" si="107"/>
        <v/>
      </c>
      <c r="AZ81" s="4" t="str">
        <f t="shared" si="108"/>
        <v/>
      </c>
      <c r="BA81" s="4" t="str">
        <f t="shared" si="95"/>
        <v/>
      </c>
      <c r="BB81" s="4" t="str">
        <f t="shared" si="96"/>
        <v/>
      </c>
      <c r="BC81" s="4" t="str">
        <f t="shared" si="97"/>
        <v/>
      </c>
      <c r="BD81" s="4" t="str">
        <f t="shared" si="109"/>
        <v/>
      </c>
      <c r="BE81" s="4" t="str">
        <f t="shared" si="110"/>
        <v/>
      </c>
      <c r="BF81" s="4" t="str">
        <f t="shared" si="81"/>
        <v>999:99.99</v>
      </c>
      <c r="BG81" s="4" t="str">
        <f t="shared" si="111"/>
        <v>999:99.99</v>
      </c>
      <c r="BH81" s="4" t="str">
        <f t="shared" si="98"/>
        <v>999:99.99</v>
      </c>
      <c r="BI81" s="4" t="str">
        <f t="shared" si="112"/>
        <v>999:99.99</v>
      </c>
      <c r="BJ81" s="4" t="str">
        <f t="shared" si="113"/>
        <v>999:99.99</v>
      </c>
      <c r="BL81" s="4">
        <f t="shared" si="114"/>
        <v>0</v>
      </c>
      <c r="BM81" s="4">
        <f t="shared" si="99"/>
        <v>0</v>
      </c>
      <c r="BN81" s="4">
        <f t="shared" si="115"/>
        <v>0</v>
      </c>
      <c r="BO81" s="4">
        <f t="shared" si="116"/>
        <v>0</v>
      </c>
      <c r="BP81" s="4">
        <f t="shared" si="117"/>
        <v>0</v>
      </c>
      <c r="BQ81" s="4">
        <f t="shared" si="118"/>
        <v>0</v>
      </c>
      <c r="BR81" s="4">
        <f t="shared" si="119"/>
        <v>0</v>
      </c>
      <c r="BS81" s="4">
        <f t="shared" si="120"/>
        <v>0</v>
      </c>
      <c r="BT81" s="4">
        <f t="shared" si="121"/>
        <v>0</v>
      </c>
      <c r="BU81" s="4">
        <f t="shared" si="122"/>
        <v>0</v>
      </c>
      <c r="BV81" s="4">
        <f t="shared" si="123"/>
        <v>0</v>
      </c>
      <c r="BW81" s="4">
        <f t="shared" si="124"/>
        <v>0</v>
      </c>
      <c r="BX81" s="4">
        <f t="shared" si="125"/>
        <v>0</v>
      </c>
      <c r="BY81" s="4">
        <f t="shared" si="126"/>
        <v>0</v>
      </c>
      <c r="BZ81" s="4">
        <f t="shared" si="127"/>
        <v>0</v>
      </c>
      <c r="CA81" s="4">
        <f t="shared" si="128"/>
        <v>0</v>
      </c>
      <c r="CB81" s="4">
        <f t="shared" si="129"/>
        <v>0</v>
      </c>
      <c r="CC81" s="4">
        <f t="shared" si="130"/>
        <v>0</v>
      </c>
      <c r="CE81" s="4">
        <f t="shared" si="83"/>
        <v>0</v>
      </c>
      <c r="CF81" s="4">
        <f>CF80+IF(OR(選手!C77="",AA81=0),0,1)</f>
        <v>0</v>
      </c>
      <c r="CG81" s="4" t="str">
        <f>IF(OR(選手!C77="",AA81=0),"",CF81)</f>
        <v/>
      </c>
      <c r="CH81" s="4" t="str">
        <f t="shared" si="131"/>
        <v>　</v>
      </c>
      <c r="CK81" s="4">
        <v>76</v>
      </c>
      <c r="CL81" s="4">
        <f>IF(COUNTIF(CE81,"1"),選手!C77,0)</f>
        <v>0</v>
      </c>
      <c r="CM81" s="4" t="str">
        <f>IF(ISERROR(VLOOKUP($CK81,泳者登録!$CG$5:$CJ$147,2,0)),"",VLOOKUP($CK81,泳者登録!$CG$5:$CJ$147,2,0))</f>
        <v/>
      </c>
    </row>
    <row r="82" spans="1:91" ht="18.75" x14ac:dyDescent="0.15">
      <c r="A82" s="31" t="str">
        <f t="shared" si="84"/>
        <v/>
      </c>
      <c r="B82" s="31"/>
      <c r="C82" s="30"/>
      <c r="D82" s="30"/>
      <c r="E82" s="30"/>
      <c r="F82" s="30"/>
      <c r="G82" s="32"/>
      <c r="H82" s="30"/>
      <c r="I82" s="33"/>
      <c r="J82" s="30"/>
      <c r="K82" s="33"/>
      <c r="L82" s="33"/>
      <c r="M82" s="33"/>
      <c r="N82" s="33"/>
      <c r="O82" s="33"/>
      <c r="P82" s="33"/>
      <c r="Q82" s="33"/>
      <c r="R82" s="98"/>
      <c r="S82" s="31" t="str">
        <f t="shared" si="100"/>
        <v/>
      </c>
      <c r="T82" s="7" t="str">
        <f>IF(ISERROR(VLOOKUP(AK82,AM$59:$AN$75,2,0)),"",VLOOKUP(AK82,AM$59:$AN$75,2,0))</f>
        <v/>
      </c>
      <c r="U82" s="93"/>
      <c r="V82" s="12">
        <f t="shared" si="72"/>
        <v>0</v>
      </c>
      <c r="W82" s="12">
        <f t="shared" si="85"/>
        <v>0</v>
      </c>
      <c r="X82" s="12">
        <f t="shared" si="73"/>
        <v>0</v>
      </c>
      <c r="Y82" s="12">
        <f t="shared" si="86"/>
        <v>0</v>
      </c>
      <c r="Z82" s="12">
        <f t="shared" si="87"/>
        <v>0</v>
      </c>
      <c r="AA82" s="12">
        <f t="shared" si="88"/>
        <v>0</v>
      </c>
      <c r="AB82" s="12">
        <f t="shared" si="102"/>
        <v>0</v>
      </c>
      <c r="AC82" s="12">
        <f t="shared" si="103"/>
        <v>0</v>
      </c>
      <c r="AD82" s="12">
        <f t="shared" si="104"/>
        <v>0</v>
      </c>
      <c r="AE82" s="12">
        <f t="shared" si="105"/>
        <v>0</v>
      </c>
      <c r="AF82" s="12">
        <f t="shared" si="106"/>
        <v>0</v>
      </c>
      <c r="AG82" s="11" t="str">
        <f t="shared" si="77"/>
        <v>19000100</v>
      </c>
      <c r="AH82" s="7" t="str">
        <f t="shared" si="89"/>
        <v/>
      </c>
      <c r="AI82" s="7" t="str">
        <f t="shared" si="90"/>
        <v/>
      </c>
      <c r="AJ82" s="7" t="str">
        <f t="shared" si="91"/>
        <v/>
      </c>
      <c r="AK82" s="4" t="str">
        <f t="shared" si="101"/>
        <v/>
      </c>
      <c r="AM82">
        <v>24</v>
      </c>
      <c r="AQ82">
        <v>6</v>
      </c>
      <c r="AR82" s="6">
        <v>75</v>
      </c>
      <c r="AS82" s="4">
        <f t="shared" si="78"/>
        <v>0</v>
      </c>
      <c r="AT82" s="4" t="str">
        <f t="shared" si="79"/>
        <v/>
      </c>
      <c r="AU82" s="4" t="str">
        <f t="shared" si="80"/>
        <v xml:space="preserve"> </v>
      </c>
      <c r="AV82" s="4" t="str">
        <f t="shared" si="92"/>
        <v/>
      </c>
      <c r="AW82" s="4" t="str">
        <f t="shared" si="93"/>
        <v/>
      </c>
      <c r="AX82" s="4" t="str">
        <f t="shared" si="94"/>
        <v/>
      </c>
      <c r="AY82" s="4" t="str">
        <f t="shared" si="107"/>
        <v/>
      </c>
      <c r="AZ82" s="4" t="str">
        <f t="shared" si="108"/>
        <v/>
      </c>
      <c r="BA82" s="4" t="str">
        <f t="shared" si="95"/>
        <v/>
      </c>
      <c r="BB82" s="4" t="str">
        <f t="shared" si="96"/>
        <v/>
      </c>
      <c r="BC82" s="4" t="str">
        <f t="shared" si="97"/>
        <v/>
      </c>
      <c r="BD82" s="4" t="str">
        <f t="shared" si="109"/>
        <v/>
      </c>
      <c r="BE82" s="4" t="str">
        <f t="shared" si="110"/>
        <v/>
      </c>
      <c r="BF82" s="4" t="str">
        <f t="shared" si="81"/>
        <v>999:99.99</v>
      </c>
      <c r="BG82" s="4" t="str">
        <f t="shared" si="111"/>
        <v>999:99.99</v>
      </c>
      <c r="BH82" s="4" t="str">
        <f t="shared" si="98"/>
        <v>999:99.99</v>
      </c>
      <c r="BI82" s="4" t="str">
        <f t="shared" si="112"/>
        <v>999:99.99</v>
      </c>
      <c r="BJ82" s="4" t="str">
        <f t="shared" si="113"/>
        <v>999:99.99</v>
      </c>
      <c r="BL82" s="4">
        <f t="shared" si="114"/>
        <v>0</v>
      </c>
      <c r="BM82" s="4">
        <f t="shared" si="99"/>
        <v>0</v>
      </c>
      <c r="BN82" s="4">
        <f t="shared" si="115"/>
        <v>0</v>
      </c>
      <c r="BO82" s="4">
        <f t="shared" si="116"/>
        <v>0</v>
      </c>
      <c r="BP82" s="4">
        <f t="shared" si="117"/>
        <v>0</v>
      </c>
      <c r="BQ82" s="4">
        <f t="shared" si="118"/>
        <v>0</v>
      </c>
      <c r="BR82" s="4">
        <f t="shared" si="119"/>
        <v>0</v>
      </c>
      <c r="BS82" s="4">
        <f t="shared" si="120"/>
        <v>0</v>
      </c>
      <c r="BT82" s="4">
        <f t="shared" si="121"/>
        <v>0</v>
      </c>
      <c r="BU82" s="4">
        <f t="shared" si="122"/>
        <v>0</v>
      </c>
      <c r="BV82" s="4">
        <f t="shared" si="123"/>
        <v>0</v>
      </c>
      <c r="BW82" s="4">
        <f t="shared" si="124"/>
        <v>0</v>
      </c>
      <c r="BX82" s="4">
        <f t="shared" si="125"/>
        <v>0</v>
      </c>
      <c r="BY82" s="4">
        <f t="shared" si="126"/>
        <v>0</v>
      </c>
      <c r="BZ82" s="4">
        <f t="shared" si="127"/>
        <v>0</v>
      </c>
      <c r="CA82" s="4">
        <f t="shared" si="128"/>
        <v>0</v>
      </c>
      <c r="CB82" s="4">
        <f t="shared" si="129"/>
        <v>0</v>
      </c>
      <c r="CC82" s="4">
        <f t="shared" si="130"/>
        <v>0</v>
      </c>
      <c r="CE82" s="4">
        <f t="shared" si="83"/>
        <v>0</v>
      </c>
      <c r="CF82" s="4">
        <f>CF81+IF(OR(選手!C78="",AA82=0),0,1)</f>
        <v>0</v>
      </c>
      <c r="CG82" s="4" t="str">
        <f>IF(OR(選手!C78="",AA82=0),"",CF82)</f>
        <v/>
      </c>
      <c r="CH82" s="4" t="str">
        <f t="shared" si="131"/>
        <v>　</v>
      </c>
      <c r="CK82" s="4">
        <v>77</v>
      </c>
      <c r="CL82" s="4">
        <f>IF(COUNTIF(CE82,"1"),選手!C78,0)</f>
        <v>0</v>
      </c>
      <c r="CM82" s="4" t="str">
        <f>IF(ISERROR(VLOOKUP($CK82,泳者登録!$CG$5:$CJ$147,2,0)),"",VLOOKUP($CK82,泳者登録!$CG$5:$CJ$147,2,0))</f>
        <v/>
      </c>
    </row>
    <row r="83" spans="1:91" ht="18.75" x14ac:dyDescent="0.15">
      <c r="A83" s="31" t="str">
        <f t="shared" si="84"/>
        <v/>
      </c>
      <c r="B83" s="31"/>
      <c r="C83" s="30"/>
      <c r="D83" s="30"/>
      <c r="E83" s="30"/>
      <c r="F83" s="30"/>
      <c r="G83" s="32"/>
      <c r="H83" s="30"/>
      <c r="I83" s="33"/>
      <c r="J83" s="30"/>
      <c r="K83" s="33"/>
      <c r="L83" s="33"/>
      <c r="M83" s="33"/>
      <c r="N83" s="33"/>
      <c r="O83" s="33"/>
      <c r="P83" s="33"/>
      <c r="Q83" s="33"/>
      <c r="R83" s="98"/>
      <c r="S83" s="31" t="str">
        <f t="shared" si="100"/>
        <v/>
      </c>
      <c r="T83" s="7" t="str">
        <f>IF(ISERROR(VLOOKUP(AK83,AM$59:$AN$75,2,0)),"",VLOOKUP(AK83,AM$59:$AN$75,2,0))</f>
        <v/>
      </c>
      <c r="U83" s="93"/>
      <c r="V83" s="12">
        <f t="shared" si="72"/>
        <v>0</v>
      </c>
      <c r="W83" s="12">
        <f t="shared" si="85"/>
        <v>0</v>
      </c>
      <c r="X83" s="12">
        <f t="shared" si="73"/>
        <v>0</v>
      </c>
      <c r="Y83" s="12">
        <f t="shared" si="86"/>
        <v>0</v>
      </c>
      <c r="Z83" s="12">
        <f t="shared" si="87"/>
        <v>0</v>
      </c>
      <c r="AA83" s="12">
        <f t="shared" si="88"/>
        <v>0</v>
      </c>
      <c r="AB83" s="12">
        <f t="shared" si="102"/>
        <v>0</v>
      </c>
      <c r="AC83" s="12">
        <f t="shared" si="103"/>
        <v>0</v>
      </c>
      <c r="AD83" s="12">
        <f t="shared" si="104"/>
        <v>0</v>
      </c>
      <c r="AE83" s="12">
        <f t="shared" si="105"/>
        <v>0</v>
      </c>
      <c r="AF83" s="12">
        <f t="shared" si="106"/>
        <v>0</v>
      </c>
      <c r="AG83" s="11" t="str">
        <f t="shared" si="77"/>
        <v>19000100</v>
      </c>
      <c r="AH83" s="7" t="str">
        <f t="shared" si="89"/>
        <v/>
      </c>
      <c r="AI83" s="7" t="str">
        <f t="shared" si="90"/>
        <v/>
      </c>
      <c r="AJ83" s="7" t="str">
        <f t="shared" si="91"/>
        <v/>
      </c>
      <c r="AK83" s="4" t="str">
        <f t="shared" si="101"/>
        <v/>
      </c>
      <c r="AM83">
        <v>25</v>
      </c>
      <c r="AQ83">
        <v>7</v>
      </c>
      <c r="AR83" s="6">
        <v>76</v>
      </c>
      <c r="AS83" s="4">
        <f t="shared" si="78"/>
        <v>0</v>
      </c>
      <c r="AT83" s="4" t="str">
        <f t="shared" si="79"/>
        <v/>
      </c>
      <c r="AU83" s="4" t="str">
        <f t="shared" si="80"/>
        <v xml:space="preserve"> </v>
      </c>
      <c r="AV83" s="4" t="str">
        <f t="shared" si="92"/>
        <v/>
      </c>
      <c r="AW83" s="4" t="str">
        <f t="shared" si="93"/>
        <v/>
      </c>
      <c r="AX83" s="4" t="str">
        <f t="shared" si="94"/>
        <v/>
      </c>
      <c r="AY83" s="4" t="str">
        <f t="shared" si="107"/>
        <v/>
      </c>
      <c r="AZ83" s="4" t="str">
        <f t="shared" si="108"/>
        <v/>
      </c>
      <c r="BA83" s="4" t="str">
        <f t="shared" si="95"/>
        <v/>
      </c>
      <c r="BB83" s="4" t="str">
        <f t="shared" si="96"/>
        <v/>
      </c>
      <c r="BC83" s="4" t="str">
        <f t="shared" si="97"/>
        <v/>
      </c>
      <c r="BD83" s="4" t="str">
        <f t="shared" si="109"/>
        <v/>
      </c>
      <c r="BE83" s="4" t="str">
        <f t="shared" si="110"/>
        <v/>
      </c>
      <c r="BF83" s="4" t="str">
        <f t="shared" si="81"/>
        <v>999:99.99</v>
      </c>
      <c r="BG83" s="4" t="str">
        <f t="shared" si="111"/>
        <v>999:99.99</v>
      </c>
      <c r="BH83" s="4" t="str">
        <f t="shared" si="98"/>
        <v>999:99.99</v>
      </c>
      <c r="BI83" s="4" t="str">
        <f t="shared" si="112"/>
        <v>999:99.99</v>
      </c>
      <c r="BJ83" s="4" t="str">
        <f t="shared" si="113"/>
        <v>999:99.99</v>
      </c>
      <c r="BL83" s="4">
        <f t="shared" si="114"/>
        <v>0</v>
      </c>
      <c r="BM83" s="4">
        <f t="shared" si="99"/>
        <v>0</v>
      </c>
      <c r="BN83" s="4">
        <f t="shared" si="115"/>
        <v>0</v>
      </c>
      <c r="BO83" s="4">
        <f t="shared" si="116"/>
        <v>0</v>
      </c>
      <c r="BP83" s="4">
        <f t="shared" si="117"/>
        <v>0</v>
      </c>
      <c r="BQ83" s="4">
        <f t="shared" si="118"/>
        <v>0</v>
      </c>
      <c r="BR83" s="4">
        <f t="shared" si="119"/>
        <v>0</v>
      </c>
      <c r="BS83" s="4">
        <f t="shared" si="120"/>
        <v>0</v>
      </c>
      <c r="BT83" s="4">
        <f t="shared" si="121"/>
        <v>0</v>
      </c>
      <c r="BU83" s="4">
        <f t="shared" si="122"/>
        <v>0</v>
      </c>
      <c r="BV83" s="4">
        <f t="shared" si="123"/>
        <v>0</v>
      </c>
      <c r="BW83" s="4">
        <f t="shared" si="124"/>
        <v>0</v>
      </c>
      <c r="BX83" s="4">
        <f t="shared" si="125"/>
        <v>0</v>
      </c>
      <c r="BY83" s="4">
        <f t="shared" si="126"/>
        <v>0</v>
      </c>
      <c r="BZ83" s="4">
        <f t="shared" si="127"/>
        <v>0</v>
      </c>
      <c r="CA83" s="4">
        <f t="shared" si="128"/>
        <v>0</v>
      </c>
      <c r="CB83" s="4">
        <f t="shared" si="129"/>
        <v>0</v>
      </c>
      <c r="CC83" s="4">
        <f t="shared" si="130"/>
        <v>0</v>
      </c>
      <c r="CE83" s="4">
        <f t="shared" si="83"/>
        <v>0</v>
      </c>
      <c r="CF83" s="4">
        <f>CF82+IF(OR(選手!C79="",AA83=0),0,1)</f>
        <v>0</v>
      </c>
      <c r="CG83" s="4" t="str">
        <f>IF(OR(選手!C79="",AA83=0),"",CF83)</f>
        <v/>
      </c>
      <c r="CH83" s="4" t="str">
        <f t="shared" si="131"/>
        <v>　</v>
      </c>
      <c r="CK83" s="4">
        <v>78</v>
      </c>
      <c r="CL83" s="4">
        <f>IF(COUNTIF(CE83,"1"),選手!C79,0)</f>
        <v>0</v>
      </c>
      <c r="CM83" s="4" t="str">
        <f>IF(ISERROR(VLOOKUP($CK83,泳者登録!$CG$5:$CJ$147,2,0)),"",VLOOKUP($CK83,泳者登録!$CG$5:$CJ$147,2,0))</f>
        <v/>
      </c>
    </row>
    <row r="84" spans="1:91" ht="18.75" x14ac:dyDescent="0.15">
      <c r="A84" s="31" t="str">
        <f t="shared" si="84"/>
        <v/>
      </c>
      <c r="B84" s="31"/>
      <c r="C84" s="30"/>
      <c r="D84" s="30"/>
      <c r="E84" s="30"/>
      <c r="F84" s="30"/>
      <c r="G84" s="32"/>
      <c r="H84" s="30"/>
      <c r="I84" s="33"/>
      <c r="J84" s="30"/>
      <c r="K84" s="33"/>
      <c r="L84" s="33"/>
      <c r="M84" s="33"/>
      <c r="N84" s="33"/>
      <c r="O84" s="33"/>
      <c r="P84" s="33"/>
      <c r="Q84" s="33"/>
      <c r="R84" s="98"/>
      <c r="S84" s="31" t="str">
        <f t="shared" si="100"/>
        <v/>
      </c>
      <c r="T84" s="7" t="str">
        <f>IF(ISERROR(VLOOKUP(AK84,AM$59:$AN$75,2,0)),"",VLOOKUP(AK84,AM$59:$AN$75,2,0))</f>
        <v/>
      </c>
      <c r="U84" s="93"/>
      <c r="V84" s="12">
        <f t="shared" si="72"/>
        <v>0</v>
      </c>
      <c r="W84" s="12">
        <f t="shared" si="85"/>
        <v>0</v>
      </c>
      <c r="X84" s="12">
        <f t="shared" si="73"/>
        <v>0</v>
      </c>
      <c r="Y84" s="12">
        <f t="shared" si="86"/>
        <v>0</v>
      </c>
      <c r="Z84" s="12">
        <f t="shared" si="87"/>
        <v>0</v>
      </c>
      <c r="AA84" s="12">
        <f t="shared" si="88"/>
        <v>0</v>
      </c>
      <c r="AB84" s="12">
        <f t="shared" si="102"/>
        <v>0</v>
      </c>
      <c r="AC84" s="12">
        <f t="shared" si="103"/>
        <v>0</v>
      </c>
      <c r="AD84" s="12">
        <f t="shared" si="104"/>
        <v>0</v>
      </c>
      <c r="AE84" s="12">
        <f t="shared" si="105"/>
        <v>0</v>
      </c>
      <c r="AF84" s="12">
        <f t="shared" si="106"/>
        <v>0</v>
      </c>
      <c r="AG84" s="11" t="str">
        <f t="shared" si="77"/>
        <v>19000100</v>
      </c>
      <c r="AH84" s="7" t="str">
        <f t="shared" si="89"/>
        <v/>
      </c>
      <c r="AI84" s="7" t="str">
        <f t="shared" si="90"/>
        <v/>
      </c>
      <c r="AJ84" s="7" t="str">
        <f t="shared" si="91"/>
        <v/>
      </c>
      <c r="AK84" s="4" t="str">
        <f t="shared" si="101"/>
        <v/>
      </c>
      <c r="AM84">
        <v>26</v>
      </c>
      <c r="AQ84">
        <v>7</v>
      </c>
      <c r="AR84" s="6">
        <v>77</v>
      </c>
      <c r="AS84" s="4">
        <f t="shared" si="78"/>
        <v>0</v>
      </c>
      <c r="AT84" s="4" t="str">
        <f t="shared" si="79"/>
        <v/>
      </c>
      <c r="AU84" s="4" t="str">
        <f t="shared" si="80"/>
        <v xml:space="preserve"> </v>
      </c>
      <c r="AV84" s="4" t="str">
        <f t="shared" si="92"/>
        <v/>
      </c>
      <c r="AW84" s="4" t="str">
        <f t="shared" si="93"/>
        <v/>
      </c>
      <c r="AX84" s="4" t="str">
        <f t="shared" si="94"/>
        <v/>
      </c>
      <c r="AY84" s="4" t="str">
        <f t="shared" si="107"/>
        <v/>
      </c>
      <c r="AZ84" s="4" t="str">
        <f t="shared" si="108"/>
        <v/>
      </c>
      <c r="BA84" s="4" t="str">
        <f t="shared" si="95"/>
        <v/>
      </c>
      <c r="BB84" s="4" t="str">
        <f t="shared" si="96"/>
        <v/>
      </c>
      <c r="BC84" s="4" t="str">
        <f t="shared" si="97"/>
        <v/>
      </c>
      <c r="BD84" s="4" t="str">
        <f t="shared" si="109"/>
        <v/>
      </c>
      <c r="BE84" s="4" t="str">
        <f t="shared" si="110"/>
        <v/>
      </c>
      <c r="BF84" s="4" t="str">
        <f t="shared" si="81"/>
        <v>999:99.99</v>
      </c>
      <c r="BG84" s="4" t="str">
        <f t="shared" si="111"/>
        <v>999:99.99</v>
      </c>
      <c r="BH84" s="4" t="str">
        <f t="shared" si="98"/>
        <v>999:99.99</v>
      </c>
      <c r="BI84" s="4" t="str">
        <f t="shared" si="112"/>
        <v>999:99.99</v>
      </c>
      <c r="BJ84" s="4" t="str">
        <f t="shared" si="113"/>
        <v>999:99.99</v>
      </c>
      <c r="BL84" s="4">
        <f t="shared" si="114"/>
        <v>0</v>
      </c>
      <c r="BM84" s="4">
        <f t="shared" si="99"/>
        <v>0</v>
      </c>
      <c r="BN84" s="4">
        <f t="shared" si="115"/>
        <v>0</v>
      </c>
      <c r="BO84" s="4">
        <f t="shared" si="116"/>
        <v>0</v>
      </c>
      <c r="BP84" s="4">
        <f t="shared" si="117"/>
        <v>0</v>
      </c>
      <c r="BQ84" s="4">
        <f t="shared" si="118"/>
        <v>0</v>
      </c>
      <c r="BR84" s="4">
        <f t="shared" si="119"/>
        <v>0</v>
      </c>
      <c r="BS84" s="4">
        <f t="shared" si="120"/>
        <v>0</v>
      </c>
      <c r="BT84" s="4">
        <f t="shared" si="121"/>
        <v>0</v>
      </c>
      <c r="BU84" s="4">
        <f t="shared" si="122"/>
        <v>0</v>
      </c>
      <c r="BV84" s="4">
        <f t="shared" si="123"/>
        <v>0</v>
      </c>
      <c r="BW84" s="4">
        <f t="shared" si="124"/>
        <v>0</v>
      </c>
      <c r="BX84" s="4">
        <f t="shared" si="125"/>
        <v>0</v>
      </c>
      <c r="BY84" s="4">
        <f t="shared" si="126"/>
        <v>0</v>
      </c>
      <c r="BZ84" s="4">
        <f t="shared" si="127"/>
        <v>0</v>
      </c>
      <c r="CA84" s="4">
        <f t="shared" si="128"/>
        <v>0</v>
      </c>
      <c r="CB84" s="4">
        <f t="shared" si="129"/>
        <v>0</v>
      </c>
      <c r="CC84" s="4">
        <f t="shared" si="130"/>
        <v>0</v>
      </c>
      <c r="CE84" s="4">
        <f t="shared" si="83"/>
        <v>0</v>
      </c>
      <c r="CF84" s="4">
        <f>CF83+IF(OR(選手!C80="",AA84=0),0,1)</f>
        <v>0</v>
      </c>
      <c r="CG84" s="4" t="str">
        <f>IF(OR(選手!C80="",AA84=0),"",CF84)</f>
        <v/>
      </c>
      <c r="CH84" s="4" t="str">
        <f t="shared" si="131"/>
        <v>　</v>
      </c>
      <c r="CK84" s="4">
        <v>79</v>
      </c>
      <c r="CL84" s="4">
        <f>IF(COUNTIF(CE84,"1"),選手!C80,0)</f>
        <v>0</v>
      </c>
      <c r="CM84" s="4" t="str">
        <f>IF(ISERROR(VLOOKUP($CK84,泳者登録!$CG$5:$CJ$147,2,0)),"",VLOOKUP($CK84,泳者登録!$CG$5:$CJ$147,2,0))</f>
        <v/>
      </c>
    </row>
    <row r="85" spans="1:91" ht="18.75" x14ac:dyDescent="0.15">
      <c r="A85" s="31" t="str">
        <f t="shared" si="84"/>
        <v/>
      </c>
      <c r="B85" s="31"/>
      <c r="C85" s="30"/>
      <c r="D85" s="30"/>
      <c r="E85" s="30"/>
      <c r="F85" s="30"/>
      <c r="G85" s="32"/>
      <c r="H85" s="30"/>
      <c r="I85" s="33"/>
      <c r="J85" s="30"/>
      <c r="K85" s="33"/>
      <c r="L85" s="33"/>
      <c r="M85" s="33"/>
      <c r="N85" s="33"/>
      <c r="O85" s="33"/>
      <c r="P85" s="33"/>
      <c r="Q85" s="33"/>
      <c r="R85" s="98"/>
      <c r="S85" s="31" t="str">
        <f t="shared" si="100"/>
        <v/>
      </c>
      <c r="T85" s="7" t="str">
        <f>IF(ISERROR(VLOOKUP(AK85,AM$59:$AN$75,2,0)),"",VLOOKUP(AK85,AM$59:$AN$75,2,0))</f>
        <v/>
      </c>
      <c r="U85" s="93"/>
      <c r="V85" s="12">
        <f t="shared" si="72"/>
        <v>0</v>
      </c>
      <c r="W85" s="12">
        <f t="shared" si="85"/>
        <v>0</v>
      </c>
      <c r="X85" s="12">
        <f t="shared" si="73"/>
        <v>0</v>
      </c>
      <c r="Y85" s="12">
        <f t="shared" si="86"/>
        <v>0</v>
      </c>
      <c r="Z85" s="12">
        <f t="shared" si="87"/>
        <v>0</v>
      </c>
      <c r="AA85" s="12">
        <f t="shared" si="88"/>
        <v>0</v>
      </c>
      <c r="AB85" s="12">
        <f t="shared" si="102"/>
        <v>0</v>
      </c>
      <c r="AC85" s="12">
        <f t="shared" si="103"/>
        <v>0</v>
      </c>
      <c r="AD85" s="12">
        <f t="shared" si="104"/>
        <v>0</v>
      </c>
      <c r="AE85" s="12">
        <f t="shared" si="105"/>
        <v>0</v>
      </c>
      <c r="AF85" s="12">
        <f t="shared" si="106"/>
        <v>0</v>
      </c>
      <c r="AG85" s="11" t="str">
        <f t="shared" si="77"/>
        <v>19000100</v>
      </c>
      <c r="AH85" s="7" t="str">
        <f t="shared" si="89"/>
        <v/>
      </c>
      <c r="AI85" s="7" t="str">
        <f t="shared" si="90"/>
        <v/>
      </c>
      <c r="AJ85" s="7" t="str">
        <f t="shared" si="91"/>
        <v/>
      </c>
      <c r="AK85" s="4" t="str">
        <f t="shared" si="101"/>
        <v/>
      </c>
      <c r="AM85">
        <v>27</v>
      </c>
      <c r="AQ85">
        <v>7</v>
      </c>
      <c r="AR85" s="6">
        <v>78</v>
      </c>
      <c r="AS85" s="4">
        <f t="shared" si="78"/>
        <v>0</v>
      </c>
      <c r="AT85" s="4" t="str">
        <f t="shared" si="79"/>
        <v/>
      </c>
      <c r="AU85" s="4" t="str">
        <f t="shared" si="80"/>
        <v xml:space="preserve"> </v>
      </c>
      <c r="AV85" s="4" t="str">
        <f t="shared" si="92"/>
        <v/>
      </c>
      <c r="AW85" s="4" t="str">
        <f t="shared" si="93"/>
        <v/>
      </c>
      <c r="AX85" s="4" t="str">
        <f t="shared" si="94"/>
        <v/>
      </c>
      <c r="AY85" s="4" t="str">
        <f t="shared" si="107"/>
        <v/>
      </c>
      <c r="AZ85" s="4" t="str">
        <f t="shared" si="108"/>
        <v/>
      </c>
      <c r="BA85" s="4" t="str">
        <f t="shared" si="95"/>
        <v/>
      </c>
      <c r="BB85" s="4" t="str">
        <f t="shared" si="96"/>
        <v/>
      </c>
      <c r="BC85" s="4" t="str">
        <f t="shared" si="97"/>
        <v/>
      </c>
      <c r="BD85" s="4" t="str">
        <f t="shared" si="109"/>
        <v/>
      </c>
      <c r="BE85" s="4" t="str">
        <f t="shared" si="110"/>
        <v/>
      </c>
      <c r="BF85" s="4" t="str">
        <f t="shared" si="81"/>
        <v>999:99.99</v>
      </c>
      <c r="BG85" s="4" t="str">
        <f t="shared" si="111"/>
        <v>999:99.99</v>
      </c>
      <c r="BH85" s="4" t="str">
        <f t="shared" si="98"/>
        <v>999:99.99</v>
      </c>
      <c r="BI85" s="4" t="str">
        <f t="shared" si="112"/>
        <v>999:99.99</v>
      </c>
      <c r="BJ85" s="4" t="str">
        <f t="shared" si="113"/>
        <v>999:99.99</v>
      </c>
      <c r="BL85" s="4">
        <f t="shared" si="114"/>
        <v>0</v>
      </c>
      <c r="BM85" s="4">
        <f t="shared" si="99"/>
        <v>0</v>
      </c>
      <c r="BN85" s="4">
        <f t="shared" si="115"/>
        <v>0</v>
      </c>
      <c r="BO85" s="4">
        <f t="shared" si="116"/>
        <v>0</v>
      </c>
      <c r="BP85" s="4">
        <f t="shared" si="117"/>
        <v>0</v>
      </c>
      <c r="BQ85" s="4">
        <f t="shared" si="118"/>
        <v>0</v>
      </c>
      <c r="BR85" s="4">
        <f t="shared" si="119"/>
        <v>0</v>
      </c>
      <c r="BS85" s="4">
        <f t="shared" si="120"/>
        <v>0</v>
      </c>
      <c r="BT85" s="4">
        <f t="shared" si="121"/>
        <v>0</v>
      </c>
      <c r="BU85" s="4">
        <f t="shared" si="122"/>
        <v>0</v>
      </c>
      <c r="BV85" s="4">
        <f t="shared" si="123"/>
        <v>0</v>
      </c>
      <c r="BW85" s="4">
        <f t="shared" si="124"/>
        <v>0</v>
      </c>
      <c r="BX85" s="4">
        <f t="shared" si="125"/>
        <v>0</v>
      </c>
      <c r="BY85" s="4">
        <f t="shared" si="126"/>
        <v>0</v>
      </c>
      <c r="BZ85" s="4">
        <f t="shared" si="127"/>
        <v>0</v>
      </c>
      <c r="CA85" s="4">
        <f t="shared" si="128"/>
        <v>0</v>
      </c>
      <c r="CB85" s="4">
        <f t="shared" si="129"/>
        <v>0</v>
      </c>
      <c r="CC85" s="4">
        <f t="shared" si="130"/>
        <v>0</v>
      </c>
      <c r="CE85" s="4">
        <f t="shared" si="83"/>
        <v>0</v>
      </c>
      <c r="CF85" s="4">
        <f>CF84+IF(OR(選手!C81="",AA85=0),0,1)</f>
        <v>0</v>
      </c>
      <c r="CG85" s="4" t="str">
        <f>IF(OR(選手!C81="",AA85=0),"",CF85)</f>
        <v/>
      </c>
      <c r="CH85" s="4" t="str">
        <f t="shared" si="131"/>
        <v>　</v>
      </c>
      <c r="CK85" s="4">
        <v>80</v>
      </c>
      <c r="CL85" s="4">
        <f>IF(COUNTIF(CE85,"1"),選手!C81,0)</f>
        <v>0</v>
      </c>
      <c r="CM85" s="4" t="str">
        <f>IF(ISERROR(VLOOKUP($CK85,泳者登録!$CG$5:$CJ$147,2,0)),"",VLOOKUP($CK85,泳者登録!$CG$5:$CJ$147,2,0))</f>
        <v/>
      </c>
    </row>
    <row r="86" spans="1:91" ht="18.75" x14ac:dyDescent="0.15">
      <c r="A86" s="31" t="str">
        <f t="shared" si="84"/>
        <v/>
      </c>
      <c r="B86" s="31"/>
      <c r="C86" s="30"/>
      <c r="D86" s="30"/>
      <c r="E86" s="30"/>
      <c r="F86" s="30"/>
      <c r="G86" s="32"/>
      <c r="H86" s="30"/>
      <c r="I86" s="33"/>
      <c r="J86" s="30"/>
      <c r="K86" s="33"/>
      <c r="L86" s="33"/>
      <c r="M86" s="33"/>
      <c r="N86" s="33"/>
      <c r="O86" s="33"/>
      <c r="P86" s="33"/>
      <c r="Q86" s="33"/>
      <c r="R86" s="98"/>
      <c r="S86" s="31" t="str">
        <f t="shared" si="100"/>
        <v/>
      </c>
      <c r="T86" s="7" t="str">
        <f>IF(ISERROR(VLOOKUP(AK86,AM$59:$AN$75,2,0)),"",VLOOKUP(AK86,AM$59:$AN$75,2,0))</f>
        <v/>
      </c>
      <c r="U86" s="93"/>
      <c r="V86" s="12">
        <f t="shared" si="72"/>
        <v>0</v>
      </c>
      <c r="W86" s="12">
        <f t="shared" si="85"/>
        <v>0</v>
      </c>
      <c r="X86" s="12">
        <f t="shared" si="73"/>
        <v>0</v>
      </c>
      <c r="Y86" s="12">
        <f t="shared" si="86"/>
        <v>0</v>
      </c>
      <c r="Z86" s="12">
        <f t="shared" si="87"/>
        <v>0</v>
      </c>
      <c r="AA86" s="12">
        <f t="shared" si="88"/>
        <v>0</v>
      </c>
      <c r="AB86" s="12">
        <f t="shared" si="102"/>
        <v>0</v>
      </c>
      <c r="AC86" s="12">
        <f t="shared" si="103"/>
        <v>0</v>
      </c>
      <c r="AD86" s="12">
        <f t="shared" si="104"/>
        <v>0</v>
      </c>
      <c r="AE86" s="12">
        <f t="shared" si="105"/>
        <v>0</v>
      </c>
      <c r="AF86" s="12">
        <f t="shared" si="106"/>
        <v>0</v>
      </c>
      <c r="AG86" s="11" t="str">
        <f t="shared" si="77"/>
        <v>19000100</v>
      </c>
      <c r="AH86" s="7" t="str">
        <f t="shared" si="89"/>
        <v/>
      </c>
      <c r="AI86" s="7" t="str">
        <f t="shared" si="90"/>
        <v/>
      </c>
      <c r="AJ86" s="7" t="str">
        <f t="shared" si="91"/>
        <v/>
      </c>
      <c r="AK86" s="4" t="str">
        <f t="shared" si="101"/>
        <v/>
      </c>
      <c r="AM86">
        <v>28</v>
      </c>
      <c r="AQ86">
        <v>7</v>
      </c>
      <c r="AR86" s="6">
        <v>79</v>
      </c>
      <c r="AS86" s="4">
        <f t="shared" si="78"/>
        <v>0</v>
      </c>
      <c r="AT86" s="4" t="str">
        <f t="shared" si="79"/>
        <v/>
      </c>
      <c r="AU86" s="4" t="str">
        <f t="shared" si="80"/>
        <v xml:space="preserve"> </v>
      </c>
      <c r="AV86" s="4" t="str">
        <f t="shared" si="92"/>
        <v/>
      </c>
      <c r="AW86" s="4" t="str">
        <f t="shared" si="93"/>
        <v/>
      </c>
      <c r="AX86" s="4" t="str">
        <f t="shared" si="94"/>
        <v/>
      </c>
      <c r="AY86" s="4" t="str">
        <f t="shared" si="107"/>
        <v/>
      </c>
      <c r="AZ86" s="4" t="str">
        <f t="shared" si="108"/>
        <v/>
      </c>
      <c r="BA86" s="4" t="str">
        <f t="shared" si="95"/>
        <v/>
      </c>
      <c r="BB86" s="4" t="str">
        <f t="shared" si="96"/>
        <v/>
      </c>
      <c r="BC86" s="4" t="str">
        <f t="shared" si="97"/>
        <v/>
      </c>
      <c r="BD86" s="4" t="str">
        <f t="shared" si="109"/>
        <v/>
      </c>
      <c r="BE86" s="4" t="str">
        <f t="shared" si="110"/>
        <v/>
      </c>
      <c r="BF86" s="4" t="str">
        <f t="shared" si="81"/>
        <v>999:99.99</v>
      </c>
      <c r="BG86" s="4" t="str">
        <f t="shared" si="111"/>
        <v>999:99.99</v>
      </c>
      <c r="BH86" s="4" t="str">
        <f t="shared" si="98"/>
        <v>999:99.99</v>
      </c>
      <c r="BI86" s="4" t="str">
        <f t="shared" si="112"/>
        <v>999:99.99</v>
      </c>
      <c r="BJ86" s="4" t="str">
        <f t="shared" si="113"/>
        <v>999:99.99</v>
      </c>
      <c r="BL86" s="4">
        <f t="shared" si="114"/>
        <v>0</v>
      </c>
      <c r="BM86" s="4">
        <f t="shared" si="99"/>
        <v>0</v>
      </c>
      <c r="BN86" s="4">
        <f t="shared" si="115"/>
        <v>0</v>
      </c>
      <c r="BO86" s="4">
        <f t="shared" si="116"/>
        <v>0</v>
      </c>
      <c r="BP86" s="4">
        <f t="shared" si="117"/>
        <v>0</v>
      </c>
      <c r="BQ86" s="4">
        <f t="shared" si="118"/>
        <v>0</v>
      </c>
      <c r="BR86" s="4">
        <f t="shared" si="119"/>
        <v>0</v>
      </c>
      <c r="BS86" s="4">
        <f t="shared" si="120"/>
        <v>0</v>
      </c>
      <c r="BT86" s="4">
        <f t="shared" si="121"/>
        <v>0</v>
      </c>
      <c r="BU86" s="4">
        <f t="shared" si="122"/>
        <v>0</v>
      </c>
      <c r="BV86" s="4">
        <f t="shared" si="123"/>
        <v>0</v>
      </c>
      <c r="BW86" s="4">
        <f t="shared" si="124"/>
        <v>0</v>
      </c>
      <c r="BX86" s="4">
        <f t="shared" si="125"/>
        <v>0</v>
      </c>
      <c r="BY86" s="4">
        <f t="shared" si="126"/>
        <v>0</v>
      </c>
      <c r="BZ86" s="4">
        <f t="shared" si="127"/>
        <v>0</v>
      </c>
      <c r="CA86" s="4">
        <f t="shared" si="128"/>
        <v>0</v>
      </c>
      <c r="CB86" s="4">
        <f t="shared" si="129"/>
        <v>0</v>
      </c>
      <c r="CC86" s="4">
        <f t="shared" si="130"/>
        <v>0</v>
      </c>
      <c r="CE86" s="4">
        <f t="shared" si="83"/>
        <v>0</v>
      </c>
      <c r="CF86" s="4">
        <f>CF85+IF(OR(選手!C82="",AA86=0),0,1)</f>
        <v>0</v>
      </c>
      <c r="CG86" s="4" t="str">
        <f>IF(OR(選手!C82="",AA86=0),"",CF86)</f>
        <v/>
      </c>
      <c r="CH86" s="4" t="str">
        <f t="shared" si="131"/>
        <v>　</v>
      </c>
      <c r="CK86" s="4">
        <v>81</v>
      </c>
      <c r="CL86" s="4">
        <f>IF(COUNTIF(CE86,"1"),選手!C82,0)</f>
        <v>0</v>
      </c>
      <c r="CM86" s="4" t="str">
        <f>IF(ISERROR(VLOOKUP($CK86,泳者登録!$CG$5:$CJ$147,2,0)),"",VLOOKUP($CK86,泳者登録!$CG$5:$CJ$147,2,0))</f>
        <v/>
      </c>
    </row>
    <row r="87" spans="1:91" ht="18.75" x14ac:dyDescent="0.15">
      <c r="A87" s="31" t="str">
        <f t="shared" si="84"/>
        <v/>
      </c>
      <c r="B87" s="31"/>
      <c r="C87" s="30"/>
      <c r="D87" s="30"/>
      <c r="E87" s="30"/>
      <c r="F87" s="30"/>
      <c r="G87" s="32"/>
      <c r="H87" s="30"/>
      <c r="I87" s="33"/>
      <c r="J87" s="30"/>
      <c r="K87" s="33"/>
      <c r="L87" s="33"/>
      <c r="M87" s="33"/>
      <c r="N87" s="33"/>
      <c r="O87" s="33"/>
      <c r="P87" s="33"/>
      <c r="Q87" s="33"/>
      <c r="R87" s="98"/>
      <c r="S87" s="31" t="str">
        <f t="shared" si="100"/>
        <v/>
      </c>
      <c r="T87" s="7" t="str">
        <f>IF(ISERROR(VLOOKUP(AK87,AM$59:$AN$75,2,0)),"",VLOOKUP(AK87,AM$59:$AN$75,2,0))</f>
        <v/>
      </c>
      <c r="U87" s="93"/>
      <c r="V87" s="12">
        <f t="shared" si="72"/>
        <v>0</v>
      </c>
      <c r="W87" s="12">
        <f t="shared" si="85"/>
        <v>0</v>
      </c>
      <c r="X87" s="12">
        <f t="shared" si="73"/>
        <v>0</v>
      </c>
      <c r="Y87" s="12">
        <f t="shared" si="86"/>
        <v>0</v>
      </c>
      <c r="Z87" s="12">
        <f t="shared" si="87"/>
        <v>0</v>
      </c>
      <c r="AA87" s="12">
        <f t="shared" si="88"/>
        <v>0</v>
      </c>
      <c r="AB87" s="12">
        <f t="shared" si="102"/>
        <v>0</v>
      </c>
      <c r="AC87" s="12">
        <f t="shared" si="103"/>
        <v>0</v>
      </c>
      <c r="AD87" s="12">
        <f t="shared" si="104"/>
        <v>0</v>
      </c>
      <c r="AE87" s="12">
        <f t="shared" si="105"/>
        <v>0</v>
      </c>
      <c r="AF87" s="12">
        <f t="shared" si="106"/>
        <v>0</v>
      </c>
      <c r="AG87" s="11" t="str">
        <f t="shared" si="77"/>
        <v>19000100</v>
      </c>
      <c r="AH87" s="7" t="str">
        <f t="shared" si="89"/>
        <v/>
      </c>
      <c r="AI87" s="7" t="str">
        <f t="shared" si="90"/>
        <v/>
      </c>
      <c r="AJ87" s="7" t="str">
        <f t="shared" si="91"/>
        <v/>
      </c>
      <c r="AK87" s="4" t="str">
        <f t="shared" si="101"/>
        <v/>
      </c>
      <c r="AM87">
        <v>29</v>
      </c>
      <c r="AQ87">
        <v>7</v>
      </c>
      <c r="AR87" s="6">
        <v>80</v>
      </c>
      <c r="AS87" s="4">
        <f t="shared" si="78"/>
        <v>0</v>
      </c>
      <c r="AT87" s="4" t="str">
        <f t="shared" si="79"/>
        <v/>
      </c>
      <c r="AU87" s="4" t="str">
        <f t="shared" si="80"/>
        <v xml:space="preserve"> </v>
      </c>
      <c r="AV87" s="4" t="str">
        <f t="shared" si="92"/>
        <v/>
      </c>
      <c r="AW87" s="4" t="str">
        <f t="shared" si="93"/>
        <v/>
      </c>
      <c r="AX87" s="4" t="str">
        <f t="shared" si="94"/>
        <v/>
      </c>
      <c r="AY87" s="4" t="str">
        <f t="shared" si="107"/>
        <v/>
      </c>
      <c r="AZ87" s="4" t="str">
        <f t="shared" si="108"/>
        <v/>
      </c>
      <c r="BA87" s="4" t="str">
        <f t="shared" si="95"/>
        <v/>
      </c>
      <c r="BB87" s="4" t="str">
        <f t="shared" si="96"/>
        <v/>
      </c>
      <c r="BC87" s="4" t="str">
        <f t="shared" si="97"/>
        <v/>
      </c>
      <c r="BD87" s="4" t="str">
        <f t="shared" si="109"/>
        <v/>
      </c>
      <c r="BE87" s="4" t="str">
        <f t="shared" si="110"/>
        <v/>
      </c>
      <c r="BF87" s="4" t="str">
        <f t="shared" si="81"/>
        <v>999:99.99</v>
      </c>
      <c r="BG87" s="4" t="str">
        <f t="shared" si="111"/>
        <v>999:99.99</v>
      </c>
      <c r="BH87" s="4" t="str">
        <f t="shared" si="98"/>
        <v>999:99.99</v>
      </c>
      <c r="BI87" s="4" t="str">
        <f t="shared" si="112"/>
        <v>999:99.99</v>
      </c>
      <c r="BJ87" s="4" t="str">
        <f t="shared" si="113"/>
        <v>999:99.99</v>
      </c>
      <c r="BL87" s="4">
        <f t="shared" si="114"/>
        <v>0</v>
      </c>
      <c r="BM87" s="4">
        <f t="shared" si="99"/>
        <v>0</v>
      </c>
      <c r="BN87" s="4">
        <f t="shared" si="115"/>
        <v>0</v>
      </c>
      <c r="BO87" s="4">
        <f t="shared" si="116"/>
        <v>0</v>
      </c>
      <c r="BP87" s="4">
        <f t="shared" si="117"/>
        <v>0</v>
      </c>
      <c r="BQ87" s="4">
        <f t="shared" si="118"/>
        <v>0</v>
      </c>
      <c r="BR87" s="4">
        <f t="shared" si="119"/>
        <v>0</v>
      </c>
      <c r="BS87" s="4">
        <f t="shared" si="120"/>
        <v>0</v>
      </c>
      <c r="BT87" s="4">
        <f t="shared" si="121"/>
        <v>0</v>
      </c>
      <c r="BU87" s="4">
        <f t="shared" si="122"/>
        <v>0</v>
      </c>
      <c r="BV87" s="4">
        <f t="shared" si="123"/>
        <v>0</v>
      </c>
      <c r="BW87" s="4">
        <f t="shared" si="124"/>
        <v>0</v>
      </c>
      <c r="BX87" s="4">
        <f t="shared" si="125"/>
        <v>0</v>
      </c>
      <c r="BY87" s="4">
        <f t="shared" si="126"/>
        <v>0</v>
      </c>
      <c r="BZ87" s="4">
        <f t="shared" si="127"/>
        <v>0</v>
      </c>
      <c r="CA87" s="4">
        <f t="shared" si="128"/>
        <v>0</v>
      </c>
      <c r="CB87" s="4">
        <f t="shared" si="129"/>
        <v>0</v>
      </c>
      <c r="CC87" s="4">
        <f t="shared" si="130"/>
        <v>0</v>
      </c>
      <c r="CE87" s="4">
        <f t="shared" si="83"/>
        <v>0</v>
      </c>
      <c r="CF87" s="4">
        <f>CF86+IF(OR(選手!C83="",AA87=0),0,1)</f>
        <v>0</v>
      </c>
      <c r="CG87" s="4" t="str">
        <f>IF(OR(選手!C83="",AA87=0),"",CF87)</f>
        <v/>
      </c>
      <c r="CH87" s="4" t="str">
        <f t="shared" si="131"/>
        <v>　</v>
      </c>
      <c r="CK87" s="4">
        <v>82</v>
      </c>
      <c r="CL87" s="4">
        <f>IF(COUNTIF(CE87,"1"),選手!C83,0)</f>
        <v>0</v>
      </c>
      <c r="CM87" s="4" t="str">
        <f>IF(ISERROR(VLOOKUP($CK87,泳者登録!$CG$5:$CJ$147,2,0)),"",VLOOKUP($CK87,泳者登録!$CG$5:$CJ$147,2,0))</f>
        <v/>
      </c>
    </row>
    <row r="88" spans="1:91" ht="18.75" x14ac:dyDescent="0.15">
      <c r="A88" s="31" t="str">
        <f t="shared" si="84"/>
        <v/>
      </c>
      <c r="B88" s="31"/>
      <c r="C88" s="30"/>
      <c r="D88" s="30"/>
      <c r="E88" s="30"/>
      <c r="F88" s="30"/>
      <c r="G88" s="32"/>
      <c r="H88" s="30"/>
      <c r="I88" s="33"/>
      <c r="J88" s="30"/>
      <c r="K88" s="33"/>
      <c r="L88" s="33"/>
      <c r="M88" s="33"/>
      <c r="N88" s="33"/>
      <c r="O88" s="33"/>
      <c r="P88" s="33"/>
      <c r="Q88" s="33"/>
      <c r="R88" s="98"/>
      <c r="S88" s="31" t="str">
        <f t="shared" si="100"/>
        <v/>
      </c>
      <c r="T88" s="7" t="str">
        <f>IF(ISERROR(VLOOKUP(AK88,AM$59:$AN$75,2,0)),"",VLOOKUP(AK88,AM$59:$AN$75,2,0))</f>
        <v/>
      </c>
      <c r="U88" s="93"/>
      <c r="V88" s="12">
        <f t="shared" si="72"/>
        <v>0</v>
      </c>
      <c r="W88" s="12">
        <f t="shared" si="85"/>
        <v>0</v>
      </c>
      <c r="X88" s="12">
        <f t="shared" si="73"/>
        <v>0</v>
      </c>
      <c r="Y88" s="12">
        <f t="shared" si="86"/>
        <v>0</v>
      </c>
      <c r="Z88" s="12">
        <f t="shared" si="87"/>
        <v>0</v>
      </c>
      <c r="AA88" s="12">
        <f t="shared" si="88"/>
        <v>0</v>
      </c>
      <c r="AB88" s="12">
        <f t="shared" si="102"/>
        <v>0</v>
      </c>
      <c r="AC88" s="12">
        <f t="shared" si="103"/>
        <v>0</v>
      </c>
      <c r="AD88" s="12">
        <f t="shared" si="104"/>
        <v>0</v>
      </c>
      <c r="AE88" s="12">
        <f t="shared" si="105"/>
        <v>0</v>
      </c>
      <c r="AF88" s="12">
        <f t="shared" si="106"/>
        <v>0</v>
      </c>
      <c r="AG88" s="11" t="str">
        <f t="shared" si="77"/>
        <v>19000100</v>
      </c>
      <c r="AH88" s="7" t="str">
        <f t="shared" si="89"/>
        <v/>
      </c>
      <c r="AI88" s="7" t="str">
        <f t="shared" si="90"/>
        <v/>
      </c>
      <c r="AJ88" s="7" t="str">
        <f t="shared" si="91"/>
        <v/>
      </c>
      <c r="AK88" s="4" t="str">
        <f t="shared" si="101"/>
        <v/>
      </c>
      <c r="AM88">
        <v>30</v>
      </c>
      <c r="AQ88">
        <v>7</v>
      </c>
      <c r="AR88" s="6">
        <v>81</v>
      </c>
      <c r="AS88" s="4">
        <f t="shared" si="78"/>
        <v>0</v>
      </c>
      <c r="AT88" s="4" t="str">
        <f t="shared" si="79"/>
        <v/>
      </c>
      <c r="AU88" s="4" t="str">
        <f t="shared" si="80"/>
        <v xml:space="preserve"> </v>
      </c>
      <c r="AV88" s="4" t="str">
        <f t="shared" si="92"/>
        <v/>
      </c>
      <c r="AW88" s="4" t="str">
        <f t="shared" si="93"/>
        <v/>
      </c>
      <c r="AX88" s="4" t="str">
        <f t="shared" si="94"/>
        <v/>
      </c>
      <c r="AY88" s="4" t="str">
        <f t="shared" si="107"/>
        <v/>
      </c>
      <c r="AZ88" s="4" t="str">
        <f t="shared" si="108"/>
        <v/>
      </c>
      <c r="BA88" s="4" t="str">
        <f t="shared" si="95"/>
        <v/>
      </c>
      <c r="BB88" s="4" t="str">
        <f t="shared" si="96"/>
        <v/>
      </c>
      <c r="BC88" s="4" t="str">
        <f t="shared" si="97"/>
        <v/>
      </c>
      <c r="BD88" s="4" t="str">
        <f t="shared" si="109"/>
        <v/>
      </c>
      <c r="BE88" s="4" t="str">
        <f t="shared" si="110"/>
        <v/>
      </c>
      <c r="BF88" s="4" t="str">
        <f t="shared" si="81"/>
        <v>999:99.99</v>
      </c>
      <c r="BG88" s="4" t="str">
        <f t="shared" si="111"/>
        <v>999:99.99</v>
      </c>
      <c r="BH88" s="4" t="str">
        <f t="shared" si="98"/>
        <v>999:99.99</v>
      </c>
      <c r="BI88" s="4" t="str">
        <f t="shared" si="112"/>
        <v>999:99.99</v>
      </c>
      <c r="BJ88" s="4" t="str">
        <f t="shared" si="113"/>
        <v>999:99.99</v>
      </c>
      <c r="BL88" s="4">
        <f t="shared" si="114"/>
        <v>0</v>
      </c>
      <c r="BM88" s="4">
        <f t="shared" si="99"/>
        <v>0</v>
      </c>
      <c r="BN88" s="4">
        <f t="shared" si="115"/>
        <v>0</v>
      </c>
      <c r="BO88" s="4">
        <f t="shared" si="116"/>
        <v>0</v>
      </c>
      <c r="BP88" s="4">
        <f t="shared" si="117"/>
        <v>0</v>
      </c>
      <c r="BQ88" s="4">
        <f t="shared" si="118"/>
        <v>0</v>
      </c>
      <c r="BR88" s="4">
        <f t="shared" si="119"/>
        <v>0</v>
      </c>
      <c r="BS88" s="4">
        <f t="shared" si="120"/>
        <v>0</v>
      </c>
      <c r="BT88" s="4">
        <f t="shared" si="121"/>
        <v>0</v>
      </c>
      <c r="BU88" s="4">
        <f t="shared" si="122"/>
        <v>0</v>
      </c>
      <c r="BV88" s="4">
        <f t="shared" si="123"/>
        <v>0</v>
      </c>
      <c r="BW88" s="4">
        <f t="shared" si="124"/>
        <v>0</v>
      </c>
      <c r="BX88" s="4">
        <f t="shared" si="125"/>
        <v>0</v>
      </c>
      <c r="BY88" s="4">
        <f t="shared" si="126"/>
        <v>0</v>
      </c>
      <c r="BZ88" s="4">
        <f t="shared" si="127"/>
        <v>0</v>
      </c>
      <c r="CA88" s="4">
        <f t="shared" si="128"/>
        <v>0</v>
      </c>
      <c r="CB88" s="4">
        <f t="shared" si="129"/>
        <v>0</v>
      </c>
      <c r="CC88" s="4">
        <f t="shared" si="130"/>
        <v>0</v>
      </c>
      <c r="CE88" s="4">
        <f t="shared" si="83"/>
        <v>0</v>
      </c>
      <c r="CF88" s="4">
        <f>CF87+IF(OR(選手!C84="",AA88=0),0,1)</f>
        <v>0</v>
      </c>
      <c r="CG88" s="4" t="str">
        <f>IF(OR(選手!C84="",AA88=0),"",CF88)</f>
        <v/>
      </c>
      <c r="CH88" s="4" t="str">
        <f t="shared" si="131"/>
        <v>　</v>
      </c>
      <c r="CK88" s="4">
        <v>83</v>
      </c>
      <c r="CL88" s="4">
        <f>IF(COUNTIF(CE88,"1"),選手!C84,0)</f>
        <v>0</v>
      </c>
      <c r="CM88" s="4" t="str">
        <f>IF(ISERROR(VLOOKUP($CK88,泳者登録!$CG$5:$CJ$147,2,0)),"",VLOOKUP($CK88,泳者登録!$CG$5:$CJ$147,2,0))</f>
        <v/>
      </c>
    </row>
    <row r="89" spans="1:91" ht="18.75" x14ac:dyDescent="0.15">
      <c r="A89" s="31" t="str">
        <f t="shared" si="84"/>
        <v/>
      </c>
      <c r="B89" s="31"/>
      <c r="C89" s="30"/>
      <c r="D89" s="30"/>
      <c r="E89" s="30"/>
      <c r="F89" s="30"/>
      <c r="G89" s="32"/>
      <c r="H89" s="30"/>
      <c r="I89" s="33"/>
      <c r="J89" s="30"/>
      <c r="K89" s="33"/>
      <c r="L89" s="33"/>
      <c r="M89" s="33"/>
      <c r="N89" s="33"/>
      <c r="O89" s="33"/>
      <c r="P89" s="33"/>
      <c r="Q89" s="33"/>
      <c r="R89" s="98"/>
      <c r="S89" s="31" t="str">
        <f t="shared" si="100"/>
        <v/>
      </c>
      <c r="T89" s="7" t="str">
        <f>IF(ISERROR(VLOOKUP(AK89,AM$59:$AN$75,2,0)),"",VLOOKUP(AK89,AM$59:$AN$75,2,0))</f>
        <v/>
      </c>
      <c r="U89" s="93"/>
      <c r="V89" s="12">
        <f t="shared" si="72"/>
        <v>0</v>
      </c>
      <c r="W89" s="12">
        <f t="shared" si="85"/>
        <v>0</v>
      </c>
      <c r="X89" s="12">
        <f t="shared" si="73"/>
        <v>0</v>
      </c>
      <c r="Y89" s="12">
        <f t="shared" si="86"/>
        <v>0</v>
      </c>
      <c r="Z89" s="12">
        <f t="shared" si="87"/>
        <v>0</v>
      </c>
      <c r="AA89" s="12">
        <f t="shared" si="88"/>
        <v>0</v>
      </c>
      <c r="AB89" s="12">
        <f t="shared" si="102"/>
        <v>0</v>
      </c>
      <c r="AC89" s="12">
        <f t="shared" si="103"/>
        <v>0</v>
      </c>
      <c r="AD89" s="12">
        <f t="shared" si="104"/>
        <v>0</v>
      </c>
      <c r="AE89" s="12">
        <f t="shared" si="105"/>
        <v>0</v>
      </c>
      <c r="AF89" s="12">
        <f t="shared" si="106"/>
        <v>0</v>
      </c>
      <c r="AG89" s="11" t="str">
        <f t="shared" si="77"/>
        <v>19000100</v>
      </c>
      <c r="AH89" s="7" t="str">
        <f t="shared" si="89"/>
        <v/>
      </c>
      <c r="AI89" s="7" t="str">
        <f t="shared" si="90"/>
        <v/>
      </c>
      <c r="AJ89" s="7" t="str">
        <f t="shared" si="91"/>
        <v/>
      </c>
      <c r="AK89" s="4" t="str">
        <f t="shared" si="101"/>
        <v/>
      </c>
      <c r="AM89">
        <v>31</v>
      </c>
      <c r="AQ89">
        <v>7</v>
      </c>
      <c r="AR89" s="6">
        <v>82</v>
      </c>
      <c r="AS89" s="4">
        <f t="shared" si="78"/>
        <v>0</v>
      </c>
      <c r="AT89" s="4" t="str">
        <f t="shared" si="79"/>
        <v/>
      </c>
      <c r="AU89" s="4" t="str">
        <f t="shared" si="80"/>
        <v xml:space="preserve"> </v>
      </c>
      <c r="AV89" s="4" t="str">
        <f t="shared" si="92"/>
        <v/>
      </c>
      <c r="AW89" s="4" t="str">
        <f t="shared" si="93"/>
        <v/>
      </c>
      <c r="AX89" s="4" t="str">
        <f t="shared" si="94"/>
        <v/>
      </c>
      <c r="AY89" s="4" t="str">
        <f t="shared" si="107"/>
        <v/>
      </c>
      <c r="AZ89" s="4" t="str">
        <f t="shared" si="108"/>
        <v/>
      </c>
      <c r="BA89" s="4" t="str">
        <f t="shared" si="95"/>
        <v/>
      </c>
      <c r="BB89" s="4" t="str">
        <f t="shared" si="96"/>
        <v/>
      </c>
      <c r="BC89" s="4" t="str">
        <f t="shared" si="97"/>
        <v/>
      </c>
      <c r="BD89" s="4" t="str">
        <f t="shared" si="109"/>
        <v/>
      </c>
      <c r="BE89" s="4" t="str">
        <f t="shared" si="110"/>
        <v/>
      </c>
      <c r="BF89" s="4" t="str">
        <f t="shared" si="81"/>
        <v>999:99.99</v>
      </c>
      <c r="BG89" s="4" t="str">
        <f t="shared" si="111"/>
        <v>999:99.99</v>
      </c>
      <c r="BH89" s="4" t="str">
        <f t="shared" si="98"/>
        <v>999:99.99</v>
      </c>
      <c r="BI89" s="4" t="str">
        <f t="shared" si="112"/>
        <v>999:99.99</v>
      </c>
      <c r="BJ89" s="4" t="str">
        <f t="shared" si="113"/>
        <v>999:99.99</v>
      </c>
      <c r="BL89" s="4">
        <f t="shared" si="114"/>
        <v>0</v>
      </c>
      <c r="BM89" s="4">
        <f t="shared" si="99"/>
        <v>0</v>
      </c>
      <c r="BN89" s="4">
        <f t="shared" si="115"/>
        <v>0</v>
      </c>
      <c r="BO89" s="4">
        <f t="shared" si="116"/>
        <v>0</v>
      </c>
      <c r="BP89" s="4">
        <f t="shared" si="117"/>
        <v>0</v>
      </c>
      <c r="BQ89" s="4">
        <f t="shared" si="118"/>
        <v>0</v>
      </c>
      <c r="BR89" s="4">
        <f t="shared" si="119"/>
        <v>0</v>
      </c>
      <c r="BS89" s="4">
        <f t="shared" si="120"/>
        <v>0</v>
      </c>
      <c r="BT89" s="4">
        <f t="shared" si="121"/>
        <v>0</v>
      </c>
      <c r="BU89" s="4">
        <f t="shared" si="122"/>
        <v>0</v>
      </c>
      <c r="BV89" s="4">
        <f t="shared" si="123"/>
        <v>0</v>
      </c>
      <c r="BW89" s="4">
        <f t="shared" si="124"/>
        <v>0</v>
      </c>
      <c r="BX89" s="4">
        <f t="shared" si="125"/>
        <v>0</v>
      </c>
      <c r="BY89" s="4">
        <f t="shared" si="126"/>
        <v>0</v>
      </c>
      <c r="BZ89" s="4">
        <f t="shared" si="127"/>
        <v>0</v>
      </c>
      <c r="CA89" s="4">
        <f t="shared" si="128"/>
        <v>0</v>
      </c>
      <c r="CB89" s="4">
        <f t="shared" si="129"/>
        <v>0</v>
      </c>
      <c r="CC89" s="4">
        <f t="shared" si="130"/>
        <v>0</v>
      </c>
      <c r="CE89" s="4">
        <f t="shared" si="83"/>
        <v>0</v>
      </c>
      <c r="CF89" s="4">
        <f>CF88+IF(OR(選手!C85="",AA89=0),0,1)</f>
        <v>0</v>
      </c>
      <c r="CG89" s="4" t="str">
        <f>IF(OR(選手!C85="",AA89=0),"",CF89)</f>
        <v/>
      </c>
      <c r="CH89" s="4" t="str">
        <f t="shared" si="131"/>
        <v>　</v>
      </c>
      <c r="CK89" s="4">
        <v>84</v>
      </c>
      <c r="CL89" s="4">
        <f>IF(COUNTIF(CE89,"1"),選手!C85,0)</f>
        <v>0</v>
      </c>
      <c r="CM89" s="4" t="str">
        <f>IF(ISERROR(VLOOKUP($CK89,泳者登録!$CG$5:$CJ$147,2,0)),"",VLOOKUP($CK89,泳者登録!$CG$5:$CJ$147,2,0))</f>
        <v/>
      </c>
    </row>
    <row r="90" spans="1:91" ht="18.75" x14ac:dyDescent="0.15">
      <c r="A90" s="31" t="str">
        <f t="shared" si="84"/>
        <v/>
      </c>
      <c r="B90" s="31"/>
      <c r="C90" s="30"/>
      <c r="D90" s="30"/>
      <c r="E90" s="30"/>
      <c r="F90" s="30"/>
      <c r="G90" s="32"/>
      <c r="H90" s="30"/>
      <c r="I90" s="33"/>
      <c r="J90" s="30"/>
      <c r="K90" s="33"/>
      <c r="L90" s="33"/>
      <c r="M90" s="33"/>
      <c r="N90" s="33"/>
      <c r="O90" s="33"/>
      <c r="P90" s="33"/>
      <c r="Q90" s="33"/>
      <c r="R90" s="98"/>
      <c r="S90" s="31" t="str">
        <f t="shared" si="100"/>
        <v/>
      </c>
      <c r="T90" s="7" t="str">
        <f>IF(ISERROR(VLOOKUP(AK90,AM$59:$AN$75,2,0)),"",VLOOKUP(AK90,AM$59:$AN$75,2,0))</f>
        <v/>
      </c>
      <c r="U90" s="93"/>
      <c r="V90" s="12">
        <f t="shared" ref="V90:V107" si="132">IF(H90="",0,1)</f>
        <v>0</v>
      </c>
      <c r="W90" s="12">
        <f>IF(J90="",0,1)</f>
        <v>0</v>
      </c>
      <c r="X90" s="12">
        <f t="shared" ref="X90:X107" si="133">IF(L90="",0,1)</f>
        <v>0</v>
      </c>
      <c r="Y90" s="12">
        <f t="shared" si="86"/>
        <v>0</v>
      </c>
      <c r="Z90" s="12">
        <f t="shared" si="87"/>
        <v>0</v>
      </c>
      <c r="AA90" s="12">
        <f t="shared" si="88"/>
        <v>0</v>
      </c>
      <c r="AB90" s="12">
        <f t="shared" si="102"/>
        <v>0</v>
      </c>
      <c r="AC90" s="12">
        <f t="shared" si="103"/>
        <v>0</v>
      </c>
      <c r="AD90" s="12">
        <f t="shared" si="104"/>
        <v>0</v>
      </c>
      <c r="AE90" s="12">
        <f t="shared" si="105"/>
        <v>0</v>
      </c>
      <c r="AF90" s="12">
        <f t="shared" si="106"/>
        <v>0</v>
      </c>
      <c r="AG90" s="11" t="str">
        <f t="shared" ref="AG90:AG107" si="134">YEAR(G90)&amp;RIGHT("0"&amp;MONTH(G90),2)&amp;RIGHT("0"&amp;DAY(G90),2)</f>
        <v>19000100</v>
      </c>
      <c r="AH90" s="7" t="str">
        <f t="shared" si="89"/>
        <v/>
      </c>
      <c r="AI90" s="7" t="str">
        <f t="shared" si="90"/>
        <v/>
      </c>
      <c r="AJ90" s="7" t="str">
        <f t="shared" si="91"/>
        <v/>
      </c>
      <c r="AK90" s="4" t="str">
        <f t="shared" si="101"/>
        <v/>
      </c>
      <c r="AM90">
        <v>32</v>
      </c>
      <c r="AQ90">
        <v>7</v>
      </c>
      <c r="AR90" s="6">
        <v>83</v>
      </c>
      <c r="AS90" s="4">
        <f t="shared" ref="AS90:AS107" si="135">LEN(TRIM(C90))+LEN(TRIM(D90))</f>
        <v>0</v>
      </c>
      <c r="AT90" s="4" t="str">
        <f t="shared" ref="AT90:AT107" si="136">IF(AS90=2,TRIM(C90)&amp;"      "&amp;TRIM(D90),IF(AS90=3,TRIM(C90)&amp;"    "&amp;TRIM(D90),IF(AS90=4,TRIM(C90)&amp;"  "&amp;TRIM(D90),TRIM(C90)&amp;TRIM(D90))))</f>
        <v/>
      </c>
      <c r="AU90" s="4" t="str">
        <f t="shared" ref="AU90:AU107" si="137">E90&amp;" "&amp;F90</f>
        <v xml:space="preserve"> </v>
      </c>
      <c r="AV90" s="4" t="str">
        <f t="shared" si="92"/>
        <v/>
      </c>
      <c r="AW90" s="4" t="str">
        <f t="shared" si="93"/>
        <v/>
      </c>
      <c r="AX90" s="4" t="str">
        <f t="shared" si="94"/>
        <v/>
      </c>
      <c r="AY90" s="4" t="str">
        <f t="shared" si="107"/>
        <v/>
      </c>
      <c r="AZ90" s="4" t="str">
        <f t="shared" si="108"/>
        <v/>
      </c>
      <c r="BA90" s="4" t="str">
        <f t="shared" si="95"/>
        <v/>
      </c>
      <c r="BB90" s="4" t="str">
        <f t="shared" si="96"/>
        <v/>
      </c>
      <c r="BC90" s="4" t="str">
        <f t="shared" si="97"/>
        <v/>
      </c>
      <c r="BD90" s="4" t="str">
        <f t="shared" si="109"/>
        <v/>
      </c>
      <c r="BE90" s="4" t="str">
        <f t="shared" si="110"/>
        <v/>
      </c>
      <c r="BF90" s="4" t="str">
        <f t="shared" ref="BF90:BF107" si="138">IF(I90="","999:99.99"," "&amp;LEFT(RIGHT("        "&amp;TEXT(I90,"0.00"),7),2)&amp;":"&amp;RIGHT(TEXT(I90,"0.00"),5))</f>
        <v>999:99.99</v>
      </c>
      <c r="BG90" s="4" t="str">
        <f t="shared" si="111"/>
        <v>999:99.99</v>
      </c>
      <c r="BH90" s="4" t="str">
        <f t="shared" si="98"/>
        <v>999:99.99</v>
      </c>
      <c r="BI90" s="4" t="str">
        <f t="shared" si="112"/>
        <v>999:99.99</v>
      </c>
      <c r="BJ90" s="4" t="str">
        <f t="shared" si="113"/>
        <v>999:99.99</v>
      </c>
      <c r="BL90" s="4">
        <f t="shared" si="114"/>
        <v>0</v>
      </c>
      <c r="BM90" s="4">
        <f t="shared" si="99"/>
        <v>0</v>
      </c>
      <c r="BN90" s="4">
        <f t="shared" si="115"/>
        <v>0</v>
      </c>
      <c r="BO90" s="4">
        <f t="shared" si="116"/>
        <v>0</v>
      </c>
      <c r="BP90" s="4">
        <f t="shared" si="117"/>
        <v>0</v>
      </c>
      <c r="BQ90" s="4">
        <f t="shared" si="118"/>
        <v>0</v>
      </c>
      <c r="BR90" s="4">
        <f t="shared" si="119"/>
        <v>0</v>
      </c>
      <c r="BS90" s="4">
        <f t="shared" si="120"/>
        <v>0</v>
      </c>
      <c r="BT90" s="4">
        <f t="shared" si="121"/>
        <v>0</v>
      </c>
      <c r="BU90" s="4">
        <f t="shared" si="122"/>
        <v>0</v>
      </c>
      <c r="BV90" s="4">
        <f t="shared" si="123"/>
        <v>0</v>
      </c>
      <c r="BW90" s="4">
        <f t="shared" si="124"/>
        <v>0</v>
      </c>
      <c r="BX90" s="4">
        <f t="shared" si="125"/>
        <v>0</v>
      </c>
      <c r="BY90" s="4">
        <f t="shared" si="126"/>
        <v>0</v>
      </c>
      <c r="BZ90" s="4">
        <f t="shared" si="127"/>
        <v>0</v>
      </c>
      <c r="CA90" s="4">
        <f t="shared" si="128"/>
        <v>0</v>
      </c>
      <c r="CB90" s="4">
        <f t="shared" si="129"/>
        <v>0</v>
      </c>
      <c r="CC90" s="4">
        <f t="shared" si="130"/>
        <v>0</v>
      </c>
      <c r="CE90" s="4">
        <f t="shared" si="83"/>
        <v>0</v>
      </c>
      <c r="CF90" s="4">
        <f>CF89+IF(OR(選手!C86="",AA90=0),0,1)</f>
        <v>0</v>
      </c>
      <c r="CG90" s="4" t="str">
        <f>IF(OR(選手!C86="",AA90=0),"",CF90)</f>
        <v/>
      </c>
      <c r="CH90" s="4" t="str">
        <f t="shared" si="131"/>
        <v>　</v>
      </c>
      <c r="CK90" s="4">
        <v>85</v>
      </c>
      <c r="CL90" s="4">
        <f>IF(COUNTIF(CE90,"1"),選手!C86,0)</f>
        <v>0</v>
      </c>
      <c r="CM90" s="4" t="str">
        <f>IF(ISERROR(VLOOKUP($CK90,泳者登録!$CG$5:$CJ$147,2,0)),"",VLOOKUP($CK90,泳者登録!$CG$5:$CJ$147,2,0))</f>
        <v/>
      </c>
    </row>
    <row r="91" spans="1:91" ht="18.75" x14ac:dyDescent="0.15">
      <c r="A91" s="31" t="str">
        <f t="shared" ref="A91:A107" si="139">IF(G91="","",A90+1)</f>
        <v/>
      </c>
      <c r="B91" s="31"/>
      <c r="C91" s="30"/>
      <c r="D91" s="30"/>
      <c r="E91" s="30"/>
      <c r="F91" s="30"/>
      <c r="G91" s="32"/>
      <c r="H91" s="30"/>
      <c r="I91" s="33"/>
      <c r="J91" s="30"/>
      <c r="K91" s="33"/>
      <c r="L91" s="33"/>
      <c r="M91" s="33"/>
      <c r="N91" s="33"/>
      <c r="O91" s="33"/>
      <c r="P91" s="33"/>
      <c r="Q91" s="33"/>
      <c r="R91" s="98"/>
      <c r="S91" s="31" t="str">
        <f t="shared" si="100"/>
        <v/>
      </c>
      <c r="T91" s="7" t="str">
        <f>IF(ISERROR(VLOOKUP(AK91,AM$59:$AN$75,2,0)),"",VLOOKUP(AK91,AM$59:$AN$75,2,0))</f>
        <v/>
      </c>
      <c r="U91" s="93"/>
      <c r="V91" s="12">
        <f t="shared" si="132"/>
        <v>0</v>
      </c>
      <c r="W91" s="12">
        <f>IF(J91="",0,1)</f>
        <v>0</v>
      </c>
      <c r="X91" s="12">
        <f t="shared" si="133"/>
        <v>0</v>
      </c>
      <c r="Y91" s="12">
        <f t="shared" si="86"/>
        <v>0</v>
      </c>
      <c r="Z91" s="12">
        <f t="shared" si="87"/>
        <v>0</v>
      </c>
      <c r="AA91" s="12">
        <f t="shared" si="88"/>
        <v>0</v>
      </c>
      <c r="AB91" s="12">
        <f t="shared" si="102"/>
        <v>0</v>
      </c>
      <c r="AC91" s="12">
        <f t="shared" si="103"/>
        <v>0</v>
      </c>
      <c r="AD91" s="12">
        <f t="shared" si="104"/>
        <v>0</v>
      </c>
      <c r="AE91" s="12">
        <f t="shared" si="105"/>
        <v>0</v>
      </c>
      <c r="AF91" s="12">
        <f t="shared" si="106"/>
        <v>0</v>
      </c>
      <c r="AG91" s="11" t="str">
        <f t="shared" si="134"/>
        <v>19000100</v>
      </c>
      <c r="AH91" s="7" t="str">
        <f t="shared" si="89"/>
        <v/>
      </c>
      <c r="AI91" s="7" t="str">
        <f t="shared" si="90"/>
        <v/>
      </c>
      <c r="AJ91" s="7" t="str">
        <f t="shared" si="91"/>
        <v/>
      </c>
      <c r="AK91" s="4" t="str">
        <f t="shared" si="101"/>
        <v/>
      </c>
      <c r="AM91">
        <v>33</v>
      </c>
      <c r="AQ91">
        <v>7</v>
      </c>
      <c r="AR91" s="6">
        <v>84</v>
      </c>
      <c r="AS91" s="4">
        <f t="shared" si="135"/>
        <v>0</v>
      </c>
      <c r="AT91" s="4" t="str">
        <f t="shared" si="136"/>
        <v/>
      </c>
      <c r="AU91" s="4" t="str">
        <f t="shared" si="137"/>
        <v xml:space="preserve"> </v>
      </c>
      <c r="AV91" s="4" t="str">
        <f t="shared" si="92"/>
        <v/>
      </c>
      <c r="AW91" s="4" t="str">
        <f t="shared" si="93"/>
        <v/>
      </c>
      <c r="AX91" s="4" t="str">
        <f t="shared" si="94"/>
        <v/>
      </c>
      <c r="AY91" s="4" t="str">
        <f t="shared" si="107"/>
        <v/>
      </c>
      <c r="AZ91" s="4" t="str">
        <f t="shared" si="108"/>
        <v/>
      </c>
      <c r="BA91" s="4" t="str">
        <f t="shared" si="95"/>
        <v/>
      </c>
      <c r="BB91" s="4" t="str">
        <f t="shared" si="96"/>
        <v/>
      </c>
      <c r="BC91" s="4" t="str">
        <f t="shared" si="97"/>
        <v/>
      </c>
      <c r="BD91" s="4" t="str">
        <f t="shared" si="109"/>
        <v/>
      </c>
      <c r="BE91" s="4" t="str">
        <f t="shared" si="110"/>
        <v/>
      </c>
      <c r="BF91" s="4" t="str">
        <f t="shared" si="138"/>
        <v>999:99.99</v>
      </c>
      <c r="BG91" s="4" t="str">
        <f t="shared" si="111"/>
        <v>999:99.99</v>
      </c>
      <c r="BH91" s="4" t="str">
        <f t="shared" si="98"/>
        <v>999:99.99</v>
      </c>
      <c r="BI91" s="4" t="str">
        <f t="shared" si="112"/>
        <v>999:99.99</v>
      </c>
      <c r="BJ91" s="4" t="str">
        <f t="shared" si="113"/>
        <v>999:99.99</v>
      </c>
      <c r="BL91" s="4">
        <f t="shared" si="114"/>
        <v>0</v>
      </c>
      <c r="BM91" s="4">
        <f t="shared" si="99"/>
        <v>0</v>
      </c>
      <c r="BN91" s="4">
        <f t="shared" si="115"/>
        <v>0</v>
      </c>
      <c r="BO91" s="4">
        <f t="shared" si="116"/>
        <v>0</v>
      </c>
      <c r="BP91" s="4">
        <f t="shared" si="117"/>
        <v>0</v>
      </c>
      <c r="BQ91" s="4">
        <f t="shared" si="118"/>
        <v>0</v>
      </c>
      <c r="BR91" s="4">
        <f t="shared" si="119"/>
        <v>0</v>
      </c>
      <c r="BS91" s="4">
        <f t="shared" si="120"/>
        <v>0</v>
      </c>
      <c r="BT91" s="4">
        <f t="shared" si="121"/>
        <v>0</v>
      </c>
      <c r="BU91" s="4">
        <f t="shared" si="122"/>
        <v>0</v>
      </c>
      <c r="BV91" s="4">
        <f t="shared" si="123"/>
        <v>0</v>
      </c>
      <c r="BW91" s="4">
        <f t="shared" si="124"/>
        <v>0</v>
      </c>
      <c r="BX91" s="4">
        <f t="shared" si="125"/>
        <v>0</v>
      </c>
      <c r="BY91" s="4">
        <f t="shared" si="126"/>
        <v>0</v>
      </c>
      <c r="BZ91" s="4">
        <f t="shared" si="127"/>
        <v>0</v>
      </c>
      <c r="CA91" s="4">
        <f t="shared" si="128"/>
        <v>0</v>
      </c>
      <c r="CB91" s="4">
        <f t="shared" si="129"/>
        <v>0</v>
      </c>
      <c r="CC91" s="4">
        <f t="shared" si="130"/>
        <v>0</v>
      </c>
      <c r="CE91" s="4">
        <f t="shared" si="83"/>
        <v>0</v>
      </c>
      <c r="CF91" s="4">
        <f>CF90+IF(OR(選手!C87="",AA91=0),0,1)</f>
        <v>0</v>
      </c>
      <c r="CG91" s="4" t="str">
        <f>IF(OR(選手!C87="",AA91=0),"",CF91)</f>
        <v/>
      </c>
      <c r="CH91" s="4" t="str">
        <f t="shared" si="131"/>
        <v>　</v>
      </c>
      <c r="CK91" s="4">
        <v>86</v>
      </c>
      <c r="CL91" s="4">
        <f>IF(COUNTIF(CE91,"1"),選手!C87,0)</f>
        <v>0</v>
      </c>
      <c r="CM91" s="4" t="str">
        <f>IF(ISERROR(VLOOKUP($CK91,泳者登録!$CG$5:$CJ$147,2,0)),"",VLOOKUP($CK91,泳者登録!$CG$5:$CJ$147,2,0))</f>
        <v/>
      </c>
    </row>
    <row r="92" spans="1:91" ht="18.75" x14ac:dyDescent="0.15">
      <c r="A92" s="31" t="str">
        <f t="shared" si="139"/>
        <v/>
      </c>
      <c r="B92" s="31"/>
      <c r="C92" s="30"/>
      <c r="D92" s="30"/>
      <c r="E92" s="30"/>
      <c r="F92" s="30"/>
      <c r="G92" s="32"/>
      <c r="H92" s="30"/>
      <c r="I92" s="33"/>
      <c r="J92" s="30"/>
      <c r="K92" s="33"/>
      <c r="L92" s="33"/>
      <c r="M92" s="33"/>
      <c r="N92" s="33"/>
      <c r="O92" s="33"/>
      <c r="P92" s="33"/>
      <c r="Q92" s="33"/>
      <c r="R92" s="98"/>
      <c r="S92" s="31" t="str">
        <f t="shared" si="100"/>
        <v/>
      </c>
      <c r="T92" s="7" t="str">
        <f>IF(ISERROR(VLOOKUP(AK92,AM$59:$AN$75,2,0)),"",VLOOKUP(AK92,AM$59:$AN$75,2,0))</f>
        <v/>
      </c>
      <c r="U92" s="93"/>
      <c r="V92" s="12">
        <f t="shared" si="132"/>
        <v>0</v>
      </c>
      <c r="W92" s="12">
        <f t="shared" ref="W92:W107" si="140">IF(J92="",0,1)</f>
        <v>0</v>
      </c>
      <c r="X92" s="12">
        <f t="shared" si="133"/>
        <v>0</v>
      </c>
      <c r="Y92" s="12">
        <f t="shared" si="86"/>
        <v>0</v>
      </c>
      <c r="Z92" s="12">
        <f t="shared" si="87"/>
        <v>0</v>
      </c>
      <c r="AA92" s="12">
        <f t="shared" si="88"/>
        <v>0</v>
      </c>
      <c r="AB92" s="12">
        <f t="shared" si="102"/>
        <v>0</v>
      </c>
      <c r="AC92" s="12">
        <f t="shared" si="103"/>
        <v>0</v>
      </c>
      <c r="AD92" s="12">
        <f t="shared" si="104"/>
        <v>0</v>
      </c>
      <c r="AE92" s="12">
        <f t="shared" si="105"/>
        <v>0</v>
      </c>
      <c r="AF92" s="12">
        <f t="shared" si="106"/>
        <v>0</v>
      </c>
      <c r="AG92" s="11" t="str">
        <f t="shared" si="134"/>
        <v>19000100</v>
      </c>
      <c r="AH92" s="7" t="str">
        <f t="shared" si="89"/>
        <v/>
      </c>
      <c r="AI92" s="7" t="str">
        <f t="shared" si="90"/>
        <v/>
      </c>
      <c r="AJ92" s="7" t="str">
        <f t="shared" si="91"/>
        <v/>
      </c>
      <c r="AK92" s="4" t="str">
        <f t="shared" si="101"/>
        <v/>
      </c>
      <c r="AM92">
        <v>34</v>
      </c>
      <c r="AQ92">
        <v>7</v>
      </c>
      <c r="AR92" s="6">
        <v>85</v>
      </c>
      <c r="AS92" s="4">
        <f t="shared" si="135"/>
        <v>0</v>
      </c>
      <c r="AT92" s="4" t="str">
        <f t="shared" si="136"/>
        <v/>
      </c>
      <c r="AU92" s="4" t="str">
        <f t="shared" si="137"/>
        <v xml:space="preserve"> </v>
      </c>
      <c r="AV92" s="4" t="str">
        <f t="shared" si="92"/>
        <v/>
      </c>
      <c r="AW92" s="4" t="str">
        <f t="shared" si="93"/>
        <v/>
      </c>
      <c r="AX92" s="4" t="str">
        <f t="shared" si="94"/>
        <v/>
      </c>
      <c r="AY92" s="4" t="str">
        <f t="shared" si="107"/>
        <v/>
      </c>
      <c r="AZ92" s="4" t="str">
        <f t="shared" si="108"/>
        <v/>
      </c>
      <c r="BA92" s="4" t="str">
        <f t="shared" si="95"/>
        <v/>
      </c>
      <c r="BB92" s="4" t="str">
        <f t="shared" si="96"/>
        <v/>
      </c>
      <c r="BC92" s="4" t="str">
        <f t="shared" si="97"/>
        <v/>
      </c>
      <c r="BD92" s="4" t="str">
        <f t="shared" si="109"/>
        <v/>
      </c>
      <c r="BE92" s="4" t="str">
        <f t="shared" si="110"/>
        <v/>
      </c>
      <c r="BF92" s="4" t="str">
        <f t="shared" si="138"/>
        <v>999:99.99</v>
      </c>
      <c r="BG92" s="4" t="str">
        <f t="shared" si="111"/>
        <v>999:99.99</v>
      </c>
      <c r="BH92" s="4" t="str">
        <f t="shared" si="98"/>
        <v>999:99.99</v>
      </c>
      <c r="BI92" s="4" t="str">
        <f t="shared" si="112"/>
        <v>999:99.99</v>
      </c>
      <c r="BJ92" s="4" t="str">
        <f t="shared" si="113"/>
        <v>999:99.99</v>
      </c>
      <c r="BL92" s="4">
        <f t="shared" si="114"/>
        <v>0</v>
      </c>
      <c r="BM92" s="4">
        <f t="shared" si="99"/>
        <v>0</v>
      </c>
      <c r="BN92" s="4">
        <f t="shared" si="115"/>
        <v>0</v>
      </c>
      <c r="BO92" s="4">
        <f t="shared" si="116"/>
        <v>0</v>
      </c>
      <c r="BP92" s="4">
        <f t="shared" si="117"/>
        <v>0</v>
      </c>
      <c r="BQ92" s="4">
        <f t="shared" si="118"/>
        <v>0</v>
      </c>
      <c r="BR92" s="4">
        <f t="shared" si="119"/>
        <v>0</v>
      </c>
      <c r="BS92" s="4">
        <f t="shared" si="120"/>
        <v>0</v>
      </c>
      <c r="BT92" s="4">
        <f t="shared" si="121"/>
        <v>0</v>
      </c>
      <c r="BU92" s="4">
        <f t="shared" si="122"/>
        <v>0</v>
      </c>
      <c r="BV92" s="4">
        <f t="shared" si="123"/>
        <v>0</v>
      </c>
      <c r="BW92" s="4">
        <f t="shared" si="124"/>
        <v>0</v>
      </c>
      <c r="BX92" s="4">
        <f t="shared" si="125"/>
        <v>0</v>
      </c>
      <c r="BY92" s="4">
        <f t="shared" si="126"/>
        <v>0</v>
      </c>
      <c r="BZ92" s="4">
        <f t="shared" si="127"/>
        <v>0</v>
      </c>
      <c r="CA92" s="4">
        <f t="shared" si="128"/>
        <v>0</v>
      </c>
      <c r="CB92" s="4">
        <f t="shared" si="129"/>
        <v>0</v>
      </c>
      <c r="CC92" s="4">
        <f t="shared" si="130"/>
        <v>0</v>
      </c>
      <c r="CE92" s="4">
        <f t="shared" si="83"/>
        <v>0</v>
      </c>
      <c r="CF92" s="4">
        <f>CF91+IF(OR(選手!C88="",AA92=0),0,1)</f>
        <v>0</v>
      </c>
      <c r="CG92" s="4" t="str">
        <f>IF(OR(選手!C88="",AA92=0),"",CF92)</f>
        <v/>
      </c>
      <c r="CH92" s="4" t="str">
        <f t="shared" si="131"/>
        <v>　</v>
      </c>
      <c r="CK92" s="4">
        <v>87</v>
      </c>
      <c r="CL92" s="4">
        <f>IF(COUNTIF(CE92,"1"),選手!C88,0)</f>
        <v>0</v>
      </c>
      <c r="CM92" s="4" t="str">
        <f>IF(ISERROR(VLOOKUP($CK92,泳者登録!$CG$5:$CJ$147,2,0)),"",VLOOKUP($CK92,泳者登録!$CG$5:$CJ$147,2,0))</f>
        <v/>
      </c>
    </row>
    <row r="93" spans="1:91" ht="18.75" x14ac:dyDescent="0.15">
      <c r="A93" s="31" t="str">
        <f t="shared" si="139"/>
        <v/>
      </c>
      <c r="B93" s="31"/>
      <c r="C93" s="30"/>
      <c r="D93" s="30"/>
      <c r="E93" s="30"/>
      <c r="F93" s="30"/>
      <c r="G93" s="32"/>
      <c r="H93" s="30"/>
      <c r="I93" s="33"/>
      <c r="J93" s="30"/>
      <c r="K93" s="33"/>
      <c r="L93" s="33"/>
      <c r="M93" s="33"/>
      <c r="N93" s="33"/>
      <c r="O93" s="33"/>
      <c r="P93" s="33"/>
      <c r="Q93" s="33"/>
      <c r="R93" s="98"/>
      <c r="S93" s="31" t="str">
        <f t="shared" si="100"/>
        <v/>
      </c>
      <c r="T93" s="7" t="str">
        <f>IF(ISERROR(VLOOKUP(AK93,AM$59:$AN$75,2,0)),"",VLOOKUP(AK93,AM$59:$AN$75,2,0))</f>
        <v/>
      </c>
      <c r="U93" s="93"/>
      <c r="V93" s="12">
        <f t="shared" si="132"/>
        <v>0</v>
      </c>
      <c r="W93" s="12">
        <f t="shared" si="140"/>
        <v>0</v>
      </c>
      <c r="X93" s="12">
        <f t="shared" si="133"/>
        <v>0</v>
      </c>
      <c r="Y93" s="12">
        <f t="shared" si="86"/>
        <v>0</v>
      </c>
      <c r="Z93" s="12">
        <f t="shared" si="87"/>
        <v>0</v>
      </c>
      <c r="AA93" s="12">
        <f t="shared" si="88"/>
        <v>0</v>
      </c>
      <c r="AB93" s="12">
        <f t="shared" si="102"/>
        <v>0</v>
      </c>
      <c r="AC93" s="12">
        <f t="shared" si="103"/>
        <v>0</v>
      </c>
      <c r="AD93" s="12">
        <f t="shared" si="104"/>
        <v>0</v>
      </c>
      <c r="AE93" s="12">
        <f t="shared" si="105"/>
        <v>0</v>
      </c>
      <c r="AF93" s="12">
        <f t="shared" si="106"/>
        <v>0</v>
      </c>
      <c r="AG93" s="11" t="str">
        <f t="shared" si="134"/>
        <v>19000100</v>
      </c>
      <c r="AH93" s="7" t="str">
        <f t="shared" si="89"/>
        <v/>
      </c>
      <c r="AI93" s="7" t="str">
        <f t="shared" si="90"/>
        <v/>
      </c>
      <c r="AJ93" s="7" t="str">
        <f t="shared" si="91"/>
        <v/>
      </c>
      <c r="AK93" s="4" t="str">
        <f t="shared" si="101"/>
        <v/>
      </c>
      <c r="AM93">
        <v>35</v>
      </c>
      <c r="AQ93">
        <v>8</v>
      </c>
      <c r="AR93" s="6">
        <v>86</v>
      </c>
      <c r="AS93" s="4">
        <f t="shared" si="135"/>
        <v>0</v>
      </c>
      <c r="AT93" s="4" t="str">
        <f t="shared" si="136"/>
        <v/>
      </c>
      <c r="AU93" s="4" t="str">
        <f t="shared" si="137"/>
        <v xml:space="preserve"> </v>
      </c>
      <c r="AV93" s="4" t="str">
        <f t="shared" si="92"/>
        <v/>
      </c>
      <c r="AW93" s="4" t="str">
        <f t="shared" si="93"/>
        <v/>
      </c>
      <c r="AX93" s="4" t="str">
        <f t="shared" si="94"/>
        <v/>
      </c>
      <c r="AY93" s="4" t="str">
        <f t="shared" si="107"/>
        <v/>
      </c>
      <c r="AZ93" s="4" t="str">
        <f t="shared" si="108"/>
        <v/>
      </c>
      <c r="BA93" s="4" t="str">
        <f t="shared" si="95"/>
        <v/>
      </c>
      <c r="BB93" s="4" t="str">
        <f t="shared" si="96"/>
        <v/>
      </c>
      <c r="BC93" s="4" t="str">
        <f t="shared" si="97"/>
        <v/>
      </c>
      <c r="BD93" s="4" t="str">
        <f t="shared" si="109"/>
        <v/>
      </c>
      <c r="BE93" s="4" t="str">
        <f t="shared" si="110"/>
        <v/>
      </c>
      <c r="BF93" s="4" t="str">
        <f t="shared" si="138"/>
        <v>999:99.99</v>
      </c>
      <c r="BG93" s="4" t="str">
        <f t="shared" si="111"/>
        <v>999:99.99</v>
      </c>
      <c r="BH93" s="4" t="str">
        <f t="shared" si="98"/>
        <v>999:99.99</v>
      </c>
      <c r="BI93" s="4" t="str">
        <f t="shared" si="112"/>
        <v>999:99.99</v>
      </c>
      <c r="BJ93" s="4" t="str">
        <f t="shared" si="113"/>
        <v>999:99.99</v>
      </c>
      <c r="BL93" s="4">
        <f t="shared" si="114"/>
        <v>0</v>
      </c>
      <c r="BM93" s="4">
        <f t="shared" si="99"/>
        <v>0</v>
      </c>
      <c r="BN93" s="4">
        <f t="shared" si="115"/>
        <v>0</v>
      </c>
      <c r="BO93" s="4">
        <f t="shared" si="116"/>
        <v>0</v>
      </c>
      <c r="BP93" s="4">
        <f t="shared" si="117"/>
        <v>0</v>
      </c>
      <c r="BQ93" s="4">
        <f t="shared" si="118"/>
        <v>0</v>
      </c>
      <c r="BR93" s="4">
        <f t="shared" si="119"/>
        <v>0</v>
      </c>
      <c r="BS93" s="4">
        <f t="shared" si="120"/>
        <v>0</v>
      </c>
      <c r="BT93" s="4">
        <f t="shared" si="121"/>
        <v>0</v>
      </c>
      <c r="BU93" s="4">
        <f t="shared" si="122"/>
        <v>0</v>
      </c>
      <c r="BV93" s="4">
        <f t="shared" si="123"/>
        <v>0</v>
      </c>
      <c r="BW93" s="4">
        <f t="shared" si="124"/>
        <v>0</v>
      </c>
      <c r="BX93" s="4">
        <f t="shared" si="125"/>
        <v>0</v>
      </c>
      <c r="BY93" s="4">
        <f t="shared" si="126"/>
        <v>0</v>
      </c>
      <c r="BZ93" s="4">
        <f t="shared" si="127"/>
        <v>0</v>
      </c>
      <c r="CA93" s="4">
        <f t="shared" si="128"/>
        <v>0</v>
      </c>
      <c r="CB93" s="4">
        <f t="shared" si="129"/>
        <v>0</v>
      </c>
      <c r="CC93" s="4">
        <f t="shared" si="130"/>
        <v>0</v>
      </c>
      <c r="CE93" s="4">
        <f t="shared" si="83"/>
        <v>0</v>
      </c>
      <c r="CF93" s="4">
        <f>CF92+IF(OR(選手!C89="",AA93=0),0,1)</f>
        <v>0</v>
      </c>
      <c r="CG93" s="4" t="str">
        <f>IF(OR(選手!C89="",AA93=0),"",CF93)</f>
        <v/>
      </c>
      <c r="CH93" s="4" t="str">
        <f t="shared" si="131"/>
        <v>　</v>
      </c>
      <c r="CK93" s="4">
        <v>88</v>
      </c>
      <c r="CL93" s="4">
        <f>IF(COUNTIF(CE93,"1"),選手!C89,0)</f>
        <v>0</v>
      </c>
      <c r="CM93" s="4" t="str">
        <f>IF(ISERROR(VLOOKUP($CK93,泳者登録!$CG$5:$CJ$147,2,0)),"",VLOOKUP($CK93,泳者登録!$CG$5:$CJ$147,2,0))</f>
        <v/>
      </c>
    </row>
    <row r="94" spans="1:91" ht="18.75" x14ac:dyDescent="0.15">
      <c r="A94" s="31" t="str">
        <f t="shared" si="139"/>
        <v/>
      </c>
      <c r="B94" s="31"/>
      <c r="C94" s="30"/>
      <c r="D94" s="30"/>
      <c r="E94" s="30"/>
      <c r="F94" s="30"/>
      <c r="G94" s="32"/>
      <c r="H94" s="30"/>
      <c r="I94" s="33"/>
      <c r="J94" s="30"/>
      <c r="K94" s="33"/>
      <c r="L94" s="33"/>
      <c r="M94" s="33"/>
      <c r="N94" s="33"/>
      <c r="O94" s="33"/>
      <c r="P94" s="33"/>
      <c r="Q94" s="33"/>
      <c r="R94" s="98"/>
      <c r="S94" s="31" t="str">
        <f t="shared" si="100"/>
        <v/>
      </c>
      <c r="T94" s="7" t="str">
        <f>IF(ISERROR(VLOOKUP(AK94,AM$59:$AN$75,2,0)),"",VLOOKUP(AK94,AM$59:$AN$75,2,0))</f>
        <v/>
      </c>
      <c r="U94" s="93"/>
      <c r="V94" s="12">
        <f t="shared" si="132"/>
        <v>0</v>
      </c>
      <c r="W94" s="12">
        <f t="shared" si="140"/>
        <v>0</v>
      </c>
      <c r="X94" s="12">
        <f t="shared" si="133"/>
        <v>0</v>
      </c>
      <c r="Y94" s="12">
        <f t="shared" si="86"/>
        <v>0</v>
      </c>
      <c r="Z94" s="12">
        <f t="shared" si="87"/>
        <v>0</v>
      </c>
      <c r="AA94" s="12">
        <f t="shared" si="88"/>
        <v>0</v>
      </c>
      <c r="AB94" s="12">
        <f t="shared" si="102"/>
        <v>0</v>
      </c>
      <c r="AC94" s="12">
        <f t="shared" si="103"/>
        <v>0</v>
      </c>
      <c r="AD94" s="12">
        <f t="shared" si="104"/>
        <v>0</v>
      </c>
      <c r="AE94" s="12">
        <f t="shared" si="105"/>
        <v>0</v>
      </c>
      <c r="AF94" s="12">
        <f t="shared" si="106"/>
        <v>0</v>
      </c>
      <c r="AG94" s="11" t="str">
        <f t="shared" si="134"/>
        <v>19000100</v>
      </c>
      <c r="AH94" s="7" t="str">
        <f t="shared" si="89"/>
        <v/>
      </c>
      <c r="AI94" s="7" t="str">
        <f t="shared" si="90"/>
        <v/>
      </c>
      <c r="AJ94" s="7" t="str">
        <f t="shared" si="91"/>
        <v/>
      </c>
      <c r="AK94" s="4" t="str">
        <f t="shared" si="101"/>
        <v/>
      </c>
      <c r="AM94">
        <v>36</v>
      </c>
      <c r="AQ94">
        <v>8</v>
      </c>
      <c r="AR94" s="6">
        <v>87</v>
      </c>
      <c r="AS94" s="4">
        <f t="shared" si="135"/>
        <v>0</v>
      </c>
      <c r="AT94" s="4" t="str">
        <f t="shared" si="136"/>
        <v/>
      </c>
      <c r="AU94" s="4" t="str">
        <f t="shared" si="137"/>
        <v xml:space="preserve"> </v>
      </c>
      <c r="AV94" s="4" t="str">
        <f t="shared" si="92"/>
        <v/>
      </c>
      <c r="AW94" s="4" t="str">
        <f t="shared" si="93"/>
        <v/>
      </c>
      <c r="AX94" s="4" t="str">
        <f t="shared" si="94"/>
        <v/>
      </c>
      <c r="AY94" s="4" t="str">
        <f t="shared" si="107"/>
        <v/>
      </c>
      <c r="AZ94" s="4" t="str">
        <f t="shared" si="108"/>
        <v/>
      </c>
      <c r="BA94" s="4" t="str">
        <f t="shared" si="95"/>
        <v/>
      </c>
      <c r="BB94" s="4" t="str">
        <f t="shared" si="96"/>
        <v/>
      </c>
      <c r="BC94" s="4" t="str">
        <f t="shared" si="97"/>
        <v/>
      </c>
      <c r="BD94" s="4" t="str">
        <f t="shared" si="109"/>
        <v/>
      </c>
      <c r="BE94" s="4" t="str">
        <f t="shared" si="110"/>
        <v/>
      </c>
      <c r="BF94" s="4" t="str">
        <f t="shared" si="138"/>
        <v>999:99.99</v>
      </c>
      <c r="BG94" s="4" t="str">
        <f t="shared" si="111"/>
        <v>999:99.99</v>
      </c>
      <c r="BH94" s="4" t="str">
        <f t="shared" si="98"/>
        <v>999:99.99</v>
      </c>
      <c r="BI94" s="4" t="str">
        <f t="shared" si="112"/>
        <v>999:99.99</v>
      </c>
      <c r="BJ94" s="4" t="str">
        <f t="shared" si="113"/>
        <v>999:99.99</v>
      </c>
      <c r="BL94" s="4">
        <f t="shared" si="114"/>
        <v>0</v>
      </c>
      <c r="BM94" s="4">
        <f t="shared" si="99"/>
        <v>0</v>
      </c>
      <c r="BN94" s="4">
        <f t="shared" si="115"/>
        <v>0</v>
      </c>
      <c r="BO94" s="4">
        <f t="shared" si="116"/>
        <v>0</v>
      </c>
      <c r="BP94" s="4">
        <f t="shared" si="117"/>
        <v>0</v>
      </c>
      <c r="BQ94" s="4">
        <f t="shared" si="118"/>
        <v>0</v>
      </c>
      <c r="BR94" s="4">
        <f t="shared" si="119"/>
        <v>0</v>
      </c>
      <c r="BS94" s="4">
        <f t="shared" si="120"/>
        <v>0</v>
      </c>
      <c r="BT94" s="4">
        <f t="shared" si="121"/>
        <v>0</v>
      </c>
      <c r="BU94" s="4">
        <f t="shared" si="122"/>
        <v>0</v>
      </c>
      <c r="BV94" s="4">
        <f t="shared" si="123"/>
        <v>0</v>
      </c>
      <c r="BW94" s="4">
        <f t="shared" si="124"/>
        <v>0</v>
      </c>
      <c r="BX94" s="4">
        <f t="shared" si="125"/>
        <v>0</v>
      </c>
      <c r="BY94" s="4">
        <f t="shared" si="126"/>
        <v>0</v>
      </c>
      <c r="BZ94" s="4">
        <f t="shared" si="127"/>
        <v>0</v>
      </c>
      <c r="CA94" s="4">
        <f t="shared" si="128"/>
        <v>0</v>
      </c>
      <c r="CB94" s="4">
        <f t="shared" si="129"/>
        <v>0</v>
      </c>
      <c r="CC94" s="4">
        <f t="shared" si="130"/>
        <v>0</v>
      </c>
      <c r="CE94" s="4">
        <f t="shared" si="83"/>
        <v>0</v>
      </c>
      <c r="CF94" s="4">
        <f>CF93+IF(OR(選手!C90="",AA94=0),0,1)</f>
        <v>0</v>
      </c>
      <c r="CG94" s="4" t="str">
        <f>IF(OR(選手!C90="",AA94=0),"",CF94)</f>
        <v/>
      </c>
      <c r="CH94" s="4" t="str">
        <f t="shared" si="131"/>
        <v>　</v>
      </c>
      <c r="CK94" s="4">
        <v>89</v>
      </c>
      <c r="CL94" s="4">
        <f>IF(COUNTIF(CE94,"1"),選手!C90,0)</f>
        <v>0</v>
      </c>
      <c r="CM94" s="4" t="str">
        <f>IF(ISERROR(VLOOKUP($CK94,泳者登録!$CG$5:$CJ$147,2,0)),"",VLOOKUP($CK94,泳者登録!$CG$5:$CJ$147,2,0))</f>
        <v/>
      </c>
    </row>
    <row r="95" spans="1:91" ht="18.75" x14ac:dyDescent="0.15">
      <c r="A95" s="31" t="str">
        <f t="shared" si="139"/>
        <v/>
      </c>
      <c r="B95" s="31"/>
      <c r="C95" s="30"/>
      <c r="D95" s="30"/>
      <c r="E95" s="30"/>
      <c r="F95" s="30"/>
      <c r="G95" s="32"/>
      <c r="H95" s="30"/>
      <c r="I95" s="33"/>
      <c r="J95" s="30"/>
      <c r="K95" s="33"/>
      <c r="L95" s="33"/>
      <c r="M95" s="33"/>
      <c r="N95" s="33"/>
      <c r="O95" s="33"/>
      <c r="P95" s="33"/>
      <c r="Q95" s="33"/>
      <c r="R95" s="98"/>
      <c r="S95" s="31" t="str">
        <f t="shared" si="100"/>
        <v/>
      </c>
      <c r="T95" s="7" t="str">
        <f>IF(ISERROR(VLOOKUP(AK95,AM$59:$AN$75,2,0)),"",VLOOKUP(AK95,AM$59:$AN$75,2,0))</f>
        <v/>
      </c>
      <c r="U95" s="93"/>
      <c r="V95" s="12">
        <f t="shared" si="132"/>
        <v>0</v>
      </c>
      <c r="W95" s="12">
        <f t="shared" si="140"/>
        <v>0</v>
      </c>
      <c r="X95" s="12">
        <f t="shared" si="133"/>
        <v>0</v>
      </c>
      <c r="Y95" s="12">
        <f t="shared" si="86"/>
        <v>0</v>
      </c>
      <c r="Z95" s="12">
        <f t="shared" si="87"/>
        <v>0</v>
      </c>
      <c r="AA95" s="12">
        <f t="shared" si="88"/>
        <v>0</v>
      </c>
      <c r="AB95" s="12">
        <f t="shared" si="102"/>
        <v>0</v>
      </c>
      <c r="AC95" s="12">
        <f t="shared" si="103"/>
        <v>0</v>
      </c>
      <c r="AD95" s="12">
        <f t="shared" si="104"/>
        <v>0</v>
      </c>
      <c r="AE95" s="12">
        <f t="shared" si="105"/>
        <v>0</v>
      </c>
      <c r="AF95" s="12">
        <f t="shared" si="106"/>
        <v>0</v>
      </c>
      <c r="AG95" s="11" t="str">
        <f t="shared" si="134"/>
        <v>19000100</v>
      </c>
      <c r="AH95" s="7" t="str">
        <f t="shared" si="89"/>
        <v/>
      </c>
      <c r="AI95" s="7" t="str">
        <f t="shared" si="90"/>
        <v/>
      </c>
      <c r="AJ95" s="7" t="str">
        <f t="shared" si="91"/>
        <v/>
      </c>
      <c r="AK95" s="4" t="str">
        <f t="shared" si="101"/>
        <v/>
      </c>
      <c r="AM95">
        <v>37</v>
      </c>
      <c r="AQ95">
        <v>8</v>
      </c>
      <c r="AR95" s="6">
        <v>88</v>
      </c>
      <c r="AS95" s="4">
        <f t="shared" si="135"/>
        <v>0</v>
      </c>
      <c r="AT95" s="4" t="str">
        <f t="shared" si="136"/>
        <v/>
      </c>
      <c r="AU95" s="4" t="str">
        <f t="shared" si="137"/>
        <v xml:space="preserve"> </v>
      </c>
      <c r="AV95" s="4" t="str">
        <f t="shared" si="92"/>
        <v/>
      </c>
      <c r="AW95" s="4" t="str">
        <f t="shared" si="93"/>
        <v/>
      </c>
      <c r="AX95" s="4" t="str">
        <f t="shared" si="94"/>
        <v/>
      </c>
      <c r="AY95" s="4" t="str">
        <f t="shared" si="107"/>
        <v/>
      </c>
      <c r="AZ95" s="4" t="str">
        <f t="shared" si="108"/>
        <v/>
      </c>
      <c r="BA95" s="4" t="str">
        <f t="shared" si="95"/>
        <v/>
      </c>
      <c r="BB95" s="4" t="str">
        <f t="shared" si="96"/>
        <v/>
      </c>
      <c r="BC95" s="4" t="str">
        <f t="shared" si="97"/>
        <v/>
      </c>
      <c r="BD95" s="4" t="str">
        <f t="shared" si="109"/>
        <v/>
      </c>
      <c r="BE95" s="4" t="str">
        <f t="shared" si="110"/>
        <v/>
      </c>
      <c r="BF95" s="4" t="str">
        <f t="shared" si="138"/>
        <v>999:99.99</v>
      </c>
      <c r="BG95" s="4" t="str">
        <f t="shared" si="111"/>
        <v>999:99.99</v>
      </c>
      <c r="BH95" s="4" t="str">
        <f t="shared" si="98"/>
        <v>999:99.99</v>
      </c>
      <c r="BI95" s="4" t="str">
        <f t="shared" si="112"/>
        <v>999:99.99</v>
      </c>
      <c r="BJ95" s="4" t="str">
        <f t="shared" si="113"/>
        <v>999:99.99</v>
      </c>
      <c r="BL95" s="4">
        <f t="shared" si="114"/>
        <v>0</v>
      </c>
      <c r="BM95" s="4">
        <f t="shared" si="99"/>
        <v>0</v>
      </c>
      <c r="BN95" s="4">
        <f t="shared" si="115"/>
        <v>0</v>
      </c>
      <c r="BO95" s="4">
        <f t="shared" si="116"/>
        <v>0</v>
      </c>
      <c r="BP95" s="4">
        <f t="shared" si="117"/>
        <v>0</v>
      </c>
      <c r="BQ95" s="4">
        <f t="shared" si="118"/>
        <v>0</v>
      </c>
      <c r="BR95" s="4">
        <f t="shared" si="119"/>
        <v>0</v>
      </c>
      <c r="BS95" s="4">
        <f t="shared" si="120"/>
        <v>0</v>
      </c>
      <c r="BT95" s="4">
        <f t="shared" si="121"/>
        <v>0</v>
      </c>
      <c r="BU95" s="4">
        <f t="shared" si="122"/>
        <v>0</v>
      </c>
      <c r="BV95" s="4">
        <f t="shared" si="123"/>
        <v>0</v>
      </c>
      <c r="BW95" s="4">
        <f t="shared" si="124"/>
        <v>0</v>
      </c>
      <c r="BX95" s="4">
        <f t="shared" si="125"/>
        <v>0</v>
      </c>
      <c r="BY95" s="4">
        <f t="shared" si="126"/>
        <v>0</v>
      </c>
      <c r="BZ95" s="4">
        <f t="shared" si="127"/>
        <v>0</v>
      </c>
      <c r="CA95" s="4">
        <f t="shared" si="128"/>
        <v>0</v>
      </c>
      <c r="CB95" s="4">
        <f t="shared" si="129"/>
        <v>0</v>
      </c>
      <c r="CC95" s="4">
        <f t="shared" si="130"/>
        <v>0</v>
      </c>
      <c r="CE95" s="4">
        <f t="shared" si="83"/>
        <v>0</v>
      </c>
      <c r="CF95" s="4">
        <f>CF94+IF(OR(選手!C91="",AA95=0),0,1)</f>
        <v>0</v>
      </c>
      <c r="CG95" s="4" t="str">
        <f>IF(OR(選手!C91="",AA95=0),"",CF95)</f>
        <v/>
      </c>
      <c r="CH95" s="4" t="str">
        <f t="shared" si="131"/>
        <v>　</v>
      </c>
      <c r="CK95" s="4">
        <v>90</v>
      </c>
      <c r="CL95" s="4">
        <f>IF(COUNTIF(CE95,"1"),選手!C91,0)</f>
        <v>0</v>
      </c>
      <c r="CM95" s="4" t="str">
        <f>IF(ISERROR(VLOOKUP($CK95,泳者登録!$CG$5:$CJ$147,2,0)),"",VLOOKUP($CK95,泳者登録!$CG$5:$CJ$147,2,0))</f>
        <v/>
      </c>
    </row>
    <row r="96" spans="1:91" ht="18.75" x14ac:dyDescent="0.15">
      <c r="A96" s="31" t="str">
        <f t="shared" si="139"/>
        <v/>
      </c>
      <c r="B96" s="31"/>
      <c r="C96" s="30"/>
      <c r="D96" s="30"/>
      <c r="E96" s="30"/>
      <c r="F96" s="30"/>
      <c r="G96" s="32"/>
      <c r="H96" s="30"/>
      <c r="I96" s="33"/>
      <c r="J96" s="30"/>
      <c r="K96" s="33"/>
      <c r="L96" s="33"/>
      <c r="M96" s="33"/>
      <c r="N96" s="33"/>
      <c r="O96" s="33"/>
      <c r="P96" s="33"/>
      <c r="Q96" s="33"/>
      <c r="R96" s="98"/>
      <c r="S96" s="31" t="str">
        <f t="shared" si="100"/>
        <v/>
      </c>
      <c r="T96" s="7" t="str">
        <f>IF(ISERROR(VLOOKUP(AK96,AM$59:$AN$75,2,0)),"",VLOOKUP(AK96,AM$59:$AN$75,2,0))</f>
        <v/>
      </c>
      <c r="U96" s="93"/>
      <c r="V96" s="12">
        <f t="shared" si="132"/>
        <v>0</v>
      </c>
      <c r="W96" s="12">
        <f t="shared" si="140"/>
        <v>0</v>
      </c>
      <c r="X96" s="12">
        <f t="shared" si="133"/>
        <v>0</v>
      </c>
      <c r="Y96" s="12">
        <f t="shared" si="86"/>
        <v>0</v>
      </c>
      <c r="Z96" s="12">
        <f t="shared" si="87"/>
        <v>0</v>
      </c>
      <c r="AA96" s="12">
        <f t="shared" si="88"/>
        <v>0</v>
      </c>
      <c r="AB96" s="12">
        <f t="shared" si="102"/>
        <v>0</v>
      </c>
      <c r="AC96" s="12">
        <f t="shared" si="103"/>
        <v>0</v>
      </c>
      <c r="AD96" s="12">
        <f t="shared" si="104"/>
        <v>0</v>
      </c>
      <c r="AE96" s="12">
        <f t="shared" si="105"/>
        <v>0</v>
      </c>
      <c r="AF96" s="12">
        <f t="shared" si="106"/>
        <v>0</v>
      </c>
      <c r="AG96" s="11" t="str">
        <f t="shared" si="134"/>
        <v>19000100</v>
      </c>
      <c r="AH96" s="7" t="str">
        <f t="shared" si="89"/>
        <v/>
      </c>
      <c r="AI96" s="7" t="str">
        <f t="shared" si="90"/>
        <v/>
      </c>
      <c r="AJ96" s="7" t="str">
        <f t="shared" si="91"/>
        <v/>
      </c>
      <c r="AK96" s="4" t="str">
        <f t="shared" si="101"/>
        <v/>
      </c>
      <c r="AM96">
        <v>38</v>
      </c>
      <c r="AQ96">
        <v>8</v>
      </c>
      <c r="AR96" s="6">
        <v>89</v>
      </c>
      <c r="AS96" s="4">
        <f t="shared" si="135"/>
        <v>0</v>
      </c>
      <c r="AT96" s="4" t="str">
        <f t="shared" si="136"/>
        <v/>
      </c>
      <c r="AU96" s="4" t="str">
        <f t="shared" si="137"/>
        <v xml:space="preserve"> </v>
      </c>
      <c r="AV96" s="4" t="str">
        <f t="shared" si="92"/>
        <v/>
      </c>
      <c r="AW96" s="4" t="str">
        <f t="shared" si="93"/>
        <v/>
      </c>
      <c r="AX96" s="4" t="str">
        <f t="shared" si="94"/>
        <v/>
      </c>
      <c r="AY96" s="4" t="str">
        <f t="shared" si="107"/>
        <v/>
      </c>
      <c r="AZ96" s="4" t="str">
        <f t="shared" si="108"/>
        <v/>
      </c>
      <c r="BA96" s="4" t="str">
        <f t="shared" si="95"/>
        <v/>
      </c>
      <c r="BB96" s="4" t="str">
        <f t="shared" si="96"/>
        <v/>
      </c>
      <c r="BC96" s="4" t="str">
        <f t="shared" si="97"/>
        <v/>
      </c>
      <c r="BD96" s="4" t="str">
        <f t="shared" si="109"/>
        <v/>
      </c>
      <c r="BE96" s="4" t="str">
        <f t="shared" si="110"/>
        <v/>
      </c>
      <c r="BF96" s="4" t="str">
        <f t="shared" si="138"/>
        <v>999:99.99</v>
      </c>
      <c r="BG96" s="4" t="str">
        <f t="shared" si="111"/>
        <v>999:99.99</v>
      </c>
      <c r="BH96" s="4" t="str">
        <f t="shared" si="98"/>
        <v>999:99.99</v>
      </c>
      <c r="BI96" s="4" t="str">
        <f t="shared" si="112"/>
        <v>999:99.99</v>
      </c>
      <c r="BJ96" s="4" t="str">
        <f t="shared" si="113"/>
        <v>999:99.99</v>
      </c>
      <c r="BL96" s="4">
        <f t="shared" si="114"/>
        <v>0</v>
      </c>
      <c r="BM96" s="4">
        <f t="shared" si="99"/>
        <v>0</v>
      </c>
      <c r="BN96" s="4">
        <f t="shared" si="115"/>
        <v>0</v>
      </c>
      <c r="BO96" s="4">
        <f t="shared" si="116"/>
        <v>0</v>
      </c>
      <c r="BP96" s="4">
        <f t="shared" si="117"/>
        <v>0</v>
      </c>
      <c r="BQ96" s="4">
        <f t="shared" si="118"/>
        <v>0</v>
      </c>
      <c r="BR96" s="4">
        <f t="shared" si="119"/>
        <v>0</v>
      </c>
      <c r="BS96" s="4">
        <f t="shared" si="120"/>
        <v>0</v>
      </c>
      <c r="BT96" s="4">
        <f t="shared" si="121"/>
        <v>0</v>
      </c>
      <c r="BU96" s="4">
        <f t="shared" si="122"/>
        <v>0</v>
      </c>
      <c r="BV96" s="4">
        <f t="shared" si="123"/>
        <v>0</v>
      </c>
      <c r="BW96" s="4">
        <f t="shared" si="124"/>
        <v>0</v>
      </c>
      <c r="BX96" s="4">
        <f t="shared" si="125"/>
        <v>0</v>
      </c>
      <c r="BY96" s="4">
        <f t="shared" si="126"/>
        <v>0</v>
      </c>
      <c r="BZ96" s="4">
        <f t="shared" si="127"/>
        <v>0</v>
      </c>
      <c r="CA96" s="4">
        <f t="shared" si="128"/>
        <v>0</v>
      </c>
      <c r="CB96" s="4">
        <f t="shared" si="129"/>
        <v>0</v>
      </c>
      <c r="CC96" s="4">
        <f t="shared" si="130"/>
        <v>0</v>
      </c>
      <c r="CE96" s="4">
        <f t="shared" si="83"/>
        <v>0</v>
      </c>
      <c r="CF96" s="4">
        <f>CF95+IF(OR(選手!C92="",AA96=0),0,1)</f>
        <v>0</v>
      </c>
      <c r="CG96" s="4" t="str">
        <f>IF(OR(選手!C92="",AA96=0),"",CF96)</f>
        <v/>
      </c>
      <c r="CH96" s="4" t="str">
        <f t="shared" si="131"/>
        <v>　</v>
      </c>
      <c r="CK96" s="4">
        <v>91</v>
      </c>
      <c r="CL96" s="4">
        <f>IF(COUNTIF(CE96,"1"),選手!C92,0)</f>
        <v>0</v>
      </c>
      <c r="CM96" s="4" t="str">
        <f>IF(ISERROR(VLOOKUP($CK96,泳者登録!$CG$5:$CJ$147,2,0)),"",VLOOKUP($CK96,泳者登録!$CG$5:$CJ$147,2,0))</f>
        <v/>
      </c>
    </row>
    <row r="97" spans="1:91" ht="18.75" x14ac:dyDescent="0.15">
      <c r="A97" s="31" t="str">
        <f t="shared" si="139"/>
        <v/>
      </c>
      <c r="B97" s="31"/>
      <c r="C97" s="30"/>
      <c r="D97" s="30"/>
      <c r="E97" s="30"/>
      <c r="F97" s="30"/>
      <c r="G97" s="32"/>
      <c r="H97" s="30"/>
      <c r="I97" s="33"/>
      <c r="J97" s="30"/>
      <c r="K97" s="33"/>
      <c r="L97" s="33"/>
      <c r="M97" s="33"/>
      <c r="N97" s="33"/>
      <c r="O97" s="33"/>
      <c r="P97" s="33"/>
      <c r="Q97" s="33"/>
      <c r="R97" s="98"/>
      <c r="S97" s="31" t="str">
        <f t="shared" si="100"/>
        <v/>
      </c>
      <c r="T97" s="7" t="str">
        <f>IF(ISERROR(VLOOKUP(AK97,AM$59:$AN$75,2,0)),"",VLOOKUP(AK97,AM$59:$AN$75,2,0))</f>
        <v/>
      </c>
      <c r="U97" s="93"/>
      <c r="V97" s="12">
        <f t="shared" si="132"/>
        <v>0</v>
      </c>
      <c r="W97" s="12">
        <f t="shared" si="140"/>
        <v>0</v>
      </c>
      <c r="X97" s="12">
        <f t="shared" si="133"/>
        <v>0</v>
      </c>
      <c r="Y97" s="12">
        <f t="shared" si="86"/>
        <v>0</v>
      </c>
      <c r="Z97" s="12">
        <f t="shared" si="87"/>
        <v>0</v>
      </c>
      <c r="AA97" s="12">
        <f t="shared" si="88"/>
        <v>0</v>
      </c>
      <c r="AB97" s="12">
        <f t="shared" si="102"/>
        <v>0</v>
      </c>
      <c r="AC97" s="12">
        <f t="shared" si="103"/>
        <v>0</v>
      </c>
      <c r="AD97" s="12">
        <f t="shared" si="104"/>
        <v>0</v>
      </c>
      <c r="AE97" s="12">
        <f t="shared" si="105"/>
        <v>0</v>
      </c>
      <c r="AF97" s="12">
        <f t="shared" si="106"/>
        <v>0</v>
      </c>
      <c r="AG97" s="11" t="str">
        <f t="shared" si="134"/>
        <v>19000100</v>
      </c>
      <c r="AH97" s="7" t="str">
        <f t="shared" si="89"/>
        <v/>
      </c>
      <c r="AI97" s="7" t="str">
        <f t="shared" si="90"/>
        <v/>
      </c>
      <c r="AJ97" s="7" t="str">
        <f t="shared" si="91"/>
        <v/>
      </c>
      <c r="AK97" s="4" t="str">
        <f t="shared" si="101"/>
        <v/>
      </c>
      <c r="AM97">
        <v>39</v>
      </c>
      <c r="AQ97">
        <v>8</v>
      </c>
      <c r="AR97" s="6">
        <v>90</v>
      </c>
      <c r="AS97" s="4">
        <f t="shared" si="135"/>
        <v>0</v>
      </c>
      <c r="AT97" s="4" t="str">
        <f t="shared" si="136"/>
        <v/>
      </c>
      <c r="AU97" s="4" t="str">
        <f t="shared" si="137"/>
        <v xml:space="preserve"> </v>
      </c>
      <c r="AV97" s="4" t="str">
        <f t="shared" si="92"/>
        <v/>
      </c>
      <c r="AW97" s="4" t="str">
        <f t="shared" si="93"/>
        <v/>
      </c>
      <c r="AX97" s="4" t="str">
        <f t="shared" si="94"/>
        <v/>
      </c>
      <c r="AY97" s="4" t="str">
        <f t="shared" si="107"/>
        <v/>
      </c>
      <c r="AZ97" s="4" t="str">
        <f t="shared" si="108"/>
        <v/>
      </c>
      <c r="BA97" s="4" t="str">
        <f t="shared" si="95"/>
        <v/>
      </c>
      <c r="BB97" s="4" t="str">
        <f t="shared" si="96"/>
        <v/>
      </c>
      <c r="BC97" s="4" t="str">
        <f t="shared" si="97"/>
        <v/>
      </c>
      <c r="BD97" s="4" t="str">
        <f t="shared" si="109"/>
        <v/>
      </c>
      <c r="BE97" s="4" t="str">
        <f t="shared" si="110"/>
        <v/>
      </c>
      <c r="BF97" s="4" t="str">
        <f t="shared" si="138"/>
        <v>999:99.99</v>
      </c>
      <c r="BG97" s="4" t="str">
        <f t="shared" si="111"/>
        <v>999:99.99</v>
      </c>
      <c r="BH97" s="4" t="str">
        <f t="shared" si="98"/>
        <v>999:99.99</v>
      </c>
      <c r="BI97" s="4" t="str">
        <f t="shared" si="112"/>
        <v>999:99.99</v>
      </c>
      <c r="BJ97" s="4" t="str">
        <f t="shared" si="113"/>
        <v>999:99.99</v>
      </c>
      <c r="BL97" s="4">
        <f t="shared" si="114"/>
        <v>0</v>
      </c>
      <c r="BM97" s="4">
        <f t="shared" si="99"/>
        <v>0</v>
      </c>
      <c r="BN97" s="4">
        <f t="shared" si="115"/>
        <v>0</v>
      </c>
      <c r="BO97" s="4">
        <f t="shared" si="116"/>
        <v>0</v>
      </c>
      <c r="BP97" s="4">
        <f t="shared" si="117"/>
        <v>0</v>
      </c>
      <c r="BQ97" s="4">
        <f t="shared" si="118"/>
        <v>0</v>
      </c>
      <c r="BR97" s="4">
        <f t="shared" si="119"/>
        <v>0</v>
      </c>
      <c r="BS97" s="4">
        <f t="shared" si="120"/>
        <v>0</v>
      </c>
      <c r="BT97" s="4">
        <f t="shared" si="121"/>
        <v>0</v>
      </c>
      <c r="BU97" s="4">
        <f t="shared" si="122"/>
        <v>0</v>
      </c>
      <c r="BV97" s="4">
        <f t="shared" si="123"/>
        <v>0</v>
      </c>
      <c r="BW97" s="4">
        <f t="shared" si="124"/>
        <v>0</v>
      </c>
      <c r="BX97" s="4">
        <f t="shared" si="125"/>
        <v>0</v>
      </c>
      <c r="BY97" s="4">
        <f t="shared" si="126"/>
        <v>0</v>
      </c>
      <c r="BZ97" s="4">
        <f t="shared" si="127"/>
        <v>0</v>
      </c>
      <c r="CA97" s="4">
        <f t="shared" si="128"/>
        <v>0</v>
      </c>
      <c r="CB97" s="4">
        <f t="shared" si="129"/>
        <v>0</v>
      </c>
      <c r="CC97" s="4">
        <f t="shared" si="130"/>
        <v>0</v>
      </c>
      <c r="CE97" s="4">
        <f t="shared" si="83"/>
        <v>0</v>
      </c>
      <c r="CF97" s="4">
        <f>CF96+IF(OR(選手!C93="",AA97=0),0,1)</f>
        <v>0</v>
      </c>
      <c r="CG97" s="4" t="str">
        <f>IF(OR(選手!C93="",AA97=0),"",CF97)</f>
        <v/>
      </c>
      <c r="CH97" s="4" t="str">
        <f t="shared" si="131"/>
        <v>　</v>
      </c>
      <c r="CK97" s="4">
        <v>92</v>
      </c>
      <c r="CL97" s="4">
        <f>IF(COUNTIF(CE97,"1"),選手!C93,0)</f>
        <v>0</v>
      </c>
      <c r="CM97" s="4" t="str">
        <f>IF(ISERROR(VLOOKUP($CK97,泳者登録!$CG$5:$CJ$147,2,0)),"",VLOOKUP($CK97,泳者登録!$CG$5:$CJ$147,2,0))</f>
        <v/>
      </c>
    </row>
    <row r="98" spans="1:91" ht="18.75" x14ac:dyDescent="0.15">
      <c r="A98" s="31" t="str">
        <f t="shared" si="139"/>
        <v/>
      </c>
      <c r="B98" s="31"/>
      <c r="C98" s="30"/>
      <c r="D98" s="30"/>
      <c r="E98" s="30"/>
      <c r="F98" s="30"/>
      <c r="G98" s="32"/>
      <c r="H98" s="30"/>
      <c r="I98" s="33"/>
      <c r="J98" s="30"/>
      <c r="K98" s="33"/>
      <c r="L98" s="33"/>
      <c r="M98" s="33"/>
      <c r="N98" s="33"/>
      <c r="O98" s="33"/>
      <c r="P98" s="33"/>
      <c r="Q98" s="33"/>
      <c r="R98" s="98"/>
      <c r="S98" s="31" t="str">
        <f t="shared" si="100"/>
        <v/>
      </c>
      <c r="T98" s="7" t="str">
        <f>IF(ISERROR(VLOOKUP(AK98,AM$59:$AN$75,2,0)),"",VLOOKUP(AK98,AM$59:$AN$75,2,0))</f>
        <v/>
      </c>
      <c r="U98" s="93"/>
      <c r="V98" s="12">
        <f t="shared" si="132"/>
        <v>0</v>
      </c>
      <c r="W98" s="12">
        <f t="shared" si="140"/>
        <v>0</v>
      </c>
      <c r="X98" s="12">
        <f t="shared" si="133"/>
        <v>0</v>
      </c>
      <c r="Y98" s="12">
        <f t="shared" si="86"/>
        <v>0</v>
      </c>
      <c r="Z98" s="12">
        <f t="shared" si="87"/>
        <v>0</v>
      </c>
      <c r="AA98" s="12">
        <f t="shared" si="88"/>
        <v>0</v>
      </c>
      <c r="AB98" s="12">
        <f t="shared" si="102"/>
        <v>0</v>
      </c>
      <c r="AC98" s="12">
        <f t="shared" si="103"/>
        <v>0</v>
      </c>
      <c r="AD98" s="12">
        <f t="shared" si="104"/>
        <v>0</v>
      </c>
      <c r="AE98" s="12">
        <f t="shared" si="105"/>
        <v>0</v>
      </c>
      <c r="AF98" s="12">
        <f t="shared" si="106"/>
        <v>0</v>
      </c>
      <c r="AG98" s="11" t="str">
        <f t="shared" si="134"/>
        <v>19000100</v>
      </c>
      <c r="AH98" s="7" t="str">
        <f t="shared" si="89"/>
        <v/>
      </c>
      <c r="AI98" s="7" t="str">
        <f t="shared" si="90"/>
        <v/>
      </c>
      <c r="AJ98" s="7" t="str">
        <f t="shared" si="91"/>
        <v/>
      </c>
      <c r="AK98" s="4" t="str">
        <f t="shared" si="101"/>
        <v/>
      </c>
      <c r="AM98">
        <v>40</v>
      </c>
      <c r="AQ98">
        <v>8</v>
      </c>
      <c r="AR98" s="6">
        <v>91</v>
      </c>
      <c r="AS98" s="4">
        <f t="shared" si="135"/>
        <v>0</v>
      </c>
      <c r="AT98" s="4" t="str">
        <f t="shared" si="136"/>
        <v/>
      </c>
      <c r="AU98" s="4" t="str">
        <f t="shared" si="137"/>
        <v xml:space="preserve"> </v>
      </c>
      <c r="AV98" s="4" t="str">
        <f t="shared" si="92"/>
        <v/>
      </c>
      <c r="AW98" s="4" t="str">
        <f t="shared" si="93"/>
        <v/>
      </c>
      <c r="AX98" s="4" t="str">
        <f t="shared" si="94"/>
        <v/>
      </c>
      <c r="AY98" s="4" t="str">
        <f t="shared" si="107"/>
        <v/>
      </c>
      <c r="AZ98" s="4" t="str">
        <f t="shared" si="108"/>
        <v/>
      </c>
      <c r="BA98" s="4" t="str">
        <f t="shared" si="95"/>
        <v/>
      </c>
      <c r="BB98" s="4" t="str">
        <f t="shared" si="96"/>
        <v/>
      </c>
      <c r="BC98" s="4" t="str">
        <f t="shared" si="97"/>
        <v/>
      </c>
      <c r="BD98" s="4" t="str">
        <f t="shared" si="109"/>
        <v/>
      </c>
      <c r="BE98" s="4" t="str">
        <f t="shared" si="110"/>
        <v/>
      </c>
      <c r="BF98" s="4" t="str">
        <f t="shared" si="138"/>
        <v>999:99.99</v>
      </c>
      <c r="BG98" s="4" t="str">
        <f t="shared" si="111"/>
        <v>999:99.99</v>
      </c>
      <c r="BH98" s="4" t="str">
        <f t="shared" si="98"/>
        <v>999:99.99</v>
      </c>
      <c r="BI98" s="4" t="str">
        <f t="shared" si="112"/>
        <v>999:99.99</v>
      </c>
      <c r="BJ98" s="4" t="str">
        <f t="shared" si="113"/>
        <v>999:99.99</v>
      </c>
      <c r="BL98" s="4">
        <f t="shared" si="114"/>
        <v>0</v>
      </c>
      <c r="BM98" s="4">
        <f t="shared" si="99"/>
        <v>0</v>
      </c>
      <c r="BN98" s="4">
        <f t="shared" si="115"/>
        <v>0</v>
      </c>
      <c r="BO98" s="4">
        <f t="shared" si="116"/>
        <v>0</v>
      </c>
      <c r="BP98" s="4">
        <f t="shared" si="117"/>
        <v>0</v>
      </c>
      <c r="BQ98" s="4">
        <f t="shared" si="118"/>
        <v>0</v>
      </c>
      <c r="BR98" s="4">
        <f t="shared" si="119"/>
        <v>0</v>
      </c>
      <c r="BS98" s="4">
        <f t="shared" si="120"/>
        <v>0</v>
      </c>
      <c r="BT98" s="4">
        <f t="shared" si="121"/>
        <v>0</v>
      </c>
      <c r="BU98" s="4">
        <f t="shared" si="122"/>
        <v>0</v>
      </c>
      <c r="BV98" s="4">
        <f t="shared" si="123"/>
        <v>0</v>
      </c>
      <c r="BW98" s="4">
        <f t="shared" si="124"/>
        <v>0</v>
      </c>
      <c r="BX98" s="4">
        <f t="shared" si="125"/>
        <v>0</v>
      </c>
      <c r="BY98" s="4">
        <f t="shared" si="126"/>
        <v>0</v>
      </c>
      <c r="BZ98" s="4">
        <f t="shared" si="127"/>
        <v>0</v>
      </c>
      <c r="CA98" s="4">
        <f t="shared" si="128"/>
        <v>0</v>
      </c>
      <c r="CB98" s="4">
        <f t="shared" si="129"/>
        <v>0</v>
      </c>
      <c r="CC98" s="4">
        <f t="shared" si="130"/>
        <v>0</v>
      </c>
      <c r="CE98" s="4">
        <f t="shared" si="83"/>
        <v>0</v>
      </c>
      <c r="CF98" s="4">
        <f>CF97+IF(OR(選手!C94="",AA98=0),0,1)</f>
        <v>0</v>
      </c>
      <c r="CG98" s="4" t="str">
        <f>IF(OR(選手!C94="",AA98=0),"",CF98)</f>
        <v/>
      </c>
      <c r="CH98" s="4" t="str">
        <f t="shared" si="131"/>
        <v>　</v>
      </c>
      <c r="CK98" s="4">
        <v>93</v>
      </c>
      <c r="CL98" s="4">
        <f>IF(COUNTIF(CE98,"1"),選手!C94,0)</f>
        <v>0</v>
      </c>
      <c r="CM98" s="4" t="str">
        <f>IF(ISERROR(VLOOKUP($CK98,泳者登録!$CG$5:$CJ$147,2,0)),"",VLOOKUP($CK98,泳者登録!$CG$5:$CJ$147,2,0))</f>
        <v/>
      </c>
    </row>
    <row r="99" spans="1:91" ht="18.75" x14ac:dyDescent="0.15">
      <c r="A99" s="31" t="str">
        <f t="shared" si="139"/>
        <v/>
      </c>
      <c r="B99" s="31"/>
      <c r="C99" s="30"/>
      <c r="D99" s="30"/>
      <c r="E99" s="30"/>
      <c r="F99" s="30"/>
      <c r="G99" s="32"/>
      <c r="H99" s="30"/>
      <c r="I99" s="33"/>
      <c r="J99" s="30"/>
      <c r="K99" s="33"/>
      <c r="L99" s="33"/>
      <c r="M99" s="33"/>
      <c r="N99" s="33"/>
      <c r="O99" s="33"/>
      <c r="P99" s="33"/>
      <c r="Q99" s="33"/>
      <c r="R99" s="98"/>
      <c r="S99" s="31" t="str">
        <f t="shared" si="100"/>
        <v/>
      </c>
      <c r="T99" s="7" t="str">
        <f>IF(ISERROR(VLOOKUP(AK99,AM$59:$AN$75,2,0)),"",VLOOKUP(AK99,AM$59:$AN$75,2,0))</f>
        <v/>
      </c>
      <c r="U99" s="93"/>
      <c r="V99" s="12">
        <f t="shared" si="132"/>
        <v>0</v>
      </c>
      <c r="W99" s="12">
        <f t="shared" si="140"/>
        <v>0</v>
      </c>
      <c r="X99" s="12">
        <f t="shared" si="133"/>
        <v>0</v>
      </c>
      <c r="Y99" s="12">
        <f t="shared" si="86"/>
        <v>0</v>
      </c>
      <c r="Z99" s="12">
        <f t="shared" si="87"/>
        <v>0</v>
      </c>
      <c r="AA99" s="12">
        <f t="shared" si="88"/>
        <v>0</v>
      </c>
      <c r="AB99" s="12">
        <f t="shared" si="102"/>
        <v>0</v>
      </c>
      <c r="AC99" s="12">
        <f t="shared" si="103"/>
        <v>0</v>
      </c>
      <c r="AD99" s="12">
        <f t="shared" si="104"/>
        <v>0</v>
      </c>
      <c r="AE99" s="12">
        <f t="shared" si="105"/>
        <v>0</v>
      </c>
      <c r="AF99" s="12">
        <f t="shared" si="106"/>
        <v>0</v>
      </c>
      <c r="AG99" s="11" t="str">
        <f t="shared" si="134"/>
        <v>19000100</v>
      </c>
      <c r="AH99" s="7" t="str">
        <f t="shared" si="89"/>
        <v/>
      </c>
      <c r="AI99" s="7" t="str">
        <f t="shared" si="90"/>
        <v/>
      </c>
      <c r="AJ99" s="7" t="str">
        <f t="shared" si="91"/>
        <v/>
      </c>
      <c r="AK99" s="4" t="str">
        <f t="shared" si="101"/>
        <v/>
      </c>
      <c r="AM99">
        <v>41</v>
      </c>
      <c r="AQ99">
        <v>8</v>
      </c>
      <c r="AR99" s="6">
        <v>92</v>
      </c>
      <c r="AS99" s="4">
        <f t="shared" si="135"/>
        <v>0</v>
      </c>
      <c r="AT99" s="4" t="str">
        <f t="shared" si="136"/>
        <v/>
      </c>
      <c r="AU99" s="4" t="str">
        <f t="shared" si="137"/>
        <v xml:space="preserve"> </v>
      </c>
      <c r="AV99" s="4" t="str">
        <f t="shared" si="92"/>
        <v/>
      </c>
      <c r="AW99" s="4" t="str">
        <f t="shared" si="93"/>
        <v/>
      </c>
      <c r="AX99" s="4" t="str">
        <f t="shared" si="94"/>
        <v/>
      </c>
      <c r="AY99" s="4" t="str">
        <f t="shared" si="107"/>
        <v/>
      </c>
      <c r="AZ99" s="4" t="str">
        <f t="shared" si="108"/>
        <v/>
      </c>
      <c r="BA99" s="4" t="str">
        <f t="shared" si="95"/>
        <v/>
      </c>
      <c r="BB99" s="4" t="str">
        <f t="shared" si="96"/>
        <v/>
      </c>
      <c r="BC99" s="4" t="str">
        <f t="shared" si="97"/>
        <v/>
      </c>
      <c r="BD99" s="4" t="str">
        <f t="shared" si="109"/>
        <v/>
      </c>
      <c r="BE99" s="4" t="str">
        <f t="shared" si="110"/>
        <v/>
      </c>
      <c r="BF99" s="4" t="str">
        <f t="shared" si="138"/>
        <v>999:99.99</v>
      </c>
      <c r="BG99" s="4" t="str">
        <f t="shared" si="111"/>
        <v>999:99.99</v>
      </c>
      <c r="BH99" s="4" t="str">
        <f t="shared" si="98"/>
        <v>999:99.99</v>
      </c>
      <c r="BI99" s="4" t="str">
        <f t="shared" si="112"/>
        <v>999:99.99</v>
      </c>
      <c r="BJ99" s="4" t="str">
        <f t="shared" si="113"/>
        <v>999:99.99</v>
      </c>
      <c r="BL99" s="4">
        <f t="shared" si="114"/>
        <v>0</v>
      </c>
      <c r="BM99" s="4">
        <f t="shared" si="99"/>
        <v>0</v>
      </c>
      <c r="BN99" s="4">
        <f t="shared" si="115"/>
        <v>0</v>
      </c>
      <c r="BO99" s="4">
        <f t="shared" si="116"/>
        <v>0</v>
      </c>
      <c r="BP99" s="4">
        <f t="shared" si="117"/>
        <v>0</v>
      </c>
      <c r="BQ99" s="4">
        <f t="shared" si="118"/>
        <v>0</v>
      </c>
      <c r="BR99" s="4">
        <f t="shared" si="119"/>
        <v>0</v>
      </c>
      <c r="BS99" s="4">
        <f t="shared" si="120"/>
        <v>0</v>
      </c>
      <c r="BT99" s="4">
        <f t="shared" si="121"/>
        <v>0</v>
      </c>
      <c r="BU99" s="4">
        <f t="shared" si="122"/>
        <v>0</v>
      </c>
      <c r="BV99" s="4">
        <f t="shared" si="123"/>
        <v>0</v>
      </c>
      <c r="BW99" s="4">
        <f t="shared" si="124"/>
        <v>0</v>
      </c>
      <c r="BX99" s="4">
        <f t="shared" si="125"/>
        <v>0</v>
      </c>
      <c r="BY99" s="4">
        <f t="shared" si="126"/>
        <v>0</v>
      </c>
      <c r="BZ99" s="4">
        <f t="shared" si="127"/>
        <v>0</v>
      </c>
      <c r="CA99" s="4">
        <f t="shared" si="128"/>
        <v>0</v>
      </c>
      <c r="CB99" s="4">
        <f t="shared" si="129"/>
        <v>0</v>
      </c>
      <c r="CC99" s="4">
        <f t="shared" si="130"/>
        <v>0</v>
      </c>
      <c r="CE99" s="4">
        <f t="shared" si="83"/>
        <v>0</v>
      </c>
      <c r="CF99" s="4">
        <f>CF98+IF(OR(選手!C95="",AA99=0),0,1)</f>
        <v>0</v>
      </c>
      <c r="CG99" s="4" t="str">
        <f>IF(OR(選手!C95="",AA99=0),"",CF99)</f>
        <v/>
      </c>
      <c r="CH99" s="4" t="str">
        <f t="shared" si="131"/>
        <v>　</v>
      </c>
      <c r="CK99" s="4">
        <v>94</v>
      </c>
      <c r="CL99" s="4">
        <f>IF(COUNTIF(CE99,"1"),選手!C95,0)</f>
        <v>0</v>
      </c>
      <c r="CM99" s="4" t="str">
        <f>IF(ISERROR(VLOOKUP($CK99,泳者登録!$CG$5:$CJ$147,2,0)),"",VLOOKUP($CK99,泳者登録!$CG$5:$CJ$147,2,0))</f>
        <v/>
      </c>
    </row>
    <row r="100" spans="1:91" ht="18.75" x14ac:dyDescent="0.15">
      <c r="A100" s="31" t="str">
        <f t="shared" si="139"/>
        <v/>
      </c>
      <c r="B100" s="31"/>
      <c r="C100" s="30"/>
      <c r="D100" s="30"/>
      <c r="E100" s="30"/>
      <c r="F100" s="30"/>
      <c r="G100" s="32"/>
      <c r="H100" s="30"/>
      <c r="I100" s="33"/>
      <c r="J100" s="30"/>
      <c r="K100" s="33"/>
      <c r="L100" s="33"/>
      <c r="M100" s="33"/>
      <c r="N100" s="33"/>
      <c r="O100" s="33"/>
      <c r="P100" s="33"/>
      <c r="Q100" s="33"/>
      <c r="R100" s="98"/>
      <c r="S100" s="31" t="str">
        <f t="shared" si="100"/>
        <v/>
      </c>
      <c r="T100" s="7" t="str">
        <f>IF(ISERROR(VLOOKUP(AK100,AM$59:$AN$75,2,0)),"",VLOOKUP(AK100,AM$59:$AN$75,2,0))</f>
        <v/>
      </c>
      <c r="U100" s="93"/>
      <c r="V100" s="12">
        <f t="shared" si="132"/>
        <v>0</v>
      </c>
      <c r="W100" s="12">
        <f t="shared" si="140"/>
        <v>0</v>
      </c>
      <c r="X100" s="12">
        <f t="shared" si="133"/>
        <v>0</v>
      </c>
      <c r="Y100" s="12">
        <f t="shared" si="86"/>
        <v>0</v>
      </c>
      <c r="Z100" s="12">
        <f t="shared" si="87"/>
        <v>0</v>
      </c>
      <c r="AA100" s="12">
        <f t="shared" si="88"/>
        <v>0</v>
      </c>
      <c r="AB100" s="12">
        <f t="shared" si="102"/>
        <v>0</v>
      </c>
      <c r="AC100" s="12">
        <f t="shared" si="103"/>
        <v>0</v>
      </c>
      <c r="AD100" s="12">
        <f t="shared" si="104"/>
        <v>0</v>
      </c>
      <c r="AE100" s="12">
        <f t="shared" si="105"/>
        <v>0</v>
      </c>
      <c r="AF100" s="12">
        <f t="shared" si="106"/>
        <v>0</v>
      </c>
      <c r="AG100" s="11" t="str">
        <f t="shared" si="134"/>
        <v>19000100</v>
      </c>
      <c r="AH100" s="7" t="str">
        <f t="shared" si="89"/>
        <v/>
      </c>
      <c r="AI100" s="7" t="str">
        <f t="shared" si="90"/>
        <v/>
      </c>
      <c r="AJ100" s="7" t="str">
        <f t="shared" si="91"/>
        <v/>
      </c>
      <c r="AK100" s="4" t="str">
        <f t="shared" si="101"/>
        <v/>
      </c>
      <c r="AM100">
        <v>42</v>
      </c>
      <c r="AQ100">
        <v>8</v>
      </c>
      <c r="AR100" s="6">
        <v>93</v>
      </c>
      <c r="AS100" s="4">
        <f t="shared" si="135"/>
        <v>0</v>
      </c>
      <c r="AT100" s="4" t="str">
        <f t="shared" si="136"/>
        <v/>
      </c>
      <c r="AU100" s="4" t="str">
        <f t="shared" si="137"/>
        <v xml:space="preserve"> </v>
      </c>
      <c r="AV100" s="4" t="str">
        <f t="shared" si="92"/>
        <v/>
      </c>
      <c r="AW100" s="4" t="str">
        <f t="shared" si="93"/>
        <v/>
      </c>
      <c r="AX100" s="4" t="str">
        <f t="shared" si="94"/>
        <v/>
      </c>
      <c r="AY100" s="4" t="str">
        <f t="shared" si="107"/>
        <v/>
      </c>
      <c r="AZ100" s="4" t="str">
        <f t="shared" si="108"/>
        <v/>
      </c>
      <c r="BA100" s="4" t="str">
        <f t="shared" si="95"/>
        <v/>
      </c>
      <c r="BB100" s="4" t="str">
        <f t="shared" si="96"/>
        <v/>
      </c>
      <c r="BC100" s="4" t="str">
        <f t="shared" si="97"/>
        <v/>
      </c>
      <c r="BD100" s="4" t="str">
        <f t="shared" si="109"/>
        <v/>
      </c>
      <c r="BE100" s="4" t="str">
        <f t="shared" si="110"/>
        <v/>
      </c>
      <c r="BF100" s="4" t="str">
        <f t="shared" si="138"/>
        <v>999:99.99</v>
      </c>
      <c r="BG100" s="4" t="str">
        <f t="shared" si="111"/>
        <v>999:99.99</v>
      </c>
      <c r="BH100" s="4" t="str">
        <f t="shared" si="98"/>
        <v>999:99.99</v>
      </c>
      <c r="BI100" s="4" t="str">
        <f t="shared" si="112"/>
        <v>999:99.99</v>
      </c>
      <c r="BJ100" s="4" t="str">
        <f t="shared" si="113"/>
        <v>999:99.99</v>
      </c>
      <c r="BL100" s="4">
        <f t="shared" si="114"/>
        <v>0</v>
      </c>
      <c r="BM100" s="4">
        <f t="shared" si="99"/>
        <v>0</v>
      </c>
      <c r="BN100" s="4">
        <f t="shared" si="115"/>
        <v>0</v>
      </c>
      <c r="BO100" s="4">
        <f t="shared" si="116"/>
        <v>0</v>
      </c>
      <c r="BP100" s="4">
        <f t="shared" si="117"/>
        <v>0</v>
      </c>
      <c r="BQ100" s="4">
        <f t="shared" si="118"/>
        <v>0</v>
      </c>
      <c r="BR100" s="4">
        <f t="shared" si="119"/>
        <v>0</v>
      </c>
      <c r="BS100" s="4">
        <f t="shared" si="120"/>
        <v>0</v>
      </c>
      <c r="BT100" s="4">
        <f t="shared" si="121"/>
        <v>0</v>
      </c>
      <c r="BU100" s="4">
        <f t="shared" si="122"/>
        <v>0</v>
      </c>
      <c r="BV100" s="4">
        <f t="shared" si="123"/>
        <v>0</v>
      </c>
      <c r="BW100" s="4">
        <f t="shared" si="124"/>
        <v>0</v>
      </c>
      <c r="BX100" s="4">
        <f t="shared" si="125"/>
        <v>0</v>
      </c>
      <c r="BY100" s="4">
        <f t="shared" si="126"/>
        <v>0</v>
      </c>
      <c r="BZ100" s="4">
        <f t="shared" si="127"/>
        <v>0</v>
      </c>
      <c r="CA100" s="4">
        <f t="shared" si="128"/>
        <v>0</v>
      </c>
      <c r="CB100" s="4">
        <f t="shared" si="129"/>
        <v>0</v>
      </c>
      <c r="CC100" s="4">
        <f t="shared" si="130"/>
        <v>0</v>
      </c>
      <c r="CE100" s="4">
        <f t="shared" si="83"/>
        <v>0</v>
      </c>
      <c r="CF100" s="4">
        <f>CF99+IF(OR(選手!C96="",AA100=0),0,1)</f>
        <v>0</v>
      </c>
      <c r="CG100" s="4" t="str">
        <f>IF(OR(選手!C96="",AA100=0),"",CF100)</f>
        <v/>
      </c>
      <c r="CH100" s="4" t="str">
        <f t="shared" si="131"/>
        <v>　</v>
      </c>
      <c r="CK100" s="4">
        <v>95</v>
      </c>
      <c r="CL100" s="4">
        <f>IF(COUNTIF(CE100,"1"),選手!C96,0)</f>
        <v>0</v>
      </c>
      <c r="CM100" s="4" t="str">
        <f>IF(ISERROR(VLOOKUP($CK100,泳者登録!$CG$5:$CJ$147,2,0)),"",VLOOKUP($CK100,泳者登録!$CG$5:$CJ$147,2,0))</f>
        <v/>
      </c>
    </row>
    <row r="101" spans="1:91" ht="18.75" x14ac:dyDescent="0.15">
      <c r="A101" s="31" t="str">
        <f t="shared" si="139"/>
        <v/>
      </c>
      <c r="B101" s="31"/>
      <c r="C101" s="30"/>
      <c r="D101" s="30"/>
      <c r="E101" s="30"/>
      <c r="F101" s="30"/>
      <c r="G101" s="32"/>
      <c r="H101" s="30"/>
      <c r="I101" s="33"/>
      <c r="J101" s="30"/>
      <c r="K101" s="33"/>
      <c r="L101" s="33"/>
      <c r="M101" s="33"/>
      <c r="N101" s="33"/>
      <c r="O101" s="33"/>
      <c r="P101" s="33"/>
      <c r="Q101" s="33"/>
      <c r="R101" s="98"/>
      <c r="S101" s="31" t="str">
        <f t="shared" si="100"/>
        <v/>
      </c>
      <c r="T101" s="7" t="str">
        <f>IF(ISERROR(VLOOKUP(AK101,AM$59:$AN$75,2,0)),"",VLOOKUP(AK101,AM$59:$AN$75,2,0))</f>
        <v/>
      </c>
      <c r="U101" s="93"/>
      <c r="V101" s="12">
        <f t="shared" si="132"/>
        <v>0</v>
      </c>
      <c r="W101" s="12">
        <f t="shared" si="140"/>
        <v>0</v>
      </c>
      <c r="X101" s="12">
        <f t="shared" si="133"/>
        <v>0</v>
      </c>
      <c r="Y101" s="12">
        <f t="shared" si="86"/>
        <v>0</v>
      </c>
      <c r="Z101" s="12">
        <f t="shared" si="87"/>
        <v>0</v>
      </c>
      <c r="AA101" s="12">
        <f t="shared" si="88"/>
        <v>0</v>
      </c>
      <c r="AB101" s="12">
        <f t="shared" si="102"/>
        <v>0</v>
      </c>
      <c r="AC101" s="12">
        <f t="shared" si="103"/>
        <v>0</v>
      </c>
      <c r="AD101" s="12">
        <f t="shared" si="104"/>
        <v>0</v>
      </c>
      <c r="AE101" s="12">
        <f t="shared" si="105"/>
        <v>0</v>
      </c>
      <c r="AF101" s="12">
        <f t="shared" si="106"/>
        <v>0</v>
      </c>
      <c r="AG101" s="11" t="str">
        <f t="shared" si="134"/>
        <v>19000100</v>
      </c>
      <c r="AH101" s="7" t="str">
        <f t="shared" si="89"/>
        <v/>
      </c>
      <c r="AI101" s="7" t="str">
        <f t="shared" si="90"/>
        <v/>
      </c>
      <c r="AJ101" s="7" t="str">
        <f t="shared" si="91"/>
        <v/>
      </c>
      <c r="AK101" s="4" t="str">
        <f t="shared" si="101"/>
        <v/>
      </c>
      <c r="AM101">
        <v>43</v>
      </c>
      <c r="AQ101">
        <v>8</v>
      </c>
      <c r="AR101" s="6">
        <v>94</v>
      </c>
      <c r="AS101" s="4">
        <f t="shared" si="135"/>
        <v>0</v>
      </c>
      <c r="AT101" s="4" t="str">
        <f t="shared" si="136"/>
        <v/>
      </c>
      <c r="AU101" s="4" t="str">
        <f t="shared" si="137"/>
        <v xml:space="preserve"> </v>
      </c>
      <c r="AV101" s="4" t="str">
        <f t="shared" si="92"/>
        <v/>
      </c>
      <c r="AW101" s="4" t="str">
        <f t="shared" si="93"/>
        <v/>
      </c>
      <c r="AX101" s="4" t="str">
        <f t="shared" si="94"/>
        <v/>
      </c>
      <c r="AY101" s="4" t="str">
        <f t="shared" si="107"/>
        <v/>
      </c>
      <c r="AZ101" s="4" t="str">
        <f t="shared" si="108"/>
        <v/>
      </c>
      <c r="BA101" s="4" t="str">
        <f t="shared" si="95"/>
        <v/>
      </c>
      <c r="BB101" s="4" t="str">
        <f t="shared" si="96"/>
        <v/>
      </c>
      <c r="BC101" s="4" t="str">
        <f t="shared" si="97"/>
        <v/>
      </c>
      <c r="BD101" s="4" t="str">
        <f t="shared" si="109"/>
        <v/>
      </c>
      <c r="BE101" s="4" t="str">
        <f t="shared" si="110"/>
        <v/>
      </c>
      <c r="BF101" s="4" t="str">
        <f t="shared" si="138"/>
        <v>999:99.99</v>
      </c>
      <c r="BG101" s="4" t="str">
        <f t="shared" si="111"/>
        <v>999:99.99</v>
      </c>
      <c r="BH101" s="4" t="str">
        <f t="shared" si="98"/>
        <v>999:99.99</v>
      </c>
      <c r="BI101" s="4" t="str">
        <f t="shared" si="112"/>
        <v>999:99.99</v>
      </c>
      <c r="BJ101" s="4" t="str">
        <f t="shared" si="113"/>
        <v>999:99.99</v>
      </c>
      <c r="BL101" s="4">
        <f t="shared" si="114"/>
        <v>0</v>
      </c>
      <c r="BM101" s="4">
        <f t="shared" si="99"/>
        <v>0</v>
      </c>
      <c r="BN101" s="4">
        <f t="shared" si="115"/>
        <v>0</v>
      </c>
      <c r="BO101" s="4">
        <f t="shared" si="116"/>
        <v>0</v>
      </c>
      <c r="BP101" s="4">
        <f t="shared" si="117"/>
        <v>0</v>
      </c>
      <c r="BQ101" s="4">
        <f t="shared" si="118"/>
        <v>0</v>
      </c>
      <c r="BR101" s="4">
        <f t="shared" si="119"/>
        <v>0</v>
      </c>
      <c r="BS101" s="4">
        <f t="shared" si="120"/>
        <v>0</v>
      </c>
      <c r="BT101" s="4">
        <f t="shared" si="121"/>
        <v>0</v>
      </c>
      <c r="BU101" s="4">
        <f t="shared" si="122"/>
        <v>0</v>
      </c>
      <c r="BV101" s="4">
        <f t="shared" si="123"/>
        <v>0</v>
      </c>
      <c r="BW101" s="4">
        <f t="shared" si="124"/>
        <v>0</v>
      </c>
      <c r="BX101" s="4">
        <f t="shared" si="125"/>
        <v>0</v>
      </c>
      <c r="BY101" s="4">
        <f t="shared" si="126"/>
        <v>0</v>
      </c>
      <c r="BZ101" s="4">
        <f t="shared" si="127"/>
        <v>0</v>
      </c>
      <c r="CA101" s="4">
        <f t="shared" si="128"/>
        <v>0</v>
      </c>
      <c r="CB101" s="4">
        <f t="shared" si="129"/>
        <v>0</v>
      </c>
      <c r="CC101" s="4">
        <f t="shared" si="130"/>
        <v>0</v>
      </c>
      <c r="CE101" s="4">
        <f t="shared" si="83"/>
        <v>0</v>
      </c>
      <c r="CF101" s="4">
        <f>CF100+IF(OR(選手!C97="",AA101=0),0,1)</f>
        <v>0</v>
      </c>
      <c r="CG101" s="4" t="str">
        <f>IF(OR(選手!C97="",AA101=0),"",CF101)</f>
        <v/>
      </c>
      <c r="CH101" s="4" t="str">
        <f t="shared" si="131"/>
        <v>　</v>
      </c>
      <c r="CK101" s="4">
        <v>96</v>
      </c>
      <c r="CL101" s="4">
        <f>IF(COUNTIF(CE101,"1"),選手!C97,0)</f>
        <v>0</v>
      </c>
      <c r="CM101" s="4" t="str">
        <f>IF(ISERROR(VLOOKUP($CK101,泳者登録!$CG$5:$CJ$147,2,0)),"",VLOOKUP($CK101,泳者登録!$CG$5:$CJ$147,2,0))</f>
        <v/>
      </c>
    </row>
    <row r="102" spans="1:91" ht="18.75" x14ac:dyDescent="0.15">
      <c r="A102" s="31" t="str">
        <f t="shared" si="139"/>
        <v/>
      </c>
      <c r="B102" s="31"/>
      <c r="C102" s="30"/>
      <c r="D102" s="30"/>
      <c r="E102" s="30"/>
      <c r="F102" s="30"/>
      <c r="G102" s="32"/>
      <c r="H102" s="30"/>
      <c r="I102" s="33"/>
      <c r="J102" s="30"/>
      <c r="K102" s="33"/>
      <c r="L102" s="33"/>
      <c r="M102" s="33"/>
      <c r="N102" s="33"/>
      <c r="O102" s="33"/>
      <c r="P102" s="33"/>
      <c r="Q102" s="33"/>
      <c r="R102" s="98"/>
      <c r="S102" s="31" t="str">
        <f t="shared" ref="S102:S107" si="141">IF(G102="","",INT(($AS$1-AG102)/10000))</f>
        <v/>
      </c>
      <c r="T102" s="7" t="str">
        <f>IF(ISERROR(VLOOKUP(AK102,AM$59:$AN$75,2,0)),"",VLOOKUP(AK102,AM$59:$AN$75,2,0))</f>
        <v/>
      </c>
      <c r="U102" s="93"/>
      <c r="V102" s="12">
        <f t="shared" si="132"/>
        <v>0</v>
      </c>
      <c r="W102" s="12">
        <f t="shared" si="140"/>
        <v>0</v>
      </c>
      <c r="X102" s="12">
        <f t="shared" si="133"/>
        <v>0</v>
      </c>
      <c r="Y102" s="12">
        <f t="shared" si="86"/>
        <v>0</v>
      </c>
      <c r="Z102" s="12">
        <f t="shared" si="87"/>
        <v>0</v>
      </c>
      <c r="AA102" s="12">
        <f t="shared" si="88"/>
        <v>0</v>
      </c>
      <c r="AB102" s="12">
        <f t="shared" si="102"/>
        <v>0</v>
      </c>
      <c r="AC102" s="12">
        <f t="shared" si="103"/>
        <v>0</v>
      </c>
      <c r="AD102" s="12">
        <f t="shared" si="104"/>
        <v>0</v>
      </c>
      <c r="AE102" s="12">
        <f t="shared" si="105"/>
        <v>0</v>
      </c>
      <c r="AF102" s="12">
        <f t="shared" si="106"/>
        <v>0</v>
      </c>
      <c r="AG102" s="11" t="str">
        <f t="shared" si="134"/>
        <v>19000100</v>
      </c>
      <c r="AH102" s="7" t="str">
        <f t="shared" si="89"/>
        <v/>
      </c>
      <c r="AI102" s="7" t="str">
        <f t="shared" si="90"/>
        <v/>
      </c>
      <c r="AJ102" s="7" t="str">
        <f t="shared" si="91"/>
        <v/>
      </c>
      <c r="AK102" s="4" t="str">
        <f t="shared" ref="AK102:AK107" si="142">IF(G102="","",INT(($AS$2-AG102)/10000))</f>
        <v/>
      </c>
      <c r="AM102">
        <v>44</v>
      </c>
      <c r="AQ102">
        <v>8</v>
      </c>
      <c r="AR102" s="6">
        <v>95</v>
      </c>
      <c r="AS102" s="4">
        <f t="shared" si="135"/>
        <v>0</v>
      </c>
      <c r="AT102" s="4" t="str">
        <f t="shared" si="136"/>
        <v/>
      </c>
      <c r="AU102" s="4" t="str">
        <f t="shared" si="137"/>
        <v xml:space="preserve"> </v>
      </c>
      <c r="AV102" s="4" t="str">
        <f t="shared" si="92"/>
        <v/>
      </c>
      <c r="AW102" s="4" t="str">
        <f t="shared" si="93"/>
        <v/>
      </c>
      <c r="AX102" s="4" t="str">
        <f t="shared" si="94"/>
        <v/>
      </c>
      <c r="AY102" s="4" t="str">
        <f t="shared" si="107"/>
        <v/>
      </c>
      <c r="AZ102" s="4" t="str">
        <f t="shared" si="108"/>
        <v/>
      </c>
      <c r="BA102" s="4" t="str">
        <f t="shared" si="95"/>
        <v/>
      </c>
      <c r="BB102" s="4" t="str">
        <f t="shared" si="96"/>
        <v/>
      </c>
      <c r="BC102" s="4" t="str">
        <f t="shared" si="97"/>
        <v/>
      </c>
      <c r="BD102" s="4" t="str">
        <f t="shared" si="109"/>
        <v/>
      </c>
      <c r="BE102" s="4" t="str">
        <f t="shared" si="110"/>
        <v/>
      </c>
      <c r="BF102" s="4" t="str">
        <f t="shared" si="138"/>
        <v>999:99.99</v>
      </c>
      <c r="BG102" s="4" t="str">
        <f t="shared" si="111"/>
        <v>999:99.99</v>
      </c>
      <c r="BH102" s="4" t="str">
        <f t="shared" si="98"/>
        <v>999:99.99</v>
      </c>
      <c r="BI102" s="4" t="str">
        <f t="shared" si="112"/>
        <v>999:99.99</v>
      </c>
      <c r="BJ102" s="4" t="str">
        <f t="shared" si="113"/>
        <v>999:99.99</v>
      </c>
      <c r="BL102" s="4">
        <f t="shared" si="114"/>
        <v>0</v>
      </c>
      <c r="BM102" s="4">
        <f t="shared" si="99"/>
        <v>0</v>
      </c>
      <c r="BN102" s="4">
        <f t="shared" si="115"/>
        <v>0</v>
      </c>
      <c r="BO102" s="4">
        <f t="shared" si="116"/>
        <v>0</v>
      </c>
      <c r="BP102" s="4">
        <f t="shared" si="117"/>
        <v>0</v>
      </c>
      <c r="BQ102" s="4">
        <f t="shared" si="118"/>
        <v>0</v>
      </c>
      <c r="BR102" s="4">
        <f t="shared" si="119"/>
        <v>0</v>
      </c>
      <c r="BS102" s="4">
        <f t="shared" si="120"/>
        <v>0</v>
      </c>
      <c r="BT102" s="4">
        <f t="shared" si="121"/>
        <v>0</v>
      </c>
      <c r="BU102" s="4">
        <f t="shared" si="122"/>
        <v>0</v>
      </c>
      <c r="BV102" s="4">
        <f t="shared" si="123"/>
        <v>0</v>
      </c>
      <c r="BW102" s="4">
        <f t="shared" si="124"/>
        <v>0</v>
      </c>
      <c r="BX102" s="4">
        <f t="shared" si="125"/>
        <v>0</v>
      </c>
      <c r="BY102" s="4">
        <f t="shared" si="126"/>
        <v>0</v>
      </c>
      <c r="BZ102" s="4">
        <f t="shared" si="127"/>
        <v>0</v>
      </c>
      <c r="CA102" s="4">
        <f t="shared" si="128"/>
        <v>0</v>
      </c>
      <c r="CB102" s="4">
        <f t="shared" si="129"/>
        <v>0</v>
      </c>
      <c r="CC102" s="4">
        <f t="shared" si="130"/>
        <v>0</v>
      </c>
      <c r="CE102" s="4">
        <f t="shared" si="83"/>
        <v>0</v>
      </c>
      <c r="CF102" s="4">
        <f>CF101+IF(OR(選手!C98="",AA102=0),0,1)</f>
        <v>0</v>
      </c>
      <c r="CG102" s="4" t="str">
        <f>IF(OR(選手!C98="",AA102=0),"",CF102)</f>
        <v/>
      </c>
      <c r="CH102" s="4" t="str">
        <f t="shared" si="131"/>
        <v>　</v>
      </c>
      <c r="CK102" s="4">
        <v>97</v>
      </c>
      <c r="CL102" s="4">
        <f>IF(COUNTIF(CE102,"1"),選手!C98,0)</f>
        <v>0</v>
      </c>
      <c r="CM102" s="4" t="str">
        <f>IF(ISERROR(VLOOKUP($CK102,泳者登録!$CG$5:$CJ$147,2,0)),"",VLOOKUP($CK102,泳者登録!$CG$5:$CJ$147,2,0))</f>
        <v/>
      </c>
    </row>
    <row r="103" spans="1:91" ht="18.75" x14ac:dyDescent="0.15">
      <c r="A103" s="31" t="str">
        <f t="shared" si="139"/>
        <v/>
      </c>
      <c r="B103" s="31"/>
      <c r="C103" s="30"/>
      <c r="D103" s="30"/>
      <c r="E103" s="30"/>
      <c r="F103" s="30"/>
      <c r="G103" s="32"/>
      <c r="H103" s="30"/>
      <c r="I103" s="33"/>
      <c r="J103" s="30"/>
      <c r="K103" s="33"/>
      <c r="L103" s="33"/>
      <c r="M103" s="33"/>
      <c r="N103" s="33"/>
      <c r="O103" s="33"/>
      <c r="P103" s="33"/>
      <c r="Q103" s="33"/>
      <c r="R103" s="98"/>
      <c r="S103" s="31" t="str">
        <f t="shared" si="141"/>
        <v/>
      </c>
      <c r="T103" s="7" t="str">
        <f>IF(ISERROR(VLOOKUP(AK103,AM$59:$AN$75,2,0)),"",VLOOKUP(AK103,AM$59:$AN$75,2,0))</f>
        <v/>
      </c>
      <c r="U103" s="93"/>
      <c r="V103" s="12">
        <f t="shared" si="132"/>
        <v>0</v>
      </c>
      <c r="W103" s="12">
        <f t="shared" si="140"/>
        <v>0</v>
      </c>
      <c r="X103" s="12">
        <f t="shared" si="133"/>
        <v>0</v>
      </c>
      <c r="Y103" s="12">
        <f t="shared" si="86"/>
        <v>0</v>
      </c>
      <c r="Z103" s="12">
        <f t="shared" si="87"/>
        <v>0</v>
      </c>
      <c r="AA103" s="12">
        <f t="shared" si="88"/>
        <v>0</v>
      </c>
      <c r="AB103" s="12">
        <f t="shared" si="102"/>
        <v>0</v>
      </c>
      <c r="AC103" s="12">
        <f t="shared" si="103"/>
        <v>0</v>
      </c>
      <c r="AD103" s="12">
        <f t="shared" si="104"/>
        <v>0</v>
      </c>
      <c r="AE103" s="12">
        <f t="shared" si="105"/>
        <v>0</v>
      </c>
      <c r="AF103" s="12">
        <f t="shared" si="106"/>
        <v>0</v>
      </c>
      <c r="AG103" s="11" t="str">
        <f t="shared" si="134"/>
        <v>19000100</v>
      </c>
      <c r="AH103" s="7" t="str">
        <f t="shared" si="89"/>
        <v/>
      </c>
      <c r="AI103" s="7" t="str">
        <f t="shared" si="90"/>
        <v/>
      </c>
      <c r="AJ103" s="7" t="str">
        <f t="shared" si="91"/>
        <v/>
      </c>
      <c r="AK103" s="4" t="str">
        <f t="shared" si="142"/>
        <v/>
      </c>
      <c r="AM103">
        <v>45</v>
      </c>
      <c r="AQ103">
        <v>9</v>
      </c>
      <c r="AR103" s="6">
        <v>96</v>
      </c>
      <c r="AS103" s="4">
        <f t="shared" si="135"/>
        <v>0</v>
      </c>
      <c r="AT103" s="4" t="str">
        <f t="shared" si="136"/>
        <v/>
      </c>
      <c r="AU103" s="4" t="str">
        <f t="shared" si="137"/>
        <v xml:space="preserve"> </v>
      </c>
      <c r="AV103" s="4" t="str">
        <f t="shared" si="92"/>
        <v/>
      </c>
      <c r="AW103" s="4" t="str">
        <f t="shared" si="93"/>
        <v/>
      </c>
      <c r="AX103" s="4" t="str">
        <f t="shared" si="94"/>
        <v/>
      </c>
      <c r="AY103" s="4" t="str">
        <f t="shared" si="107"/>
        <v/>
      </c>
      <c r="AZ103" s="4" t="str">
        <f t="shared" si="108"/>
        <v/>
      </c>
      <c r="BA103" s="4" t="str">
        <f t="shared" si="95"/>
        <v/>
      </c>
      <c r="BB103" s="4" t="str">
        <f t="shared" si="96"/>
        <v/>
      </c>
      <c r="BC103" s="4" t="str">
        <f t="shared" si="97"/>
        <v/>
      </c>
      <c r="BD103" s="4" t="str">
        <f t="shared" si="109"/>
        <v/>
      </c>
      <c r="BE103" s="4" t="str">
        <f t="shared" si="110"/>
        <v/>
      </c>
      <c r="BF103" s="4" t="str">
        <f t="shared" si="138"/>
        <v>999:99.99</v>
      </c>
      <c r="BG103" s="4" t="str">
        <f t="shared" si="111"/>
        <v>999:99.99</v>
      </c>
      <c r="BH103" s="4" t="str">
        <f t="shared" si="98"/>
        <v>999:99.99</v>
      </c>
      <c r="BI103" s="4" t="str">
        <f t="shared" si="112"/>
        <v>999:99.99</v>
      </c>
      <c r="BJ103" s="4" t="str">
        <f t="shared" si="113"/>
        <v>999:99.99</v>
      </c>
      <c r="BL103" s="4">
        <f t="shared" si="114"/>
        <v>0</v>
      </c>
      <c r="BM103" s="4">
        <f t="shared" si="99"/>
        <v>0</v>
      </c>
      <c r="BN103" s="4">
        <f t="shared" si="115"/>
        <v>0</v>
      </c>
      <c r="BO103" s="4">
        <f t="shared" si="116"/>
        <v>0</v>
      </c>
      <c r="BP103" s="4">
        <f t="shared" si="117"/>
        <v>0</v>
      </c>
      <c r="BQ103" s="4">
        <f t="shared" si="118"/>
        <v>0</v>
      </c>
      <c r="BR103" s="4">
        <f t="shared" si="119"/>
        <v>0</v>
      </c>
      <c r="BS103" s="4">
        <f t="shared" si="120"/>
        <v>0</v>
      </c>
      <c r="BT103" s="4">
        <f t="shared" si="121"/>
        <v>0</v>
      </c>
      <c r="BU103" s="4">
        <f t="shared" si="122"/>
        <v>0</v>
      </c>
      <c r="BV103" s="4">
        <f t="shared" si="123"/>
        <v>0</v>
      </c>
      <c r="BW103" s="4">
        <f t="shared" si="124"/>
        <v>0</v>
      </c>
      <c r="BX103" s="4">
        <f t="shared" si="125"/>
        <v>0</v>
      </c>
      <c r="BY103" s="4">
        <f t="shared" si="126"/>
        <v>0</v>
      </c>
      <c r="BZ103" s="4">
        <f t="shared" si="127"/>
        <v>0</v>
      </c>
      <c r="CA103" s="4">
        <f t="shared" si="128"/>
        <v>0</v>
      </c>
      <c r="CB103" s="4">
        <f t="shared" si="129"/>
        <v>0</v>
      </c>
      <c r="CC103" s="4">
        <f t="shared" si="130"/>
        <v>0</v>
      </c>
      <c r="CE103" s="4">
        <f t="shared" si="83"/>
        <v>0</v>
      </c>
      <c r="CF103" s="4">
        <f>CF102+IF(OR(選手!C99="",AA103=0),0,1)</f>
        <v>0</v>
      </c>
      <c r="CG103" s="4" t="str">
        <f>IF(OR(選手!C99="",AA103=0),"",CF103)</f>
        <v/>
      </c>
      <c r="CH103" s="4" t="str">
        <f t="shared" si="131"/>
        <v>　</v>
      </c>
      <c r="CK103" s="4">
        <v>98</v>
      </c>
      <c r="CL103" s="4">
        <f>IF(COUNTIF(CE103,"1"),選手!C99,0)</f>
        <v>0</v>
      </c>
      <c r="CM103" s="4" t="str">
        <f>IF(ISERROR(VLOOKUP($CK103,泳者登録!$CG$5:$CJ$147,2,0)),"",VLOOKUP($CK103,泳者登録!$CG$5:$CJ$147,2,0))</f>
        <v/>
      </c>
    </row>
    <row r="104" spans="1:91" ht="18.75" x14ac:dyDescent="0.15">
      <c r="A104" s="31" t="str">
        <f t="shared" si="139"/>
        <v/>
      </c>
      <c r="B104" s="31"/>
      <c r="C104" s="30"/>
      <c r="D104" s="30"/>
      <c r="E104" s="30"/>
      <c r="F104" s="30"/>
      <c r="G104" s="32"/>
      <c r="H104" s="30"/>
      <c r="I104" s="33"/>
      <c r="J104" s="30"/>
      <c r="K104" s="33"/>
      <c r="L104" s="33"/>
      <c r="M104" s="33"/>
      <c r="N104" s="33"/>
      <c r="O104" s="33"/>
      <c r="P104" s="33"/>
      <c r="Q104" s="33"/>
      <c r="R104" s="98"/>
      <c r="S104" s="31" t="str">
        <f t="shared" si="141"/>
        <v/>
      </c>
      <c r="T104" s="7" t="str">
        <f>IF(ISERROR(VLOOKUP(AK104,AM$59:$AN$75,2,0)),"",VLOOKUP(AK104,AM$59:$AN$75,2,0))</f>
        <v/>
      </c>
      <c r="U104" s="93"/>
      <c r="V104" s="12">
        <f t="shared" si="132"/>
        <v>0</v>
      </c>
      <c r="W104" s="12">
        <f t="shared" si="140"/>
        <v>0</v>
      </c>
      <c r="X104" s="12">
        <f t="shared" si="133"/>
        <v>0</v>
      </c>
      <c r="Y104" s="12">
        <f t="shared" si="86"/>
        <v>0</v>
      </c>
      <c r="Z104" s="12">
        <f t="shared" si="87"/>
        <v>0</v>
      </c>
      <c r="AA104" s="12">
        <f t="shared" si="88"/>
        <v>0</v>
      </c>
      <c r="AB104" s="12">
        <f t="shared" si="102"/>
        <v>0</v>
      </c>
      <c r="AC104" s="12">
        <f t="shared" si="103"/>
        <v>0</v>
      </c>
      <c r="AD104" s="12">
        <f t="shared" si="104"/>
        <v>0</v>
      </c>
      <c r="AE104" s="12">
        <f t="shared" si="105"/>
        <v>0</v>
      </c>
      <c r="AF104" s="12">
        <f t="shared" si="106"/>
        <v>0</v>
      </c>
      <c r="AG104" s="11" t="str">
        <f t="shared" si="134"/>
        <v>19000100</v>
      </c>
      <c r="AH104" s="7" t="str">
        <f t="shared" si="89"/>
        <v/>
      </c>
      <c r="AI104" s="7" t="str">
        <f t="shared" si="90"/>
        <v/>
      </c>
      <c r="AJ104" s="7" t="str">
        <f t="shared" si="91"/>
        <v/>
      </c>
      <c r="AK104" s="4" t="str">
        <f t="shared" si="142"/>
        <v/>
      </c>
      <c r="AM104">
        <v>46</v>
      </c>
      <c r="AQ104">
        <v>9</v>
      </c>
      <c r="AR104" s="6">
        <v>97</v>
      </c>
      <c r="AS104" s="4">
        <f t="shared" si="135"/>
        <v>0</v>
      </c>
      <c r="AT104" s="4" t="str">
        <f t="shared" si="136"/>
        <v/>
      </c>
      <c r="AU104" s="4" t="str">
        <f t="shared" si="137"/>
        <v xml:space="preserve"> </v>
      </c>
      <c r="AV104" s="4" t="str">
        <f t="shared" si="92"/>
        <v/>
      </c>
      <c r="AW104" s="4" t="str">
        <f t="shared" si="93"/>
        <v/>
      </c>
      <c r="AX104" s="4" t="str">
        <f t="shared" si="94"/>
        <v/>
      </c>
      <c r="AY104" s="4" t="str">
        <f t="shared" si="107"/>
        <v/>
      </c>
      <c r="AZ104" s="4" t="str">
        <f t="shared" si="108"/>
        <v/>
      </c>
      <c r="BA104" s="4" t="str">
        <f t="shared" si="95"/>
        <v/>
      </c>
      <c r="BB104" s="4" t="str">
        <f t="shared" si="96"/>
        <v/>
      </c>
      <c r="BC104" s="4" t="str">
        <f t="shared" si="97"/>
        <v/>
      </c>
      <c r="BD104" s="4" t="str">
        <f t="shared" si="109"/>
        <v/>
      </c>
      <c r="BE104" s="4" t="str">
        <f t="shared" si="110"/>
        <v/>
      </c>
      <c r="BF104" s="4" t="str">
        <f t="shared" si="138"/>
        <v>999:99.99</v>
      </c>
      <c r="BG104" s="4" t="str">
        <f t="shared" si="111"/>
        <v>999:99.99</v>
      </c>
      <c r="BH104" s="4" t="str">
        <f t="shared" si="98"/>
        <v>999:99.99</v>
      </c>
      <c r="BI104" s="4" t="str">
        <f t="shared" si="112"/>
        <v>999:99.99</v>
      </c>
      <c r="BJ104" s="4" t="str">
        <f t="shared" si="113"/>
        <v>999:99.99</v>
      </c>
      <c r="BL104" s="4">
        <f t="shared" si="114"/>
        <v>0</v>
      </c>
      <c r="BM104" s="4">
        <f t="shared" si="99"/>
        <v>0</v>
      </c>
      <c r="BN104" s="4">
        <f t="shared" si="115"/>
        <v>0</v>
      </c>
      <c r="BO104" s="4">
        <f t="shared" si="116"/>
        <v>0</v>
      </c>
      <c r="BP104" s="4">
        <f t="shared" si="117"/>
        <v>0</v>
      </c>
      <c r="BQ104" s="4">
        <f t="shared" si="118"/>
        <v>0</v>
      </c>
      <c r="BR104" s="4">
        <f t="shared" si="119"/>
        <v>0</v>
      </c>
      <c r="BS104" s="4">
        <f t="shared" si="120"/>
        <v>0</v>
      </c>
      <c r="BT104" s="4">
        <f t="shared" si="121"/>
        <v>0</v>
      </c>
      <c r="BU104" s="4">
        <f t="shared" si="122"/>
        <v>0</v>
      </c>
      <c r="BV104" s="4">
        <f t="shared" si="123"/>
        <v>0</v>
      </c>
      <c r="BW104" s="4">
        <f t="shared" si="124"/>
        <v>0</v>
      </c>
      <c r="BX104" s="4">
        <f t="shared" si="125"/>
        <v>0</v>
      </c>
      <c r="BY104" s="4">
        <f t="shared" si="126"/>
        <v>0</v>
      </c>
      <c r="BZ104" s="4">
        <f t="shared" si="127"/>
        <v>0</v>
      </c>
      <c r="CA104" s="4">
        <f t="shared" si="128"/>
        <v>0</v>
      </c>
      <c r="CB104" s="4">
        <f t="shared" si="129"/>
        <v>0</v>
      </c>
      <c r="CC104" s="4">
        <f t="shared" si="130"/>
        <v>0</v>
      </c>
      <c r="CE104" s="4">
        <f t="shared" si="83"/>
        <v>0</v>
      </c>
      <c r="CF104" s="4">
        <f>CF103+IF(OR(選手!C100="",AA104=0),0,1)</f>
        <v>0</v>
      </c>
      <c r="CG104" s="4" t="str">
        <f>IF(OR(選手!C100="",AA104=0),"",CF104)</f>
        <v/>
      </c>
      <c r="CH104" s="4" t="str">
        <f t="shared" si="131"/>
        <v>　</v>
      </c>
      <c r="CK104" s="4">
        <v>99</v>
      </c>
      <c r="CL104" s="4">
        <f>IF(COUNTIF(CE104,"1"),選手!C100,0)</f>
        <v>0</v>
      </c>
      <c r="CM104" s="4" t="str">
        <f>IF(ISERROR(VLOOKUP($CK104,泳者登録!$CG$5:$CJ$147,2,0)),"",VLOOKUP($CK104,泳者登録!$CG$5:$CJ$147,2,0))</f>
        <v/>
      </c>
    </row>
    <row r="105" spans="1:91" ht="18.75" x14ac:dyDescent="0.15">
      <c r="A105" s="31" t="str">
        <f t="shared" si="139"/>
        <v/>
      </c>
      <c r="B105" s="31"/>
      <c r="C105" s="30"/>
      <c r="D105" s="30"/>
      <c r="E105" s="30"/>
      <c r="F105" s="30"/>
      <c r="G105" s="32"/>
      <c r="H105" s="30"/>
      <c r="I105" s="33"/>
      <c r="J105" s="30"/>
      <c r="K105" s="33"/>
      <c r="L105" s="33"/>
      <c r="M105" s="33"/>
      <c r="N105" s="33"/>
      <c r="O105" s="33"/>
      <c r="P105" s="33"/>
      <c r="Q105" s="33"/>
      <c r="R105" s="98"/>
      <c r="S105" s="31" t="str">
        <f t="shared" si="141"/>
        <v/>
      </c>
      <c r="T105" s="7" t="str">
        <f>IF(ISERROR(VLOOKUP(AK105,AM$59:$AN$75,2,0)),"",VLOOKUP(AK105,AM$59:$AN$75,2,0))</f>
        <v/>
      </c>
      <c r="U105" s="93"/>
      <c r="V105" s="12">
        <f t="shared" si="132"/>
        <v>0</v>
      </c>
      <c r="W105" s="12">
        <f t="shared" si="140"/>
        <v>0</v>
      </c>
      <c r="X105" s="12">
        <f t="shared" si="133"/>
        <v>0</v>
      </c>
      <c r="Y105" s="12">
        <f t="shared" si="86"/>
        <v>0</v>
      </c>
      <c r="Z105" s="12">
        <f t="shared" si="87"/>
        <v>0</v>
      </c>
      <c r="AA105" s="12">
        <f t="shared" si="88"/>
        <v>0</v>
      </c>
      <c r="AB105" s="12">
        <f t="shared" si="102"/>
        <v>0</v>
      </c>
      <c r="AC105" s="12">
        <f t="shared" si="103"/>
        <v>0</v>
      </c>
      <c r="AD105" s="12">
        <f t="shared" si="104"/>
        <v>0</v>
      </c>
      <c r="AE105" s="12">
        <f t="shared" si="105"/>
        <v>0</v>
      </c>
      <c r="AF105" s="12">
        <f t="shared" si="106"/>
        <v>0</v>
      </c>
      <c r="AG105" s="11" t="str">
        <f t="shared" si="134"/>
        <v>19000100</v>
      </c>
      <c r="AH105" s="7" t="str">
        <f t="shared" si="89"/>
        <v/>
      </c>
      <c r="AI105" s="7" t="str">
        <f t="shared" si="90"/>
        <v/>
      </c>
      <c r="AJ105" s="7" t="str">
        <f t="shared" si="91"/>
        <v/>
      </c>
      <c r="AK105" s="4" t="str">
        <f t="shared" si="142"/>
        <v/>
      </c>
      <c r="AM105">
        <v>47</v>
      </c>
      <c r="AQ105">
        <v>9</v>
      </c>
      <c r="AR105" s="6">
        <v>98</v>
      </c>
      <c r="AS105" s="4">
        <f t="shared" si="135"/>
        <v>0</v>
      </c>
      <c r="AT105" s="4" t="str">
        <f t="shared" si="136"/>
        <v/>
      </c>
      <c r="AU105" s="4" t="str">
        <f t="shared" si="137"/>
        <v xml:space="preserve"> </v>
      </c>
      <c r="AV105" s="4" t="str">
        <f t="shared" si="92"/>
        <v/>
      </c>
      <c r="AW105" s="4" t="str">
        <f t="shared" si="93"/>
        <v/>
      </c>
      <c r="AX105" s="4" t="str">
        <f t="shared" si="94"/>
        <v/>
      </c>
      <c r="AY105" s="4" t="str">
        <f t="shared" si="107"/>
        <v/>
      </c>
      <c r="AZ105" s="4" t="str">
        <f t="shared" si="108"/>
        <v/>
      </c>
      <c r="BA105" s="4" t="str">
        <f t="shared" si="95"/>
        <v/>
      </c>
      <c r="BB105" s="4" t="str">
        <f t="shared" si="96"/>
        <v/>
      </c>
      <c r="BC105" s="4" t="str">
        <f t="shared" si="97"/>
        <v/>
      </c>
      <c r="BD105" s="4" t="str">
        <f t="shared" si="109"/>
        <v/>
      </c>
      <c r="BE105" s="4" t="str">
        <f t="shared" si="110"/>
        <v/>
      </c>
      <c r="BF105" s="4" t="str">
        <f t="shared" si="138"/>
        <v>999:99.99</v>
      </c>
      <c r="BG105" s="4" t="str">
        <f t="shared" si="111"/>
        <v>999:99.99</v>
      </c>
      <c r="BH105" s="4" t="str">
        <f t="shared" si="98"/>
        <v>999:99.99</v>
      </c>
      <c r="BI105" s="4" t="str">
        <f t="shared" si="112"/>
        <v>999:99.99</v>
      </c>
      <c r="BJ105" s="4" t="str">
        <f t="shared" si="113"/>
        <v>999:99.99</v>
      </c>
      <c r="BL105" s="4">
        <f t="shared" si="114"/>
        <v>0</v>
      </c>
      <c r="BM105" s="4">
        <f t="shared" si="99"/>
        <v>0</v>
      </c>
      <c r="BN105" s="4">
        <f t="shared" si="115"/>
        <v>0</v>
      </c>
      <c r="BO105" s="4">
        <f t="shared" si="116"/>
        <v>0</v>
      </c>
      <c r="BP105" s="4">
        <f t="shared" si="117"/>
        <v>0</v>
      </c>
      <c r="BQ105" s="4">
        <f t="shared" si="118"/>
        <v>0</v>
      </c>
      <c r="BR105" s="4">
        <f t="shared" si="119"/>
        <v>0</v>
      </c>
      <c r="BS105" s="4">
        <f t="shared" si="120"/>
        <v>0</v>
      </c>
      <c r="BT105" s="4">
        <f t="shared" si="121"/>
        <v>0</v>
      </c>
      <c r="BU105" s="4">
        <f t="shared" si="122"/>
        <v>0</v>
      </c>
      <c r="BV105" s="4">
        <f t="shared" si="123"/>
        <v>0</v>
      </c>
      <c r="BW105" s="4">
        <f t="shared" si="124"/>
        <v>0</v>
      </c>
      <c r="BX105" s="4">
        <f t="shared" si="125"/>
        <v>0</v>
      </c>
      <c r="BY105" s="4">
        <f t="shared" si="126"/>
        <v>0</v>
      </c>
      <c r="BZ105" s="4">
        <f t="shared" si="127"/>
        <v>0</v>
      </c>
      <c r="CA105" s="4">
        <f t="shared" si="128"/>
        <v>0</v>
      </c>
      <c r="CB105" s="4">
        <f t="shared" si="129"/>
        <v>0</v>
      </c>
      <c r="CC105" s="4">
        <f t="shared" si="130"/>
        <v>0</v>
      </c>
      <c r="CE105" s="4">
        <f t="shared" si="83"/>
        <v>0</v>
      </c>
      <c r="CF105" s="4">
        <f>CF104+IF(OR(選手!C101="",AA105=0),0,1)</f>
        <v>0</v>
      </c>
      <c r="CG105" s="4" t="str">
        <f>IF(OR(選手!C101="",AA105=0),"",CF105)</f>
        <v/>
      </c>
      <c r="CH105" s="4" t="str">
        <f t="shared" si="131"/>
        <v>　</v>
      </c>
      <c r="CK105" s="4">
        <v>100</v>
      </c>
      <c r="CL105" s="4">
        <f>IF(COUNTIF(CE105,"1"),選手!C101,0)</f>
        <v>0</v>
      </c>
      <c r="CM105" s="4" t="str">
        <f>IF(ISERROR(VLOOKUP($CK105,泳者登録!$CG$5:$CJ$147,2,0)),"",VLOOKUP($CK105,泳者登録!$CG$5:$CJ$147,2,0))</f>
        <v/>
      </c>
    </row>
    <row r="106" spans="1:91" ht="18.75" x14ac:dyDescent="0.15">
      <c r="A106" s="31" t="str">
        <f t="shared" si="139"/>
        <v/>
      </c>
      <c r="B106" s="31"/>
      <c r="C106" s="30"/>
      <c r="D106" s="30"/>
      <c r="E106" s="30"/>
      <c r="F106" s="30"/>
      <c r="G106" s="32"/>
      <c r="H106" s="30"/>
      <c r="I106" s="33"/>
      <c r="J106" s="30"/>
      <c r="K106" s="33"/>
      <c r="L106" s="33"/>
      <c r="M106" s="33"/>
      <c r="N106" s="33"/>
      <c r="O106" s="33"/>
      <c r="P106" s="33"/>
      <c r="Q106" s="33"/>
      <c r="R106" s="98"/>
      <c r="S106" s="31" t="str">
        <f t="shared" si="141"/>
        <v/>
      </c>
      <c r="T106" s="7" t="str">
        <f>IF(ISERROR(VLOOKUP(AK106,AM$59:$AN$75,2,0)),"",VLOOKUP(AK106,AM$59:$AN$75,2,0))</f>
        <v/>
      </c>
      <c r="U106" s="93"/>
      <c r="V106" s="12">
        <f t="shared" si="132"/>
        <v>0</v>
      </c>
      <c r="W106" s="12">
        <f t="shared" si="140"/>
        <v>0</v>
      </c>
      <c r="X106" s="12">
        <f t="shared" si="133"/>
        <v>0</v>
      </c>
      <c r="Y106" s="12">
        <f t="shared" si="86"/>
        <v>0</v>
      </c>
      <c r="Z106" s="12">
        <f t="shared" si="87"/>
        <v>0</v>
      </c>
      <c r="AA106" s="12">
        <f t="shared" si="88"/>
        <v>0</v>
      </c>
      <c r="AB106" s="12">
        <f t="shared" si="102"/>
        <v>0</v>
      </c>
      <c r="AC106" s="12">
        <f t="shared" si="103"/>
        <v>0</v>
      </c>
      <c r="AD106" s="12">
        <f t="shared" si="104"/>
        <v>0</v>
      </c>
      <c r="AE106" s="12">
        <f t="shared" si="105"/>
        <v>0</v>
      </c>
      <c r="AF106" s="12">
        <f t="shared" si="106"/>
        <v>0</v>
      </c>
      <c r="AG106" s="11" t="str">
        <f t="shared" si="134"/>
        <v>19000100</v>
      </c>
      <c r="AH106" s="7" t="str">
        <f t="shared" si="89"/>
        <v/>
      </c>
      <c r="AI106" s="7" t="str">
        <f t="shared" si="90"/>
        <v/>
      </c>
      <c r="AJ106" s="7" t="str">
        <f t="shared" si="91"/>
        <v/>
      </c>
      <c r="AK106" s="4" t="str">
        <f t="shared" si="142"/>
        <v/>
      </c>
      <c r="AM106">
        <v>48</v>
      </c>
      <c r="AQ106">
        <v>9</v>
      </c>
      <c r="AR106" s="6">
        <v>99</v>
      </c>
      <c r="AS106" s="4">
        <f t="shared" si="135"/>
        <v>0</v>
      </c>
      <c r="AT106" s="4" t="str">
        <f t="shared" si="136"/>
        <v/>
      </c>
      <c r="AU106" s="4" t="str">
        <f t="shared" si="137"/>
        <v xml:space="preserve"> </v>
      </c>
      <c r="AV106" s="4" t="str">
        <f t="shared" si="92"/>
        <v/>
      </c>
      <c r="AW106" s="4" t="str">
        <f t="shared" si="93"/>
        <v/>
      </c>
      <c r="AX106" s="4" t="str">
        <f t="shared" si="94"/>
        <v/>
      </c>
      <c r="AY106" s="4" t="str">
        <f t="shared" si="107"/>
        <v/>
      </c>
      <c r="AZ106" s="4" t="str">
        <f t="shared" si="108"/>
        <v/>
      </c>
      <c r="BA106" s="4" t="str">
        <f t="shared" si="95"/>
        <v/>
      </c>
      <c r="BB106" s="4" t="str">
        <f t="shared" si="96"/>
        <v/>
      </c>
      <c r="BC106" s="4" t="str">
        <f t="shared" si="97"/>
        <v/>
      </c>
      <c r="BD106" s="4" t="str">
        <f t="shared" si="109"/>
        <v/>
      </c>
      <c r="BE106" s="4" t="str">
        <f t="shared" si="110"/>
        <v/>
      </c>
      <c r="BF106" s="4" t="str">
        <f t="shared" si="138"/>
        <v>999:99.99</v>
      </c>
      <c r="BG106" s="4" t="str">
        <f t="shared" si="111"/>
        <v>999:99.99</v>
      </c>
      <c r="BH106" s="4" t="str">
        <f t="shared" si="98"/>
        <v>999:99.99</v>
      </c>
      <c r="BI106" s="4" t="str">
        <f t="shared" si="112"/>
        <v>999:99.99</v>
      </c>
      <c r="BJ106" s="4" t="str">
        <f t="shared" si="113"/>
        <v>999:99.99</v>
      </c>
      <c r="BL106" s="4">
        <f t="shared" si="114"/>
        <v>0</v>
      </c>
      <c r="BM106" s="4">
        <f t="shared" si="99"/>
        <v>0</v>
      </c>
      <c r="BN106" s="4">
        <f t="shared" si="115"/>
        <v>0</v>
      </c>
      <c r="BO106" s="4">
        <f t="shared" si="116"/>
        <v>0</v>
      </c>
      <c r="BP106" s="4">
        <f t="shared" si="117"/>
        <v>0</v>
      </c>
      <c r="BQ106" s="4">
        <f t="shared" si="118"/>
        <v>0</v>
      </c>
      <c r="BR106" s="4">
        <f t="shared" si="119"/>
        <v>0</v>
      </c>
      <c r="BS106" s="4">
        <f t="shared" si="120"/>
        <v>0</v>
      </c>
      <c r="BT106" s="4">
        <f t="shared" si="121"/>
        <v>0</v>
      </c>
      <c r="BU106" s="4">
        <f t="shared" si="122"/>
        <v>0</v>
      </c>
      <c r="BV106" s="4">
        <f t="shared" si="123"/>
        <v>0</v>
      </c>
      <c r="BW106" s="4">
        <f t="shared" si="124"/>
        <v>0</v>
      </c>
      <c r="BX106" s="4">
        <f t="shared" si="125"/>
        <v>0</v>
      </c>
      <c r="BY106" s="4">
        <f t="shared" si="126"/>
        <v>0</v>
      </c>
      <c r="BZ106" s="4">
        <f t="shared" si="127"/>
        <v>0</v>
      </c>
      <c r="CA106" s="4">
        <f t="shared" si="128"/>
        <v>0</v>
      </c>
      <c r="CB106" s="4">
        <f t="shared" si="129"/>
        <v>0</v>
      </c>
      <c r="CC106" s="4">
        <f t="shared" si="130"/>
        <v>0</v>
      </c>
      <c r="CE106" s="4">
        <f t="shared" si="83"/>
        <v>0</v>
      </c>
      <c r="CF106" s="4">
        <f>CF105+IF(OR(選手!C102="",AA106=0),0,1)</f>
        <v>0</v>
      </c>
      <c r="CG106" s="4" t="str">
        <f>IF(OR(選手!C102="",AA106=0),"",CF106)</f>
        <v/>
      </c>
      <c r="CH106" s="4" t="str">
        <f t="shared" si="131"/>
        <v>　</v>
      </c>
      <c r="CK106" s="4">
        <v>101</v>
      </c>
      <c r="CL106" s="4">
        <f>IF(COUNTIF(CE106,"1"),選手!C102,0)</f>
        <v>0</v>
      </c>
      <c r="CM106" s="4" t="str">
        <f>IF(ISERROR(VLOOKUP($CK106,泳者登録!$CG$5:$CJ$147,2,0)),"",VLOOKUP($CK106,泳者登録!$CG$5:$CJ$147,2,0))</f>
        <v/>
      </c>
    </row>
    <row r="107" spans="1:91" ht="18.75" x14ac:dyDescent="0.15">
      <c r="A107" s="31" t="str">
        <f t="shared" si="139"/>
        <v/>
      </c>
      <c r="B107" s="31"/>
      <c r="C107" s="30"/>
      <c r="D107" s="30"/>
      <c r="E107" s="30"/>
      <c r="F107" s="30"/>
      <c r="G107" s="32"/>
      <c r="H107" s="30"/>
      <c r="I107" s="33"/>
      <c r="J107" s="30"/>
      <c r="K107" s="33"/>
      <c r="L107" s="33"/>
      <c r="M107" s="33"/>
      <c r="N107" s="33"/>
      <c r="O107" s="33"/>
      <c r="P107" s="33"/>
      <c r="Q107" s="33"/>
      <c r="R107" s="98"/>
      <c r="S107" s="31" t="str">
        <f t="shared" si="141"/>
        <v/>
      </c>
      <c r="T107" s="7" t="str">
        <f>IF(ISERROR(VLOOKUP(AK107,AM$59:$AN$75,2,0)),"",VLOOKUP(AK107,AM$59:$AN$75,2,0))</f>
        <v/>
      </c>
      <c r="U107" s="93"/>
      <c r="V107" s="12">
        <f t="shared" si="132"/>
        <v>0</v>
      </c>
      <c r="W107" s="12">
        <f t="shared" si="140"/>
        <v>0</v>
      </c>
      <c r="X107" s="12">
        <f t="shared" si="133"/>
        <v>0</v>
      </c>
      <c r="Y107" s="12">
        <f t="shared" si="86"/>
        <v>0</v>
      </c>
      <c r="Z107" s="12">
        <f t="shared" si="87"/>
        <v>0</v>
      </c>
      <c r="AA107" s="12">
        <f t="shared" si="88"/>
        <v>0</v>
      </c>
      <c r="AB107" s="12">
        <f t="shared" si="102"/>
        <v>0</v>
      </c>
      <c r="AC107" s="12">
        <f t="shared" si="103"/>
        <v>0</v>
      </c>
      <c r="AD107" s="12">
        <f t="shared" si="104"/>
        <v>0</v>
      </c>
      <c r="AE107" s="12">
        <f t="shared" si="105"/>
        <v>0</v>
      </c>
      <c r="AF107" s="12">
        <f t="shared" si="106"/>
        <v>0</v>
      </c>
      <c r="AG107" s="11" t="str">
        <f t="shared" si="134"/>
        <v>19000100</v>
      </c>
      <c r="AH107" s="7" t="str">
        <f t="shared" si="89"/>
        <v/>
      </c>
      <c r="AI107" s="7" t="str">
        <f t="shared" si="90"/>
        <v/>
      </c>
      <c r="AJ107" s="7" t="str">
        <f t="shared" si="91"/>
        <v/>
      </c>
      <c r="AK107" s="4" t="str">
        <f t="shared" si="142"/>
        <v/>
      </c>
      <c r="AM107">
        <v>49</v>
      </c>
      <c r="AQ107">
        <v>9</v>
      </c>
      <c r="AR107" s="6">
        <v>100</v>
      </c>
      <c r="AS107" s="4">
        <f t="shared" si="135"/>
        <v>0</v>
      </c>
      <c r="AT107" s="4" t="str">
        <f t="shared" si="136"/>
        <v/>
      </c>
      <c r="AU107" s="4" t="str">
        <f t="shared" si="137"/>
        <v xml:space="preserve"> </v>
      </c>
      <c r="AV107" s="4" t="str">
        <f t="shared" si="92"/>
        <v/>
      </c>
      <c r="AW107" s="4" t="str">
        <f t="shared" si="93"/>
        <v/>
      </c>
      <c r="AX107" s="4" t="str">
        <f t="shared" si="94"/>
        <v/>
      </c>
      <c r="AY107" s="4" t="str">
        <f t="shared" si="107"/>
        <v/>
      </c>
      <c r="AZ107" s="4" t="str">
        <f t="shared" si="108"/>
        <v/>
      </c>
      <c r="BA107" s="4" t="str">
        <f t="shared" si="95"/>
        <v/>
      </c>
      <c r="BB107" s="4" t="str">
        <f t="shared" si="96"/>
        <v/>
      </c>
      <c r="BC107" s="4" t="str">
        <f t="shared" si="97"/>
        <v/>
      </c>
      <c r="BD107" s="4" t="str">
        <f t="shared" si="109"/>
        <v/>
      </c>
      <c r="BE107" s="4" t="str">
        <f t="shared" si="110"/>
        <v/>
      </c>
      <c r="BF107" s="4" t="str">
        <f t="shared" si="138"/>
        <v>999:99.99</v>
      </c>
      <c r="BG107" s="4" t="str">
        <f t="shared" si="111"/>
        <v>999:99.99</v>
      </c>
      <c r="BH107" s="4" t="str">
        <f t="shared" si="98"/>
        <v>999:99.99</v>
      </c>
      <c r="BI107" s="4" t="str">
        <f t="shared" si="112"/>
        <v>999:99.99</v>
      </c>
      <c r="BJ107" s="4" t="str">
        <f t="shared" si="113"/>
        <v>999:99.99</v>
      </c>
      <c r="BL107" s="4">
        <f t="shared" si="114"/>
        <v>0</v>
      </c>
      <c r="BM107" s="4">
        <f t="shared" si="99"/>
        <v>0</v>
      </c>
      <c r="BN107" s="4">
        <f t="shared" si="115"/>
        <v>0</v>
      </c>
      <c r="BO107" s="4">
        <f t="shared" si="116"/>
        <v>0</v>
      </c>
      <c r="BP107" s="4">
        <f t="shared" si="117"/>
        <v>0</v>
      </c>
      <c r="BQ107" s="4">
        <f t="shared" si="118"/>
        <v>0</v>
      </c>
      <c r="BR107" s="4">
        <f t="shared" si="119"/>
        <v>0</v>
      </c>
      <c r="BS107" s="4">
        <f t="shared" si="120"/>
        <v>0</v>
      </c>
      <c r="BT107" s="4">
        <f t="shared" si="121"/>
        <v>0</v>
      </c>
      <c r="BU107" s="4">
        <f t="shared" si="122"/>
        <v>0</v>
      </c>
      <c r="BV107" s="4">
        <f t="shared" si="123"/>
        <v>0</v>
      </c>
      <c r="BW107" s="4">
        <f t="shared" si="124"/>
        <v>0</v>
      </c>
      <c r="BX107" s="4">
        <f t="shared" si="125"/>
        <v>0</v>
      </c>
      <c r="BY107" s="4">
        <f t="shared" si="126"/>
        <v>0</v>
      </c>
      <c r="BZ107" s="4">
        <f t="shared" si="127"/>
        <v>0</v>
      </c>
      <c r="CA107" s="4">
        <f t="shared" si="128"/>
        <v>0</v>
      </c>
      <c r="CB107" s="4">
        <f t="shared" si="129"/>
        <v>0</v>
      </c>
      <c r="CC107" s="4">
        <f t="shared" si="130"/>
        <v>0</v>
      </c>
      <c r="CE107" s="4">
        <f t="shared" si="83"/>
        <v>0</v>
      </c>
      <c r="CF107" s="4">
        <f>CF106+IF(OR(選手!C103="",AA107=0),0,1)</f>
        <v>0</v>
      </c>
      <c r="CG107" s="4" t="str">
        <f>IF(OR(選手!C103="",AA107=0),"",CF107)</f>
        <v/>
      </c>
      <c r="CH107" s="4" t="str">
        <f t="shared" si="131"/>
        <v>　</v>
      </c>
      <c r="CK107" s="4">
        <v>102</v>
      </c>
      <c r="CL107" s="4">
        <f>IF(COUNTIF(CE107,"1"),選手!C103,0)</f>
        <v>0</v>
      </c>
      <c r="CM107" s="4" t="str">
        <f>IF(ISERROR(VLOOKUP($CK107,泳者登録!$CG$5:$CJ$147,2,0)),"",VLOOKUP($CK107,泳者登録!$CG$5:$CJ$147,2,0))</f>
        <v/>
      </c>
    </row>
    <row r="108" spans="1:91" ht="14.25" x14ac:dyDescent="0.15">
      <c r="AA108" s="12">
        <f>50-COUNTIF(AA58:AA107,0)</f>
        <v>0</v>
      </c>
      <c r="AM108">
        <v>50</v>
      </c>
      <c r="AQ108">
        <v>9</v>
      </c>
    </row>
    <row r="109" spans="1:91" ht="16.5" customHeight="1" x14ac:dyDescent="0.15">
      <c r="AA109" s="12">
        <f>SUM(AA58:AA107)</f>
        <v>0</v>
      </c>
      <c r="AM109">
        <v>51</v>
      </c>
      <c r="AQ109">
        <v>9</v>
      </c>
    </row>
    <row r="110" spans="1:91" ht="16.5" customHeight="1" x14ac:dyDescent="0.15">
      <c r="AM110">
        <v>52</v>
      </c>
      <c r="AQ110">
        <v>9</v>
      </c>
    </row>
    <row r="111" spans="1:91" ht="16.5" customHeight="1" x14ac:dyDescent="0.15">
      <c r="AM111">
        <v>53</v>
      </c>
      <c r="AQ111">
        <v>9</v>
      </c>
    </row>
    <row r="112" spans="1:91" ht="16.5" customHeight="1" x14ac:dyDescent="0.15">
      <c r="AM112">
        <v>54</v>
      </c>
      <c r="AQ112">
        <v>9</v>
      </c>
    </row>
    <row r="113" spans="39:43" ht="16.5" customHeight="1" x14ac:dyDescent="0.15">
      <c r="AM113">
        <v>55</v>
      </c>
      <c r="AQ113">
        <v>10</v>
      </c>
    </row>
    <row r="114" spans="39:43" ht="16.5" customHeight="1" x14ac:dyDescent="0.15">
      <c r="AM114">
        <v>56</v>
      </c>
      <c r="AQ114">
        <v>10</v>
      </c>
    </row>
    <row r="115" spans="39:43" ht="16.5" customHeight="1" x14ac:dyDescent="0.15">
      <c r="AM115">
        <v>57</v>
      </c>
      <c r="AQ115">
        <v>10</v>
      </c>
    </row>
    <row r="116" spans="39:43" ht="16.5" customHeight="1" x14ac:dyDescent="0.15">
      <c r="AM116">
        <v>58</v>
      </c>
      <c r="AQ116">
        <v>10</v>
      </c>
    </row>
    <row r="117" spans="39:43" ht="16.5" customHeight="1" x14ac:dyDescent="0.15">
      <c r="AM117">
        <v>59</v>
      </c>
      <c r="AQ117">
        <v>10</v>
      </c>
    </row>
    <row r="118" spans="39:43" ht="16.5" customHeight="1" x14ac:dyDescent="0.15">
      <c r="AM118">
        <v>60</v>
      </c>
      <c r="AQ118">
        <v>10</v>
      </c>
    </row>
    <row r="119" spans="39:43" ht="16.5" customHeight="1" x14ac:dyDescent="0.15">
      <c r="AM119">
        <v>61</v>
      </c>
      <c r="AQ119">
        <v>10</v>
      </c>
    </row>
    <row r="120" spans="39:43" ht="16.5" customHeight="1" x14ac:dyDescent="0.15">
      <c r="AM120">
        <v>62</v>
      </c>
      <c r="AQ120">
        <v>10</v>
      </c>
    </row>
    <row r="121" spans="39:43" ht="16.5" customHeight="1" x14ac:dyDescent="0.15">
      <c r="AM121">
        <v>63</v>
      </c>
      <c r="AQ121">
        <v>10</v>
      </c>
    </row>
    <row r="122" spans="39:43" ht="16.5" customHeight="1" x14ac:dyDescent="0.15">
      <c r="AM122">
        <v>64</v>
      </c>
      <c r="AQ122">
        <v>10</v>
      </c>
    </row>
    <row r="123" spans="39:43" ht="16.5" customHeight="1" x14ac:dyDescent="0.15">
      <c r="AM123">
        <v>65</v>
      </c>
      <c r="AQ123">
        <v>11</v>
      </c>
    </row>
    <row r="124" spans="39:43" ht="16.5" customHeight="1" x14ac:dyDescent="0.15">
      <c r="AM124">
        <v>66</v>
      </c>
      <c r="AQ124">
        <v>11</v>
      </c>
    </row>
    <row r="125" spans="39:43" ht="16.5" customHeight="1" x14ac:dyDescent="0.15">
      <c r="AM125">
        <v>67</v>
      </c>
      <c r="AQ125">
        <v>11</v>
      </c>
    </row>
    <row r="126" spans="39:43" ht="16.5" customHeight="1" x14ac:dyDescent="0.15">
      <c r="AM126">
        <v>68</v>
      </c>
      <c r="AQ126">
        <v>11</v>
      </c>
    </row>
    <row r="127" spans="39:43" ht="16.5" customHeight="1" x14ac:dyDescent="0.15">
      <c r="AM127">
        <v>69</v>
      </c>
      <c r="AQ127">
        <v>11</v>
      </c>
    </row>
    <row r="128" spans="39:43" ht="16.5" customHeight="1" x14ac:dyDescent="0.15">
      <c r="AM128">
        <v>70</v>
      </c>
      <c r="AQ128">
        <v>11</v>
      </c>
    </row>
    <row r="129" spans="39:43" ht="16.5" customHeight="1" x14ac:dyDescent="0.15">
      <c r="AM129">
        <v>71</v>
      </c>
      <c r="AQ129">
        <v>11</v>
      </c>
    </row>
    <row r="130" spans="39:43" ht="16.5" customHeight="1" x14ac:dyDescent="0.15">
      <c r="AM130">
        <v>72</v>
      </c>
      <c r="AQ130">
        <v>11</v>
      </c>
    </row>
    <row r="131" spans="39:43" ht="16.5" customHeight="1" x14ac:dyDescent="0.15">
      <c r="AM131">
        <v>73</v>
      </c>
      <c r="AQ131">
        <v>11</v>
      </c>
    </row>
    <row r="132" spans="39:43" ht="16.5" customHeight="1" x14ac:dyDescent="0.15">
      <c r="AM132">
        <v>74</v>
      </c>
      <c r="AQ132">
        <v>11</v>
      </c>
    </row>
    <row r="133" spans="39:43" ht="16.5" customHeight="1" x14ac:dyDescent="0.15">
      <c r="AM133">
        <v>75</v>
      </c>
      <c r="AQ133">
        <v>12</v>
      </c>
    </row>
    <row r="134" spans="39:43" ht="16.5" customHeight="1" x14ac:dyDescent="0.15">
      <c r="AM134">
        <v>76</v>
      </c>
      <c r="AQ134">
        <v>12</v>
      </c>
    </row>
    <row r="135" spans="39:43" ht="16.5" customHeight="1" x14ac:dyDescent="0.15">
      <c r="AM135">
        <v>77</v>
      </c>
      <c r="AQ135">
        <v>12</v>
      </c>
    </row>
    <row r="136" spans="39:43" ht="16.5" customHeight="1" x14ac:dyDescent="0.15">
      <c r="AM136">
        <v>78</v>
      </c>
      <c r="AQ136">
        <v>12</v>
      </c>
    </row>
    <row r="137" spans="39:43" ht="16.5" customHeight="1" x14ac:dyDescent="0.15">
      <c r="AM137">
        <v>79</v>
      </c>
      <c r="AQ137">
        <v>12</v>
      </c>
    </row>
    <row r="138" spans="39:43" ht="16.5" customHeight="1" x14ac:dyDescent="0.15">
      <c r="AM138">
        <v>80</v>
      </c>
      <c r="AQ138">
        <v>12</v>
      </c>
    </row>
    <row r="139" spans="39:43" ht="16.5" customHeight="1" x14ac:dyDescent="0.15">
      <c r="AM139">
        <v>81</v>
      </c>
      <c r="AQ139">
        <v>12</v>
      </c>
    </row>
    <row r="140" spans="39:43" ht="16.5" customHeight="1" x14ac:dyDescent="0.15">
      <c r="AM140">
        <v>82</v>
      </c>
      <c r="AQ140">
        <v>12</v>
      </c>
    </row>
    <row r="141" spans="39:43" ht="16.5" customHeight="1" x14ac:dyDescent="0.15">
      <c r="AM141">
        <v>83</v>
      </c>
      <c r="AQ141">
        <v>12</v>
      </c>
    </row>
    <row r="142" spans="39:43" ht="16.5" customHeight="1" x14ac:dyDescent="0.15">
      <c r="AM142">
        <v>84</v>
      </c>
      <c r="AQ142">
        <v>12</v>
      </c>
    </row>
    <row r="143" spans="39:43" ht="16.5" customHeight="1" x14ac:dyDescent="0.15">
      <c r="AM143">
        <v>85</v>
      </c>
      <c r="AQ143">
        <v>12</v>
      </c>
    </row>
    <row r="144" spans="39:43" ht="16.5" customHeight="1" x14ac:dyDescent="0.15">
      <c r="AM144">
        <v>86</v>
      </c>
      <c r="AQ144">
        <v>12</v>
      </c>
    </row>
    <row r="145" spans="39:43" ht="16.5" customHeight="1" x14ac:dyDescent="0.15">
      <c r="AM145">
        <v>87</v>
      </c>
      <c r="AQ145">
        <v>12</v>
      </c>
    </row>
    <row r="146" spans="39:43" ht="16.5" customHeight="1" x14ac:dyDescent="0.15">
      <c r="AM146">
        <v>88</v>
      </c>
      <c r="AQ146">
        <v>12</v>
      </c>
    </row>
    <row r="147" spans="39:43" ht="16.5" customHeight="1" x14ac:dyDescent="0.15">
      <c r="AM147">
        <v>89</v>
      </c>
      <c r="AQ147">
        <v>12</v>
      </c>
    </row>
    <row r="148" spans="39:43" ht="16.5" customHeight="1" x14ac:dyDescent="0.15">
      <c r="AM148">
        <v>90</v>
      </c>
      <c r="AQ148">
        <v>12</v>
      </c>
    </row>
    <row r="149" spans="39:43" ht="16.5" customHeight="1" x14ac:dyDescent="0.15">
      <c r="AM149">
        <v>91</v>
      </c>
      <c r="AQ149">
        <v>12</v>
      </c>
    </row>
    <row r="150" spans="39:43" ht="16.5" customHeight="1" x14ac:dyDescent="0.15">
      <c r="AM150">
        <v>92</v>
      </c>
      <c r="AQ150">
        <v>12</v>
      </c>
    </row>
    <row r="151" spans="39:43" ht="16.5" customHeight="1" x14ac:dyDescent="0.15">
      <c r="AM151">
        <v>93</v>
      </c>
      <c r="AQ151">
        <v>12</v>
      </c>
    </row>
    <row r="152" spans="39:43" ht="16.5" customHeight="1" x14ac:dyDescent="0.15">
      <c r="AM152">
        <v>94</v>
      </c>
      <c r="AQ152">
        <v>12</v>
      </c>
    </row>
    <row r="153" spans="39:43" ht="16.5" customHeight="1" x14ac:dyDescent="0.15">
      <c r="AM153">
        <v>95</v>
      </c>
      <c r="AQ153">
        <v>12</v>
      </c>
    </row>
    <row r="154" spans="39:43" ht="16.5" customHeight="1" x14ac:dyDescent="0.15">
      <c r="AM154">
        <v>96</v>
      </c>
      <c r="AQ154">
        <v>12</v>
      </c>
    </row>
    <row r="155" spans="39:43" ht="16.5" customHeight="1" x14ac:dyDescent="0.15">
      <c r="AM155">
        <v>97</v>
      </c>
      <c r="AQ155">
        <v>12</v>
      </c>
    </row>
    <row r="156" spans="39:43" ht="16.5" customHeight="1" x14ac:dyDescent="0.15">
      <c r="AM156">
        <v>98</v>
      </c>
      <c r="AQ156">
        <v>12</v>
      </c>
    </row>
    <row r="157" spans="39:43" ht="16.5" customHeight="1" x14ac:dyDescent="0.15">
      <c r="AM157">
        <v>99</v>
      </c>
      <c r="AQ157">
        <v>12</v>
      </c>
    </row>
    <row r="158" spans="39:43" ht="16.5" customHeight="1" x14ac:dyDescent="0.15">
      <c r="AM158">
        <v>100</v>
      </c>
      <c r="AQ158">
        <v>12</v>
      </c>
    </row>
  </sheetData>
  <sheetProtection selectLockedCells="1" sort="0"/>
  <sortState xmlns:xlrd2="http://schemas.microsoft.com/office/spreadsheetml/2017/richdata2" ref="C6:K54">
    <sortCondition ref="G6:G54"/>
  </sortState>
  <mergeCells count="11">
    <mergeCell ref="H4:I4"/>
    <mergeCell ref="J4:K4"/>
    <mergeCell ref="L4:M4"/>
    <mergeCell ref="R4:R5"/>
    <mergeCell ref="AB3:AD3"/>
    <mergeCell ref="N4:O4"/>
    <mergeCell ref="P4:Q4"/>
    <mergeCell ref="AV4:AZ4"/>
    <mergeCell ref="BY4:CB4"/>
    <mergeCell ref="BA4:BE4"/>
    <mergeCell ref="BF4:BJ4"/>
  </mergeCells>
  <phoneticPr fontId="2"/>
  <conditionalFormatting sqref="H6:H107">
    <cfRule type="expression" dxfId="77" priority="8223" stopIfTrue="1">
      <formula>$AB6&gt;0</formula>
    </cfRule>
  </conditionalFormatting>
  <conditionalFormatting sqref="J56:J107">
    <cfRule type="expression" dxfId="76" priority="8222">
      <formula>$AC56&gt;0</formula>
    </cfRule>
  </conditionalFormatting>
  <conditionalFormatting sqref="L6:L107">
    <cfRule type="expression" dxfId="75" priority="8221">
      <formula>$AD6&gt;0</formula>
    </cfRule>
  </conditionalFormatting>
  <conditionalFormatting sqref="I6:I55 I58:I107">
    <cfRule type="expression" dxfId="74" priority="8227" stopIfTrue="1">
      <formula>I6&gt;#REF!</formula>
    </cfRule>
  </conditionalFormatting>
  <conditionalFormatting sqref="N6:N107">
    <cfRule type="expression" dxfId="73" priority="8219">
      <formula>$AE6&gt;0</formula>
    </cfRule>
  </conditionalFormatting>
  <conditionalFormatting sqref="P6:P107">
    <cfRule type="expression" dxfId="72" priority="8217">
      <formula>$AF6&gt;0</formula>
    </cfRule>
  </conditionalFormatting>
  <conditionalFormatting sqref="J6:J55">
    <cfRule type="expression" dxfId="71" priority="1" stopIfTrue="1">
      <formula>$AB6&gt;0</formula>
    </cfRule>
  </conditionalFormatting>
  <dataValidations xWindow="982" yWindow="602" count="14">
    <dataValidation allowBlank="1" showInputMessage="1" showErrorMessage="1" prompt="入力不要" sqref="B62:B107 S6:S107 A58:A107 A6:A55 B10:B55" xr:uid="{00000000-0002-0000-0100-000000000000}"/>
    <dataValidation type="decimal" imeMode="off" allowBlank="1" showInputMessage="1" showErrorMessage="1" errorTitle="入力確認" error="20秒から10分以内で入力して下さい。_x000a_１分以上の場合は_x000a_1分45秒67→｢145.67｣の形式で_x000a_入力して下さい。" promptTitle="エントリータイム入力" prompt="例　30秒45　→　30.45_x000a_1分13秒32　→　113.32" sqref="K58:K107 O6:O55 K6:K55 I58:I107 M58:M107 M6:M55 O58:O107 Q6:Q55 I6:I55 Q58:Q107" xr:uid="{00000000-0002-0000-0100-000001000000}">
      <formula1>20</formula1>
      <formula2>1000</formula2>
    </dataValidation>
    <dataValidation imeMode="on" allowBlank="1" showInputMessage="1" showErrorMessage="1" promptTitle="名" prompt="選手の名を入力して下さい。" sqref="D58:D107 D6:D55" xr:uid="{00000000-0002-0000-0100-000002000000}"/>
    <dataValidation imeMode="on" allowBlank="1" showInputMessage="1" showErrorMessage="1" promptTitle="姓" prompt="選手の姓を入力して下さい。" sqref="C58:C107 C6:C55" xr:uid="{00000000-0002-0000-0100-000003000000}"/>
    <dataValidation imeMode="halfKatakana" allowBlank="1" showInputMessage="1" showErrorMessage="1" promptTitle="選手姓カナ" prompt="選手の姓のフリカナを入力して下さい。_x000a_（半角カタカナ）" sqref="E58:E107 E6:E55" xr:uid="{00000000-0002-0000-0100-000004000000}"/>
    <dataValidation imeMode="halfKatakana" allowBlank="1" showInputMessage="1" showErrorMessage="1" promptTitle="選手名カナ" prompt="選手の名のフリカナを入力して下さい。_x000a_（半角カタカナ）" sqref="F58:F107 F6:F55" xr:uid="{00000000-0002-0000-0100-000005000000}"/>
    <dataValidation type="date" imeMode="off" allowBlank="1" showInputMessage="1" showErrorMessage="1" promptTitle="生年月日" prompt="生年月日を西暦で入力して下さい。" sqref="G58:G107 G6:G55" xr:uid="{00000000-0002-0000-0100-000006000000}">
      <formula1>$AL$1-100*365</formula1>
      <formula2>TODAY()</formula2>
    </dataValidation>
    <dataValidation type="list" allowBlank="1" showInputMessage="1" showErrorMessage="1" sqref="U6:U55 U58:U107" xr:uid="{00000000-0002-0000-0100-000009000000}">
      <formula1>"○,×"</formula1>
    </dataValidation>
    <dataValidation type="list" allowBlank="1" showInputMessage="1" showErrorMessage="1" promptTitle="種目選択" sqref="L6:L55 L58:L107" xr:uid="{00000000-0002-0000-0100-000008000000}">
      <formula1>$AL$5:$AL$10</formula1>
    </dataValidation>
    <dataValidation type="list" imeMode="off" allowBlank="1" showInputMessage="1" showErrorMessage="1" errorTitle="入力確認" error="20秒から10分以内で入力して下さい。_x000a_１分以上の場合は_x000a_1分45秒67→｢145.67｣の形式で_x000a_入力して下さい。" promptTitle="(公財)日本水泳連盟認定サーキット シリーズ区分選択" prompt="5000ｍ種目出場者で_x000a_(公財)日本水泳連盟認定_x000a_サーキットシリーズ希望者は_x000a_〇を選択" sqref="R6:R55 R58:R107" xr:uid="{0A4DC9A5-D59B-4DDF-A376-6B31A5F06B48}">
      <formula1>"〇,"</formula1>
    </dataValidation>
    <dataValidation type="list" allowBlank="1" showInputMessage="1" showErrorMessage="1" promptTitle="種目選択" sqref="J58:J107 H10:H55 J6:J55 H62:H107" xr:uid="{D31D2CEB-A070-4425-BAC1-2ECC73881E68}">
      <formula1>$AL$7:$AL$11</formula1>
    </dataValidation>
    <dataValidation type="list" allowBlank="1" showInputMessage="1" showErrorMessage="1" promptTitle="種目選択" sqref="N6:N55 P58:P107 N58:N107 P6:P55" xr:uid="{00000000-0002-0000-0100-000007000000}">
      <formula1>IF($AK6&lt;12,$AL$5:$AL$10,$AL$23:$AL$32)</formula1>
    </dataValidation>
    <dataValidation type="list" allowBlank="1" showInputMessage="1" showErrorMessage="1" promptTitle="種目選択" sqref="H58:H61 H6:H9" xr:uid="{27A3F601-C6CE-4D1B-A45F-D512FCD6BA5E}">
      <formula1>$AL$7:$AL$13</formula1>
    </dataValidation>
    <dataValidation allowBlank="1" showInputMessage="1" showErrorMessage="1" prompt="日本水泳連盟_x000a_登録番号を記載" sqref="B6:B9 B58:B61" xr:uid="{96E3C990-0BDA-413C-8585-078F616C0F75}"/>
  </dataValidations>
  <printOptions horizontalCentered="1"/>
  <pageMargins left="0.19685039370078741" right="0.19685039370078741" top="0.39370078740157483" bottom="0.39370078740157483" header="0.51181102362204722" footer="0.51181102362204722"/>
  <pageSetup paperSize="9" scale="90" fitToHeight="4" orientation="portrait" horizontalDpi="300" verticalDpi="300" r:id="rId1"/>
  <headerFooter alignWithMargins="0"/>
  <rowBreaks count="2" manualBreakCount="2">
    <brk id="61" max="20" man="1"/>
    <brk id="82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L109"/>
  <sheetViews>
    <sheetView showGridLines="0" zoomScaleNormal="100" workbookViewId="0">
      <pane xSplit="6" ySplit="5" topLeftCell="G6" activePane="bottomRight" state="frozen"/>
      <selection pane="topRight" activeCell="G1" sqref="G1"/>
      <selection pane="bottomLeft" activeCell="A6" sqref="A6"/>
      <selection pane="bottomRight" activeCell="B58" sqref="B58:J103"/>
    </sheetView>
  </sheetViews>
  <sheetFormatPr defaultColWidth="9.140625" defaultRowHeight="16.5" customHeight="1" x14ac:dyDescent="0.15"/>
  <cols>
    <col min="1" max="1" width="4.7109375" style="9" customWidth="1"/>
    <col min="2" max="5" width="8.7109375" style="4" customWidth="1"/>
    <col min="6" max="6" width="13" style="4" customWidth="1"/>
    <col min="7" max="7" width="18.7109375" style="5" customWidth="1"/>
    <col min="8" max="8" width="10.7109375" style="4" customWidth="1"/>
    <col min="9" max="9" width="18.7109375" style="5" customWidth="1"/>
    <col min="10" max="10" width="10.7109375" style="4" customWidth="1"/>
    <col min="11" max="11" width="18.5703125" style="4" hidden="1" customWidth="1"/>
    <col min="12" max="12" width="10.7109375" style="4" hidden="1" customWidth="1"/>
    <col min="13" max="13" width="18.5703125" style="4" hidden="1" customWidth="1"/>
    <col min="14" max="14" width="10.7109375" style="4" hidden="1" customWidth="1"/>
    <col min="15" max="15" width="18.5703125" style="2" hidden="1" customWidth="1"/>
    <col min="16" max="16" width="10.7109375" style="2" hidden="1" customWidth="1"/>
    <col min="17" max="17" width="6.85546875" style="4" customWidth="1"/>
    <col min="18" max="18" width="5.7109375" style="9" customWidth="1"/>
    <col min="19" max="24" width="4" style="4" hidden="1" customWidth="1"/>
    <col min="25" max="25" width="8.5703125" style="4" hidden="1" customWidth="1"/>
    <col min="26" max="30" width="4" style="4" hidden="1" customWidth="1"/>
    <col min="31" max="31" width="11" style="4" hidden="1" customWidth="1"/>
    <col min="32" max="32" width="8.5703125" style="4" hidden="1" customWidth="1"/>
    <col min="33" max="34" width="6.28515625" style="4" hidden="1" customWidth="1"/>
    <col min="35" max="35" width="16.140625" style="4" hidden="1" customWidth="1"/>
    <col min="36" max="36" width="19.7109375" style="6" hidden="1" customWidth="1"/>
    <col min="37" max="37" width="7.7109375" style="6" hidden="1" customWidth="1"/>
    <col min="38" max="41" width="5.7109375" style="6" hidden="1" customWidth="1"/>
    <col min="42" max="42" width="4.7109375" style="6" hidden="1" customWidth="1"/>
    <col min="43" max="43" width="11" style="4" hidden="1" customWidth="1"/>
    <col min="44" max="44" width="13.5703125" style="4" hidden="1" customWidth="1"/>
    <col min="45" max="45" width="14.85546875" style="4" hidden="1" customWidth="1"/>
    <col min="46" max="50" width="4" style="4" hidden="1" customWidth="1"/>
    <col min="51" max="52" width="5.140625" style="4" hidden="1" customWidth="1"/>
    <col min="53" max="55" width="4" style="4" hidden="1" customWidth="1"/>
    <col min="56" max="60" width="12.28515625" style="4" hidden="1" customWidth="1"/>
    <col min="61" max="63" width="0" style="4" hidden="1" customWidth="1"/>
    <col min="64" max="64" width="9.140625" style="4" hidden="1" customWidth="1"/>
    <col min="65" max="65" width="0" style="4" hidden="1" customWidth="1"/>
    <col min="66" max="16384" width="9.140625" style="4"/>
  </cols>
  <sheetData>
    <row r="1" spans="1:60" ht="16.5" customHeight="1" x14ac:dyDescent="0.15">
      <c r="A1" s="22" t="str">
        <f>申込書!B1</f>
        <v>ＯＷＳ愛知りんくうオープン２０２３</v>
      </c>
      <c r="G1" s="23"/>
      <c r="H1" s="16"/>
      <c r="I1" s="179" t="s">
        <v>103</v>
      </c>
      <c r="J1" s="180"/>
      <c r="M1" s="54"/>
      <c r="N1" s="54"/>
      <c r="O1" s="54"/>
      <c r="P1" s="54"/>
      <c r="Q1" s="54"/>
      <c r="R1" s="55"/>
      <c r="AF1" s="2"/>
      <c r="AG1" s="2"/>
      <c r="AH1" s="2"/>
      <c r="AI1" s="26" t="s">
        <v>30</v>
      </c>
      <c r="AJ1" s="46" t="str">
        <f>申込書!B3</f>
        <v xml:space="preserve">  2023/9/10</v>
      </c>
      <c r="AQ1" s="4" t="e">
        <f>YEAR(AJ1)&amp;RIGHT("0"&amp;MONTH(AJ1),2)&amp;RIGHT("0"&amp;DAY(AJ1),2)</f>
        <v>#VALUE!</v>
      </c>
    </row>
    <row r="2" spans="1:60" ht="16.5" customHeight="1" x14ac:dyDescent="0.15">
      <c r="I2" s="6" t="s">
        <v>21</v>
      </c>
      <c r="AI2" s="26" t="s">
        <v>31</v>
      </c>
      <c r="AJ2" s="46" t="e">
        <f>DATEVALUE(YEAR(AJ1)&amp;"/04/01")</f>
        <v>#VALUE!</v>
      </c>
      <c r="AQ2" s="4" t="e">
        <f>YEAR(AJ2)&amp;RIGHT("0"&amp;MONTH(AJ2),2)&amp;RIGHT("0"&amp;DAY(AJ2),2)</f>
        <v>#VALUE!</v>
      </c>
    </row>
    <row r="3" spans="1:60" ht="16.5" customHeight="1" x14ac:dyDescent="0.15">
      <c r="A3" s="3"/>
      <c r="B3" s="1" t="str">
        <f>IF(申込書!C6="","チーム登録を行って下さい！",申込書!C6)</f>
        <v>チーム登録を行って下さい！</v>
      </c>
      <c r="C3" s="2"/>
      <c r="D3" s="2"/>
      <c r="E3" s="2"/>
      <c r="Y3" s="9" t="s">
        <v>91</v>
      </c>
      <c r="Z3" s="169" t="s">
        <v>20</v>
      </c>
      <c r="AA3" s="169"/>
      <c r="AB3" s="169"/>
      <c r="AC3" s="8"/>
      <c r="AD3" s="8"/>
      <c r="AI3" s="9" t="s">
        <v>95</v>
      </c>
    </row>
    <row r="4" spans="1:60" s="9" customFormat="1" ht="18.95" customHeight="1" x14ac:dyDescent="0.15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1</v>
      </c>
      <c r="G4" s="176" t="s">
        <v>87</v>
      </c>
      <c r="H4" s="176"/>
      <c r="I4" s="176" t="s">
        <v>88</v>
      </c>
      <c r="J4" s="176"/>
      <c r="K4" s="170" t="s">
        <v>89</v>
      </c>
      <c r="L4" s="171"/>
      <c r="M4" s="170" t="s">
        <v>118</v>
      </c>
      <c r="N4" s="171"/>
      <c r="O4" s="170" t="s">
        <v>119</v>
      </c>
      <c r="P4" s="171"/>
      <c r="Q4" s="7" t="s">
        <v>9</v>
      </c>
      <c r="R4" s="7" t="s">
        <v>32</v>
      </c>
      <c r="S4" s="8"/>
      <c r="T4" s="8" t="s">
        <v>18</v>
      </c>
      <c r="U4" s="8" t="s">
        <v>19</v>
      </c>
      <c r="V4" s="8" t="s">
        <v>90</v>
      </c>
      <c r="W4" s="8" t="s">
        <v>120</v>
      </c>
      <c r="X4" s="8" t="s">
        <v>121</v>
      </c>
      <c r="Y4" s="8" t="s">
        <v>92</v>
      </c>
      <c r="Z4" s="8" t="s">
        <v>18</v>
      </c>
      <c r="AA4" s="8" t="s">
        <v>19</v>
      </c>
      <c r="AB4" s="8" t="s">
        <v>90</v>
      </c>
      <c r="AC4" s="8" t="s">
        <v>122</v>
      </c>
      <c r="AD4" s="8" t="s">
        <v>123</v>
      </c>
      <c r="AE4" s="8" t="s">
        <v>1</v>
      </c>
      <c r="AF4" s="7" t="s">
        <v>67</v>
      </c>
      <c r="AG4" s="9" t="s">
        <v>68</v>
      </c>
      <c r="AH4" s="9" t="s">
        <v>32</v>
      </c>
      <c r="AI4" s="9" t="s">
        <v>9</v>
      </c>
      <c r="AJ4" s="15" t="s">
        <v>132</v>
      </c>
      <c r="AK4" s="15" t="s">
        <v>75</v>
      </c>
      <c r="AL4" s="15" t="s">
        <v>72</v>
      </c>
      <c r="AM4" s="15"/>
      <c r="AN4" s="10"/>
      <c r="AO4" s="10"/>
      <c r="AP4" s="10"/>
      <c r="AT4" s="172" t="s">
        <v>71</v>
      </c>
      <c r="AU4" s="173"/>
      <c r="AV4" s="173"/>
      <c r="AW4" s="173"/>
      <c r="AX4" s="174"/>
      <c r="AY4" s="172" t="s">
        <v>72</v>
      </c>
      <c r="AZ4" s="173"/>
      <c r="BA4" s="173"/>
      <c r="BB4" s="173"/>
      <c r="BC4" s="174"/>
      <c r="BD4" s="175" t="s">
        <v>101</v>
      </c>
      <c r="BE4" s="175"/>
      <c r="BF4" s="175"/>
      <c r="BG4" s="175"/>
      <c r="BH4" s="175"/>
    </row>
    <row r="5" spans="1:60" ht="24" customHeight="1" x14ac:dyDescent="0.15">
      <c r="A5" s="2" t="s">
        <v>16</v>
      </c>
      <c r="G5" s="28" t="s">
        <v>29</v>
      </c>
      <c r="H5" s="7" t="s">
        <v>8</v>
      </c>
      <c r="I5" s="28" t="s">
        <v>29</v>
      </c>
      <c r="J5" s="7" t="s">
        <v>8</v>
      </c>
      <c r="K5" s="28" t="s">
        <v>29</v>
      </c>
      <c r="L5" s="7" t="s">
        <v>8</v>
      </c>
      <c r="M5" s="28" t="s">
        <v>29</v>
      </c>
      <c r="N5" s="7" t="s">
        <v>8</v>
      </c>
      <c r="O5" s="28" t="s">
        <v>29</v>
      </c>
      <c r="P5" s="7" t="s">
        <v>8</v>
      </c>
      <c r="AJ5" s="13"/>
      <c r="AT5" s="7" t="s">
        <v>18</v>
      </c>
      <c r="AU5" s="7" t="s">
        <v>19</v>
      </c>
      <c r="AV5" s="7" t="s">
        <v>90</v>
      </c>
      <c r="AW5" s="7" t="s">
        <v>124</v>
      </c>
      <c r="AX5" s="7" t="s">
        <v>121</v>
      </c>
      <c r="AY5" s="7" t="s">
        <v>18</v>
      </c>
      <c r="AZ5" s="7" t="s">
        <v>19</v>
      </c>
      <c r="BA5" s="7" t="s">
        <v>90</v>
      </c>
      <c r="BB5" s="7" t="s">
        <v>124</v>
      </c>
      <c r="BC5" s="7" t="s">
        <v>121</v>
      </c>
      <c r="BD5" s="7" t="s">
        <v>18</v>
      </c>
      <c r="BE5" s="7" t="s">
        <v>19</v>
      </c>
      <c r="BF5" s="7" t="s">
        <v>90</v>
      </c>
      <c r="BG5" s="7" t="s">
        <v>124</v>
      </c>
      <c r="BH5" s="7" t="s">
        <v>121</v>
      </c>
    </row>
    <row r="6" spans="1:60" ht="24" customHeight="1" x14ac:dyDescent="0.15">
      <c r="A6" s="31" t="str">
        <f>IF(F6="","",1)</f>
        <v/>
      </c>
      <c r="B6" s="29"/>
      <c r="C6" s="29"/>
      <c r="D6" s="29"/>
      <c r="E6" s="29"/>
      <c r="F6" s="34"/>
      <c r="G6" s="29"/>
      <c r="H6" s="35"/>
      <c r="I6" s="29"/>
      <c r="J6" s="35"/>
      <c r="K6" s="35"/>
      <c r="L6" s="35"/>
      <c r="M6" s="35"/>
      <c r="N6" s="35"/>
      <c r="O6" s="35"/>
      <c r="P6" s="35"/>
      <c r="Q6" s="31" t="str">
        <f t="shared" ref="Q6:Q37" si="0">IF(F6="","",INT(($AQ$1-AE6)/10000))</f>
        <v/>
      </c>
      <c r="R6" s="7" t="str">
        <f>IF(ISERROR(VLOOKUP($AI6,$AK$59:$AL$75,2,0)),"",VLOOKUP($AI6,$AK$59:$AL$75,2,0))</f>
        <v/>
      </c>
      <c r="S6" s="11"/>
      <c r="T6" s="12">
        <f t="shared" ref="T6:T55" si="1">IF(G6="",0,1)</f>
        <v>0</v>
      </c>
      <c r="U6" s="12">
        <f>IF(I6="",0,1)</f>
        <v>0</v>
      </c>
      <c r="V6" s="12">
        <f t="shared" ref="V6:V55" si="2">IF(K6="",0,1)</f>
        <v>0</v>
      </c>
      <c r="W6" s="12">
        <f>IF(M6="",0,1)</f>
        <v>0</v>
      </c>
      <c r="X6" s="12">
        <f>IF(O6="",0,1)</f>
        <v>0</v>
      </c>
      <c r="Y6" s="12">
        <f>SUM(T6:X6)</f>
        <v>0</v>
      </c>
      <c r="Z6" s="12">
        <f>IF(G6="",0,IF(OR(G6=I6,G6=K6,G6=M6,G6=O6),1,0))</f>
        <v>0</v>
      </c>
      <c r="AA6" s="12">
        <f>IF(I6="",0,IF(OR(G6=I6,I6=K6,I6=M6,I6=O6),1,0))</f>
        <v>0</v>
      </c>
      <c r="AB6" s="12">
        <f>IF(K6="",0,IF(OR(K6=G6,I6=K6,K6=M6,K6=O6),1,0))</f>
        <v>0</v>
      </c>
      <c r="AC6" s="12">
        <f>IF(M6="",0,IF(OR(G6=M6,I6=M6,K6=M6,M6=O6),1,0))</f>
        <v>0</v>
      </c>
      <c r="AD6" s="12">
        <f>IF(O6="",0,IF(OR(G6=O6,I6=O6,K6=O6,M6=O6),1,0))</f>
        <v>0</v>
      </c>
      <c r="AE6" s="11" t="str">
        <f t="shared" ref="AE6:AE37" si="3">YEAR(F6)&amp;RIGHT("0"&amp;MONTH(F6),2)&amp;RIGHT("0"&amp;DAY(F6),2)</f>
        <v>19000100</v>
      </c>
      <c r="AF6" s="7" t="str">
        <f>IF(ISERROR(VLOOKUP($AI6,$AK$59:$AP$75,5,0)),"",VLOOKUP($AI6,$AK$59:$AP$75,5,0))</f>
        <v/>
      </c>
      <c r="AG6" s="7" t="str">
        <f>IF(ISERROR(VLOOKUP($AI6,$AK$59:$AN$75,3,0)),"",VLOOKUP($AI6,$AK$59:$AN$75,3,0))</f>
        <v/>
      </c>
      <c r="AH6" s="7" t="str">
        <f>IF(ISERROR(VLOOKUP($AI6,$AK$59:$AN$75,4,0)),"",VLOOKUP($AI6,$AK$59:$AN$75,4,0))</f>
        <v/>
      </c>
      <c r="AI6" s="4" t="str">
        <f t="shared" ref="AI6:AI37" si="4">IF(F6="","",INT(($AQ$2-AE6)/10000))</f>
        <v/>
      </c>
      <c r="AJ6" s="17" t="s">
        <v>139</v>
      </c>
      <c r="AK6" s="6">
        <v>1</v>
      </c>
      <c r="AL6" s="6">
        <v>25</v>
      </c>
      <c r="AP6" s="6">
        <v>101</v>
      </c>
      <c r="AQ6" s="4">
        <f t="shared" ref="AQ6:AQ37" si="5">LEN(TRIM(B6))+LEN(TRIM(C6))</f>
        <v>0</v>
      </c>
      <c r="AR6" s="4" t="str">
        <f t="shared" ref="AR6:AR37" si="6">IF(AQ6=2,TRIM(B6)&amp;"      "&amp;TRIM(C6),IF(AQ6=3,TRIM(B6)&amp;"    "&amp;TRIM(C6),IF(AQ6=4,TRIM(B6)&amp;"  "&amp;TRIM(C6),TRIM(B6)&amp;TRIM(C6))))</f>
        <v/>
      </c>
      <c r="AS6" s="4" t="str">
        <f t="shared" ref="AS6:AS37" si="7">D6&amp;" "&amp;E6</f>
        <v xml:space="preserve"> </v>
      </c>
      <c r="AT6" s="4" t="str">
        <f>IF($G6="","",VLOOKUP($G6,$AJ$6:$AL$61,2,0))</f>
        <v/>
      </c>
      <c r="AU6" s="4" t="str">
        <f>IF($I6="","",VLOOKUP($I6,$AJ$6:$AL$61,2,0))</f>
        <v/>
      </c>
      <c r="AV6" s="4" t="str">
        <f>IF($K6="","",VLOOKUP($K6,$AJ$6:$AL$61,2,0))</f>
        <v/>
      </c>
      <c r="AW6" s="4" t="str">
        <f>IF($M6="","",VLOOKUP($M6,$AJ$6:$AL$61,2,0))</f>
        <v/>
      </c>
      <c r="AX6" s="4" t="str">
        <f>IF($O6="","",VLOOKUP($O6,$AJ$6:$AL$61,2,0))</f>
        <v/>
      </c>
      <c r="AY6" s="4" t="str">
        <f>IF($G6="","",VLOOKUP($G6,$AJ$6:$AL$61,3,0))</f>
        <v/>
      </c>
      <c r="AZ6" s="4" t="str">
        <f>IF($I6="","",VLOOKUP($I6,$AJ$6:$AL$61,3,0))</f>
        <v/>
      </c>
      <c r="BA6" s="4" t="str">
        <f>IF($K6="","",VLOOKUP($K6,$AJ$6:$AL$61,3,0))</f>
        <v/>
      </c>
      <c r="BB6" s="4" t="str">
        <f>IF($M6="","",VLOOKUP($M6,$AJ$6:$AL$61,3,0))</f>
        <v/>
      </c>
      <c r="BC6" s="4" t="str">
        <f>IF($O6="","",VLOOKUP($O6,$AJ$6:$AL$61,3,0))</f>
        <v/>
      </c>
      <c r="BD6" s="4" t="str">
        <f t="shared" ref="BD6:BD55" si="8">IF(H6="","999:99.99"," "&amp;LEFT(RIGHT("        "&amp;TEXT(H6,"0.00"),7),2)&amp;":"&amp;RIGHT(TEXT(H6,"0.00"),5))</f>
        <v>999:99.99</v>
      </c>
      <c r="BE6" s="4" t="str">
        <f>IF(J6="","999:99.99"," "&amp;LEFT(RIGHT("        "&amp;TEXT(J6,"0.00"),7),2)&amp;":"&amp;RIGHT(TEXT(J6,"0.00"),5))</f>
        <v>999:99.99</v>
      </c>
      <c r="BF6" s="4" t="str">
        <f>IF(L6="","999:99.99"," "&amp;LEFT(RIGHT("        "&amp;TEXT(L6,"0.00"),7),2)&amp;":"&amp;RIGHT(TEXT(L6,"0.00"),5))</f>
        <v>999:99.99</v>
      </c>
      <c r="BG6" s="4" t="str">
        <f>IF(N6="","999:99.99"," "&amp;LEFT(RIGHT("        "&amp;TEXT(N6,"0.00"),7),2)&amp;":"&amp;RIGHT(TEXT(N6,"0.00"),5))</f>
        <v>999:99.99</v>
      </c>
      <c r="BH6" s="4" t="str">
        <f>IF(P6="","999:99.99"," "&amp;LEFT(RIGHT("        "&amp;TEXT(P6,"0.00"),7),2)&amp;":"&amp;RIGHT(TEXT(P6,"0.00"),5))</f>
        <v>999:99.99</v>
      </c>
    </row>
    <row r="7" spans="1:60" ht="24" customHeight="1" x14ac:dyDescent="0.15">
      <c r="A7" s="31" t="str">
        <f t="shared" ref="A7:A55" si="9">IF(F7="","",A6+1)</f>
        <v/>
      </c>
      <c r="B7" s="29"/>
      <c r="C7" s="29"/>
      <c r="D7" s="29"/>
      <c r="E7" s="29"/>
      <c r="F7" s="34"/>
      <c r="G7" s="29"/>
      <c r="H7" s="35"/>
      <c r="I7" s="29"/>
      <c r="J7" s="35"/>
      <c r="K7" s="35"/>
      <c r="L7" s="35"/>
      <c r="M7" s="35"/>
      <c r="N7" s="35"/>
      <c r="O7" s="35"/>
      <c r="P7" s="35"/>
      <c r="Q7" s="31" t="str">
        <f t="shared" si="0"/>
        <v/>
      </c>
      <c r="R7" s="7" t="str">
        <f t="shared" ref="R7:R55" si="10">IF(ISERROR(VLOOKUP($AI7,$AK$59:$AL$75,2,0)),"",VLOOKUP($AI7,$AK$59:$AL$75,2,0))</f>
        <v/>
      </c>
      <c r="S7" s="11"/>
      <c r="T7" s="12">
        <f t="shared" si="1"/>
        <v>0</v>
      </c>
      <c r="U7" s="12">
        <f t="shared" ref="U7:U55" si="11">IF(I7="",0,1)</f>
        <v>0</v>
      </c>
      <c r="V7" s="12">
        <f t="shared" si="2"/>
        <v>0</v>
      </c>
      <c r="W7" s="12">
        <f t="shared" ref="W7:W55" si="12">IF(M7="",0,1)</f>
        <v>0</v>
      </c>
      <c r="X7" s="12">
        <f t="shared" ref="X7:X55" si="13">IF(O7="",0,1)</f>
        <v>0</v>
      </c>
      <c r="Y7" s="12">
        <f t="shared" ref="Y7:Y55" si="14">SUM(T7:X7)</f>
        <v>0</v>
      </c>
      <c r="Z7" s="12">
        <f t="shared" ref="Z7:Z70" si="15">IF(G7="",0,IF(OR(G7=I7,G7=K7,G7=M7,G7=O7),1,0))</f>
        <v>0</v>
      </c>
      <c r="AA7" s="12">
        <f t="shared" ref="AA7:AA70" si="16">IF(I7="",0,IF(OR(G7=I7,I7=K7,I7=M7,I7=O7),1,0))</f>
        <v>0</v>
      </c>
      <c r="AB7" s="12">
        <f t="shared" ref="AB7:AB70" si="17">IF(K7="",0,IF(OR(K7=G7,I7=K7,K7=M7,K7=O7),1,0))</f>
        <v>0</v>
      </c>
      <c r="AC7" s="12">
        <f t="shared" ref="AC7:AC70" si="18">IF(M7="",0,IF(OR(G7=M7,I7=M7,K7=M7,M7=O7),1,0))</f>
        <v>0</v>
      </c>
      <c r="AD7" s="12">
        <f t="shared" ref="AD7:AD70" si="19">IF(O7="",0,IF(OR(G7=O7,I7=O7,K7=O7,M7=O7),1,0))</f>
        <v>0</v>
      </c>
      <c r="AE7" s="11" t="str">
        <f t="shared" si="3"/>
        <v>19000100</v>
      </c>
      <c r="AF7" s="7" t="str">
        <f t="shared" ref="AF7:AF55" si="20">IF(ISERROR(VLOOKUP($AI7,$AK$59:$AP$75,5,0)),"",VLOOKUP($AI7,$AK$59:$AP$75,5,0))</f>
        <v/>
      </c>
      <c r="AG7" s="7" t="str">
        <f t="shared" ref="AG7:AG55" si="21">IF(ISERROR(VLOOKUP($AI7,$AK$59:$AN$75,3,0)),"",VLOOKUP($AI7,$AK$59:$AN$75,3,0))</f>
        <v/>
      </c>
      <c r="AH7" s="7" t="str">
        <f t="shared" ref="AH7:AH55" si="22">IF(ISERROR(VLOOKUP($AI7,$AK$59:$AN$75,4,0)),"",VLOOKUP($AI7,$AK$59:$AN$75,4,0))</f>
        <v/>
      </c>
      <c r="AI7" s="4" t="str">
        <f t="shared" si="4"/>
        <v/>
      </c>
      <c r="AJ7" s="17" t="s">
        <v>140</v>
      </c>
      <c r="AK7" s="6">
        <v>2</v>
      </c>
      <c r="AL7" s="6">
        <v>25</v>
      </c>
      <c r="AP7" s="6">
        <v>102</v>
      </c>
      <c r="AQ7" s="4">
        <f t="shared" si="5"/>
        <v>0</v>
      </c>
      <c r="AR7" s="4" t="str">
        <f t="shared" si="6"/>
        <v/>
      </c>
      <c r="AS7" s="4" t="str">
        <f t="shared" si="7"/>
        <v xml:space="preserve"> </v>
      </c>
      <c r="AT7" s="4" t="str">
        <f t="shared" ref="AT7:AT55" si="23">IF($G7="","",VLOOKUP($G7,$AJ$6:$AL$61,2,0))</f>
        <v/>
      </c>
      <c r="AU7" s="4" t="str">
        <f t="shared" ref="AU7:AU55" si="24">IF($I7="","",VLOOKUP($I7,$AJ$6:$AL$61,2,0))</f>
        <v/>
      </c>
      <c r="AV7" s="4" t="str">
        <f t="shared" ref="AV7:AV55" si="25">IF($K7="","",VLOOKUP($K7,$AJ$6:$AL$61,2,0))</f>
        <v/>
      </c>
      <c r="AW7" s="4" t="str">
        <f t="shared" ref="AW7:AW70" si="26">IF($M7="","",VLOOKUP($M7,$AJ$6:$AL$61,2,0))</f>
        <v/>
      </c>
      <c r="AX7" s="4" t="str">
        <f t="shared" ref="AX7:AX70" si="27">IF($O7="","",VLOOKUP($O7,$AJ$6:$AL$61,2,0))</f>
        <v/>
      </c>
      <c r="AY7" s="4" t="str">
        <f t="shared" ref="AY7:AY55" si="28">IF($G7="","",VLOOKUP($G7,$AJ$6:$AL$61,3,0))</f>
        <v/>
      </c>
      <c r="AZ7" s="4" t="str">
        <f t="shared" ref="AZ7:AZ55" si="29">IF($I7="","",VLOOKUP($I7,$AJ$6:$AL$61,3,0))</f>
        <v/>
      </c>
      <c r="BA7" s="4" t="str">
        <f t="shared" ref="BA7:BA55" si="30">IF($K7="","",VLOOKUP($K7,$AJ$6:$AL$61,3,0))</f>
        <v/>
      </c>
      <c r="BB7" s="4" t="str">
        <f t="shared" ref="BB7:BB70" si="31">IF($M7="","",VLOOKUP($M7,$AJ$6:$AL$61,3,0))</f>
        <v/>
      </c>
      <c r="BC7" s="4" t="str">
        <f t="shared" ref="BC7:BC70" si="32">IF($O7="","",VLOOKUP($O7,$AJ$6:$AL$61,3,0))</f>
        <v/>
      </c>
      <c r="BD7" s="4" t="str">
        <f t="shared" si="8"/>
        <v>999:99.99</v>
      </c>
      <c r="BE7" s="4" t="str">
        <f t="shared" ref="BE7:BE70" si="33">IF(J7="","999:99.99"," "&amp;LEFT(RIGHT("        "&amp;TEXT(J7,"0.00"),7),2)&amp;":"&amp;RIGHT(TEXT(J7,"0.00"),5))</f>
        <v>999:99.99</v>
      </c>
      <c r="BF7" s="4" t="str">
        <f t="shared" ref="BF7:BF55" si="34">IF(L7="","999:99.99"," "&amp;LEFT(RIGHT("        "&amp;TEXT(L7,"0.00"),7),2)&amp;":"&amp;RIGHT(TEXT(L7,"0.00"),5))</f>
        <v>999:99.99</v>
      </c>
      <c r="BG7" s="4" t="str">
        <f t="shared" ref="BG7:BG70" si="35">IF(N7="","999:99.99"," "&amp;LEFT(RIGHT("        "&amp;TEXT(N7,"0.00"),7),2)&amp;":"&amp;RIGHT(TEXT(N7,"0.00"),5))</f>
        <v>999:99.99</v>
      </c>
      <c r="BH7" s="4" t="str">
        <f t="shared" ref="BH7:BH70" si="36">IF(P7="","999:99.99"," "&amp;LEFT(RIGHT("        "&amp;TEXT(P7,"0.00"),7),2)&amp;":"&amp;RIGHT(TEXT(P7,"0.00"),5))</f>
        <v>999:99.99</v>
      </c>
    </row>
    <row r="8" spans="1:60" ht="24" customHeight="1" x14ac:dyDescent="0.15">
      <c r="A8" s="31" t="str">
        <f t="shared" si="9"/>
        <v/>
      </c>
      <c r="B8" s="29"/>
      <c r="C8" s="29"/>
      <c r="D8" s="29"/>
      <c r="E8" s="29"/>
      <c r="F8" s="34"/>
      <c r="G8" s="29"/>
      <c r="H8" s="35"/>
      <c r="I8" s="29"/>
      <c r="J8" s="35"/>
      <c r="K8" s="35"/>
      <c r="L8" s="35"/>
      <c r="M8" s="35"/>
      <c r="N8" s="35"/>
      <c r="O8" s="35"/>
      <c r="P8" s="35"/>
      <c r="Q8" s="31" t="str">
        <f t="shared" si="0"/>
        <v/>
      </c>
      <c r="R8" s="7" t="str">
        <f t="shared" si="10"/>
        <v/>
      </c>
      <c r="S8" s="11"/>
      <c r="T8" s="12">
        <f t="shared" si="1"/>
        <v>0</v>
      </c>
      <c r="U8" s="12">
        <f t="shared" si="11"/>
        <v>0</v>
      </c>
      <c r="V8" s="12">
        <f t="shared" si="2"/>
        <v>0</v>
      </c>
      <c r="W8" s="12">
        <f t="shared" si="12"/>
        <v>0</v>
      </c>
      <c r="X8" s="12">
        <f t="shared" si="13"/>
        <v>0</v>
      </c>
      <c r="Y8" s="12">
        <f t="shared" si="14"/>
        <v>0</v>
      </c>
      <c r="Z8" s="12">
        <f t="shared" si="15"/>
        <v>0</v>
      </c>
      <c r="AA8" s="12">
        <f t="shared" si="16"/>
        <v>0</v>
      </c>
      <c r="AB8" s="12">
        <f t="shared" si="17"/>
        <v>0</v>
      </c>
      <c r="AC8" s="12">
        <f t="shared" si="18"/>
        <v>0</v>
      </c>
      <c r="AD8" s="12">
        <f t="shared" si="19"/>
        <v>0</v>
      </c>
      <c r="AE8" s="11" t="str">
        <f t="shared" si="3"/>
        <v>19000100</v>
      </c>
      <c r="AF8" s="7" t="str">
        <f t="shared" si="20"/>
        <v/>
      </c>
      <c r="AG8" s="7" t="str">
        <f t="shared" si="21"/>
        <v/>
      </c>
      <c r="AH8" s="7" t="str">
        <f t="shared" si="22"/>
        <v/>
      </c>
      <c r="AI8" s="4" t="str">
        <f t="shared" si="4"/>
        <v/>
      </c>
      <c r="AJ8" s="17" t="s">
        <v>141</v>
      </c>
      <c r="AK8" s="6">
        <v>3</v>
      </c>
      <c r="AL8" s="6">
        <v>25</v>
      </c>
      <c r="AP8" s="6">
        <v>103</v>
      </c>
      <c r="AQ8" s="4">
        <f t="shared" si="5"/>
        <v>0</v>
      </c>
      <c r="AR8" s="4" t="str">
        <f t="shared" si="6"/>
        <v/>
      </c>
      <c r="AS8" s="4" t="str">
        <f t="shared" si="7"/>
        <v xml:space="preserve"> </v>
      </c>
      <c r="AT8" s="4" t="str">
        <f t="shared" si="23"/>
        <v/>
      </c>
      <c r="AU8" s="4" t="str">
        <f t="shared" si="24"/>
        <v/>
      </c>
      <c r="AV8" s="4" t="str">
        <f t="shared" si="25"/>
        <v/>
      </c>
      <c r="AW8" s="4" t="str">
        <f t="shared" si="26"/>
        <v/>
      </c>
      <c r="AX8" s="4" t="str">
        <f t="shared" si="27"/>
        <v/>
      </c>
      <c r="AY8" s="4" t="str">
        <f t="shared" si="28"/>
        <v/>
      </c>
      <c r="AZ8" s="4" t="str">
        <f t="shared" si="29"/>
        <v/>
      </c>
      <c r="BA8" s="4" t="str">
        <f t="shared" si="30"/>
        <v/>
      </c>
      <c r="BB8" s="4" t="str">
        <f t="shared" si="31"/>
        <v/>
      </c>
      <c r="BC8" s="4" t="str">
        <f t="shared" si="32"/>
        <v/>
      </c>
      <c r="BD8" s="4" t="str">
        <f t="shared" si="8"/>
        <v>999:99.99</v>
      </c>
      <c r="BE8" s="4" t="str">
        <f t="shared" si="33"/>
        <v>999:99.99</v>
      </c>
      <c r="BF8" s="4" t="str">
        <f t="shared" si="34"/>
        <v>999:99.99</v>
      </c>
      <c r="BG8" s="4" t="str">
        <f t="shared" si="35"/>
        <v>999:99.99</v>
      </c>
      <c r="BH8" s="4" t="str">
        <f t="shared" si="36"/>
        <v>999:99.99</v>
      </c>
    </row>
    <row r="9" spans="1:60" ht="24" customHeight="1" x14ac:dyDescent="0.15">
      <c r="A9" s="31" t="str">
        <f t="shared" si="9"/>
        <v/>
      </c>
      <c r="B9" s="29"/>
      <c r="C9" s="29"/>
      <c r="D9" s="29"/>
      <c r="E9" s="29"/>
      <c r="F9" s="34"/>
      <c r="G9" s="29"/>
      <c r="H9" s="35"/>
      <c r="I9" s="29"/>
      <c r="J9" s="35"/>
      <c r="K9" s="35"/>
      <c r="L9" s="35"/>
      <c r="M9" s="35"/>
      <c r="N9" s="35"/>
      <c r="O9" s="35"/>
      <c r="P9" s="35"/>
      <c r="Q9" s="31" t="str">
        <f t="shared" si="0"/>
        <v/>
      </c>
      <c r="R9" s="7" t="str">
        <f t="shared" si="10"/>
        <v/>
      </c>
      <c r="S9" s="11"/>
      <c r="T9" s="12">
        <f t="shared" si="1"/>
        <v>0</v>
      </c>
      <c r="U9" s="12">
        <f t="shared" si="11"/>
        <v>0</v>
      </c>
      <c r="V9" s="12">
        <f t="shared" si="2"/>
        <v>0</v>
      </c>
      <c r="W9" s="12">
        <f t="shared" si="12"/>
        <v>0</v>
      </c>
      <c r="X9" s="12">
        <f t="shared" si="13"/>
        <v>0</v>
      </c>
      <c r="Y9" s="12">
        <f t="shared" si="14"/>
        <v>0</v>
      </c>
      <c r="Z9" s="12">
        <f t="shared" si="15"/>
        <v>0</v>
      </c>
      <c r="AA9" s="12">
        <f t="shared" si="16"/>
        <v>0</v>
      </c>
      <c r="AB9" s="12">
        <f t="shared" si="17"/>
        <v>0</v>
      </c>
      <c r="AC9" s="12">
        <f t="shared" si="18"/>
        <v>0</v>
      </c>
      <c r="AD9" s="12">
        <f t="shared" si="19"/>
        <v>0</v>
      </c>
      <c r="AE9" s="11" t="str">
        <f t="shared" si="3"/>
        <v>19000100</v>
      </c>
      <c r="AF9" s="7" t="str">
        <f t="shared" si="20"/>
        <v/>
      </c>
      <c r="AG9" s="7" t="str">
        <f t="shared" si="21"/>
        <v/>
      </c>
      <c r="AH9" s="7" t="str">
        <f t="shared" si="22"/>
        <v/>
      </c>
      <c r="AI9" s="4" t="str">
        <f t="shared" si="4"/>
        <v/>
      </c>
      <c r="AJ9" s="17" t="s">
        <v>142</v>
      </c>
      <c r="AK9">
        <v>4</v>
      </c>
      <c r="AL9">
        <v>25</v>
      </c>
      <c r="AM9"/>
      <c r="AN9"/>
      <c r="AO9"/>
      <c r="AP9" s="6">
        <v>104</v>
      </c>
      <c r="AQ9" s="4">
        <f t="shared" si="5"/>
        <v>0</v>
      </c>
      <c r="AR9" s="4" t="str">
        <f t="shared" si="6"/>
        <v/>
      </c>
      <c r="AS9" s="4" t="str">
        <f t="shared" si="7"/>
        <v xml:space="preserve"> </v>
      </c>
      <c r="AT9" s="4" t="str">
        <f t="shared" si="23"/>
        <v/>
      </c>
      <c r="AU9" s="4" t="str">
        <f t="shared" si="24"/>
        <v/>
      </c>
      <c r="AV9" s="4" t="str">
        <f t="shared" si="25"/>
        <v/>
      </c>
      <c r="AW9" s="4" t="str">
        <f t="shared" si="26"/>
        <v/>
      </c>
      <c r="AX9" s="4" t="str">
        <f t="shared" si="27"/>
        <v/>
      </c>
      <c r="AY9" s="4" t="str">
        <f t="shared" si="28"/>
        <v/>
      </c>
      <c r="AZ9" s="4" t="str">
        <f t="shared" si="29"/>
        <v/>
      </c>
      <c r="BA9" s="4" t="str">
        <f t="shared" si="30"/>
        <v/>
      </c>
      <c r="BB9" s="4" t="str">
        <f t="shared" si="31"/>
        <v/>
      </c>
      <c r="BC9" s="4" t="str">
        <f t="shared" si="32"/>
        <v/>
      </c>
      <c r="BD9" s="4" t="str">
        <f t="shared" si="8"/>
        <v>999:99.99</v>
      </c>
      <c r="BE9" s="4" t="str">
        <f t="shared" si="33"/>
        <v>999:99.99</v>
      </c>
      <c r="BF9" s="4" t="str">
        <f t="shared" si="34"/>
        <v>999:99.99</v>
      </c>
      <c r="BG9" s="4" t="str">
        <f t="shared" si="35"/>
        <v>999:99.99</v>
      </c>
      <c r="BH9" s="4" t="str">
        <f t="shared" si="36"/>
        <v>999:99.99</v>
      </c>
    </row>
    <row r="10" spans="1:60" ht="24" customHeight="1" x14ac:dyDescent="0.15">
      <c r="A10" s="31" t="str">
        <f t="shared" si="9"/>
        <v/>
      </c>
      <c r="B10" s="29"/>
      <c r="C10" s="29"/>
      <c r="D10" s="29"/>
      <c r="E10" s="29"/>
      <c r="F10" s="34"/>
      <c r="G10" s="29"/>
      <c r="H10" s="35"/>
      <c r="I10" s="29"/>
      <c r="J10" s="35"/>
      <c r="K10" s="35"/>
      <c r="L10" s="35"/>
      <c r="M10" s="35"/>
      <c r="N10" s="35"/>
      <c r="O10" s="35"/>
      <c r="P10" s="35"/>
      <c r="Q10" s="31" t="str">
        <f t="shared" si="0"/>
        <v/>
      </c>
      <c r="R10" s="7" t="str">
        <f t="shared" si="10"/>
        <v/>
      </c>
      <c r="S10" s="11"/>
      <c r="T10" s="12">
        <f t="shared" si="1"/>
        <v>0</v>
      </c>
      <c r="U10" s="12">
        <f t="shared" si="11"/>
        <v>0</v>
      </c>
      <c r="V10" s="12">
        <f t="shared" si="2"/>
        <v>0</v>
      </c>
      <c r="W10" s="12">
        <f t="shared" si="12"/>
        <v>0</v>
      </c>
      <c r="X10" s="12">
        <f t="shared" si="13"/>
        <v>0</v>
      </c>
      <c r="Y10" s="12">
        <f t="shared" si="14"/>
        <v>0</v>
      </c>
      <c r="Z10" s="12">
        <f t="shared" si="15"/>
        <v>0</v>
      </c>
      <c r="AA10" s="12">
        <f t="shared" si="16"/>
        <v>0</v>
      </c>
      <c r="AB10" s="12">
        <f t="shared" si="17"/>
        <v>0</v>
      </c>
      <c r="AC10" s="12">
        <f t="shared" si="18"/>
        <v>0</v>
      </c>
      <c r="AD10" s="12">
        <f t="shared" si="19"/>
        <v>0</v>
      </c>
      <c r="AE10" s="11" t="str">
        <f t="shared" si="3"/>
        <v>19000100</v>
      </c>
      <c r="AF10" s="7" t="str">
        <f t="shared" si="20"/>
        <v/>
      </c>
      <c r="AG10" s="7" t="str">
        <f t="shared" si="21"/>
        <v/>
      </c>
      <c r="AH10" s="7" t="str">
        <f t="shared" si="22"/>
        <v/>
      </c>
      <c r="AI10" s="4" t="str">
        <f t="shared" si="4"/>
        <v/>
      </c>
      <c r="AJ10" s="17" t="s">
        <v>33</v>
      </c>
      <c r="AK10" s="6">
        <v>1</v>
      </c>
      <c r="AL10" s="6">
        <v>50</v>
      </c>
      <c r="AM10"/>
      <c r="AN10"/>
      <c r="AO10"/>
      <c r="AP10" s="6">
        <v>105</v>
      </c>
      <c r="AQ10" s="4">
        <f t="shared" si="5"/>
        <v>0</v>
      </c>
      <c r="AR10" s="4" t="str">
        <f t="shared" si="6"/>
        <v/>
      </c>
      <c r="AS10" s="4" t="str">
        <f t="shared" si="7"/>
        <v xml:space="preserve"> </v>
      </c>
      <c r="AT10" s="4" t="str">
        <f t="shared" si="23"/>
        <v/>
      </c>
      <c r="AU10" s="4" t="str">
        <f t="shared" si="24"/>
        <v/>
      </c>
      <c r="AV10" s="4" t="str">
        <f t="shared" si="25"/>
        <v/>
      </c>
      <c r="AW10" s="4" t="str">
        <f t="shared" si="26"/>
        <v/>
      </c>
      <c r="AX10" s="4" t="str">
        <f t="shared" si="27"/>
        <v/>
      </c>
      <c r="AY10" s="4" t="str">
        <f t="shared" si="28"/>
        <v/>
      </c>
      <c r="AZ10" s="4" t="str">
        <f t="shared" si="29"/>
        <v/>
      </c>
      <c r="BA10" s="4" t="str">
        <f t="shared" si="30"/>
        <v/>
      </c>
      <c r="BB10" s="4" t="str">
        <f t="shared" si="31"/>
        <v/>
      </c>
      <c r="BC10" s="4" t="str">
        <f t="shared" si="32"/>
        <v/>
      </c>
      <c r="BD10" s="4" t="str">
        <f t="shared" si="8"/>
        <v>999:99.99</v>
      </c>
      <c r="BE10" s="4" t="str">
        <f t="shared" si="33"/>
        <v>999:99.99</v>
      </c>
      <c r="BF10" s="4" t="str">
        <f t="shared" si="34"/>
        <v>999:99.99</v>
      </c>
      <c r="BG10" s="4" t="str">
        <f t="shared" si="35"/>
        <v>999:99.99</v>
      </c>
      <c r="BH10" s="4" t="str">
        <f t="shared" si="36"/>
        <v>999:99.99</v>
      </c>
    </row>
    <row r="11" spans="1:60" ht="24" customHeight="1" x14ac:dyDescent="0.15">
      <c r="A11" s="31" t="str">
        <f t="shared" si="9"/>
        <v/>
      </c>
      <c r="B11" s="29"/>
      <c r="C11" s="29"/>
      <c r="D11" s="29"/>
      <c r="E11" s="29"/>
      <c r="F11" s="34"/>
      <c r="G11" s="29"/>
      <c r="H11" s="35"/>
      <c r="I11" s="29"/>
      <c r="J11" s="35"/>
      <c r="K11" s="35"/>
      <c r="L11" s="35"/>
      <c r="M11" s="35"/>
      <c r="N11" s="35"/>
      <c r="O11" s="35"/>
      <c r="P11" s="35"/>
      <c r="Q11" s="31" t="str">
        <f t="shared" si="0"/>
        <v/>
      </c>
      <c r="R11" s="7" t="str">
        <f t="shared" si="10"/>
        <v/>
      </c>
      <c r="S11" s="11"/>
      <c r="T11" s="12">
        <f t="shared" si="1"/>
        <v>0</v>
      </c>
      <c r="U11" s="12">
        <f t="shared" si="11"/>
        <v>0</v>
      </c>
      <c r="V11" s="12">
        <f t="shared" si="2"/>
        <v>0</v>
      </c>
      <c r="W11" s="12">
        <f t="shared" si="12"/>
        <v>0</v>
      </c>
      <c r="X11" s="12">
        <f t="shared" si="13"/>
        <v>0</v>
      </c>
      <c r="Y11" s="12">
        <f t="shared" si="14"/>
        <v>0</v>
      </c>
      <c r="Z11" s="12">
        <f t="shared" si="15"/>
        <v>0</v>
      </c>
      <c r="AA11" s="12">
        <f t="shared" si="16"/>
        <v>0</v>
      </c>
      <c r="AB11" s="12">
        <f t="shared" si="17"/>
        <v>0</v>
      </c>
      <c r="AC11" s="12">
        <f t="shared" si="18"/>
        <v>0</v>
      </c>
      <c r="AD11" s="12">
        <f t="shared" si="19"/>
        <v>0</v>
      </c>
      <c r="AE11" s="11" t="str">
        <f t="shared" si="3"/>
        <v>19000100</v>
      </c>
      <c r="AF11" s="7" t="str">
        <f t="shared" si="20"/>
        <v/>
      </c>
      <c r="AG11" s="7" t="str">
        <f t="shared" si="21"/>
        <v/>
      </c>
      <c r="AH11" s="7" t="str">
        <f t="shared" si="22"/>
        <v/>
      </c>
      <c r="AI11" s="4" t="str">
        <f t="shared" si="4"/>
        <v/>
      </c>
      <c r="AJ11" s="17" t="s">
        <v>34</v>
      </c>
      <c r="AK11" s="6">
        <v>2</v>
      </c>
      <c r="AL11" s="6">
        <v>50</v>
      </c>
      <c r="AP11" s="6">
        <v>106</v>
      </c>
      <c r="AQ11" s="4">
        <f t="shared" si="5"/>
        <v>0</v>
      </c>
      <c r="AR11" s="4" t="str">
        <f t="shared" si="6"/>
        <v/>
      </c>
      <c r="AS11" s="4" t="str">
        <f t="shared" si="7"/>
        <v xml:space="preserve"> </v>
      </c>
      <c r="AT11" s="4" t="str">
        <f t="shared" si="23"/>
        <v/>
      </c>
      <c r="AU11" s="4" t="str">
        <f t="shared" si="24"/>
        <v/>
      </c>
      <c r="AV11" s="4" t="str">
        <f t="shared" si="25"/>
        <v/>
      </c>
      <c r="AW11" s="4" t="str">
        <f t="shared" si="26"/>
        <v/>
      </c>
      <c r="AX11" s="4" t="str">
        <f t="shared" si="27"/>
        <v/>
      </c>
      <c r="AY11" s="4" t="str">
        <f t="shared" si="28"/>
        <v/>
      </c>
      <c r="AZ11" s="4" t="str">
        <f t="shared" si="29"/>
        <v/>
      </c>
      <c r="BA11" s="4" t="str">
        <f t="shared" si="30"/>
        <v/>
      </c>
      <c r="BB11" s="4" t="str">
        <f t="shared" si="31"/>
        <v/>
      </c>
      <c r="BC11" s="4" t="str">
        <f t="shared" si="32"/>
        <v/>
      </c>
      <c r="BD11" s="4" t="str">
        <f t="shared" si="8"/>
        <v>999:99.99</v>
      </c>
      <c r="BE11" s="4" t="str">
        <f t="shared" si="33"/>
        <v>999:99.99</v>
      </c>
      <c r="BF11" s="4" t="str">
        <f t="shared" si="34"/>
        <v>999:99.99</v>
      </c>
      <c r="BG11" s="4" t="str">
        <f t="shared" si="35"/>
        <v>999:99.99</v>
      </c>
      <c r="BH11" s="4" t="str">
        <f t="shared" si="36"/>
        <v>999:99.99</v>
      </c>
    </row>
    <row r="12" spans="1:60" ht="24" customHeight="1" x14ac:dyDescent="0.15">
      <c r="A12" s="31" t="str">
        <f t="shared" si="9"/>
        <v/>
      </c>
      <c r="B12" s="29"/>
      <c r="C12" s="29"/>
      <c r="D12" s="29"/>
      <c r="E12" s="29"/>
      <c r="F12" s="34"/>
      <c r="G12" s="29"/>
      <c r="H12" s="35"/>
      <c r="I12" s="29"/>
      <c r="J12" s="35"/>
      <c r="K12" s="35"/>
      <c r="L12" s="35"/>
      <c r="M12" s="35"/>
      <c r="N12" s="35"/>
      <c r="O12" s="35"/>
      <c r="P12" s="35"/>
      <c r="Q12" s="31" t="str">
        <f t="shared" si="0"/>
        <v/>
      </c>
      <c r="R12" s="7" t="str">
        <f t="shared" si="10"/>
        <v/>
      </c>
      <c r="S12" s="11"/>
      <c r="T12" s="12">
        <f t="shared" si="1"/>
        <v>0</v>
      </c>
      <c r="U12" s="12">
        <f t="shared" si="11"/>
        <v>0</v>
      </c>
      <c r="V12" s="12">
        <f t="shared" si="2"/>
        <v>0</v>
      </c>
      <c r="W12" s="12">
        <f t="shared" si="12"/>
        <v>0</v>
      </c>
      <c r="X12" s="12">
        <f t="shared" si="13"/>
        <v>0</v>
      </c>
      <c r="Y12" s="12">
        <f t="shared" si="14"/>
        <v>0</v>
      </c>
      <c r="Z12" s="12">
        <f t="shared" si="15"/>
        <v>0</v>
      </c>
      <c r="AA12" s="12">
        <f t="shared" si="16"/>
        <v>0</v>
      </c>
      <c r="AB12" s="12">
        <f t="shared" si="17"/>
        <v>0</v>
      </c>
      <c r="AC12" s="12">
        <f t="shared" si="18"/>
        <v>0</v>
      </c>
      <c r="AD12" s="12">
        <f t="shared" si="19"/>
        <v>0</v>
      </c>
      <c r="AE12" s="11" t="str">
        <f t="shared" si="3"/>
        <v>19000100</v>
      </c>
      <c r="AF12" s="7" t="str">
        <f t="shared" si="20"/>
        <v/>
      </c>
      <c r="AG12" s="7" t="str">
        <f t="shared" si="21"/>
        <v/>
      </c>
      <c r="AH12" s="7" t="str">
        <f t="shared" si="22"/>
        <v/>
      </c>
      <c r="AI12" s="4" t="str">
        <f t="shared" si="4"/>
        <v/>
      </c>
      <c r="AJ12" s="17" t="s">
        <v>35</v>
      </c>
      <c r="AK12" s="6">
        <v>3</v>
      </c>
      <c r="AL12" s="6">
        <v>50</v>
      </c>
      <c r="AP12" s="6">
        <v>107</v>
      </c>
      <c r="AQ12" s="4">
        <f t="shared" si="5"/>
        <v>0</v>
      </c>
      <c r="AR12" s="4" t="str">
        <f t="shared" si="6"/>
        <v/>
      </c>
      <c r="AS12" s="4" t="str">
        <f t="shared" si="7"/>
        <v xml:space="preserve"> </v>
      </c>
      <c r="AT12" s="4" t="str">
        <f t="shared" si="23"/>
        <v/>
      </c>
      <c r="AU12" s="4" t="str">
        <f t="shared" si="24"/>
        <v/>
      </c>
      <c r="AV12" s="4" t="str">
        <f t="shared" si="25"/>
        <v/>
      </c>
      <c r="AW12" s="4" t="str">
        <f t="shared" si="26"/>
        <v/>
      </c>
      <c r="AX12" s="4" t="str">
        <f t="shared" si="27"/>
        <v/>
      </c>
      <c r="AY12" s="4" t="str">
        <f t="shared" si="28"/>
        <v/>
      </c>
      <c r="AZ12" s="4" t="str">
        <f t="shared" si="29"/>
        <v/>
      </c>
      <c r="BA12" s="4" t="str">
        <f t="shared" si="30"/>
        <v/>
      </c>
      <c r="BB12" s="4" t="str">
        <f t="shared" si="31"/>
        <v/>
      </c>
      <c r="BC12" s="4" t="str">
        <f t="shared" si="32"/>
        <v/>
      </c>
      <c r="BD12" s="4" t="str">
        <f t="shared" si="8"/>
        <v>999:99.99</v>
      </c>
      <c r="BE12" s="4" t="str">
        <f t="shared" si="33"/>
        <v>999:99.99</v>
      </c>
      <c r="BF12" s="4" t="str">
        <f t="shared" si="34"/>
        <v>999:99.99</v>
      </c>
      <c r="BG12" s="4" t="str">
        <f t="shared" si="35"/>
        <v>999:99.99</v>
      </c>
      <c r="BH12" s="4" t="str">
        <f t="shared" si="36"/>
        <v>999:99.99</v>
      </c>
    </row>
    <row r="13" spans="1:60" ht="24" customHeight="1" x14ac:dyDescent="0.15">
      <c r="A13" s="31" t="str">
        <f t="shared" si="9"/>
        <v/>
      </c>
      <c r="B13" s="29"/>
      <c r="C13" s="29"/>
      <c r="D13" s="29"/>
      <c r="E13" s="29"/>
      <c r="F13" s="34"/>
      <c r="G13" s="29"/>
      <c r="H13" s="35"/>
      <c r="I13" s="29"/>
      <c r="J13" s="35"/>
      <c r="K13" s="35"/>
      <c r="L13" s="35"/>
      <c r="M13" s="35"/>
      <c r="N13" s="35"/>
      <c r="O13" s="35"/>
      <c r="P13" s="35"/>
      <c r="Q13" s="31" t="str">
        <f t="shared" si="0"/>
        <v/>
      </c>
      <c r="R13" s="7" t="str">
        <f t="shared" si="10"/>
        <v/>
      </c>
      <c r="S13" s="11"/>
      <c r="T13" s="12">
        <f t="shared" si="1"/>
        <v>0</v>
      </c>
      <c r="U13" s="12">
        <f t="shared" si="11"/>
        <v>0</v>
      </c>
      <c r="V13" s="12">
        <f t="shared" si="2"/>
        <v>0</v>
      </c>
      <c r="W13" s="12">
        <f t="shared" si="12"/>
        <v>0</v>
      </c>
      <c r="X13" s="12">
        <f t="shared" si="13"/>
        <v>0</v>
      </c>
      <c r="Y13" s="12">
        <f t="shared" si="14"/>
        <v>0</v>
      </c>
      <c r="Z13" s="12">
        <f t="shared" si="15"/>
        <v>0</v>
      </c>
      <c r="AA13" s="12">
        <f t="shared" si="16"/>
        <v>0</v>
      </c>
      <c r="AB13" s="12">
        <f t="shared" si="17"/>
        <v>0</v>
      </c>
      <c r="AC13" s="12">
        <f t="shared" si="18"/>
        <v>0</v>
      </c>
      <c r="AD13" s="12">
        <f t="shared" si="19"/>
        <v>0</v>
      </c>
      <c r="AE13" s="11" t="str">
        <f t="shared" si="3"/>
        <v>19000100</v>
      </c>
      <c r="AF13" s="7" t="str">
        <f t="shared" si="20"/>
        <v/>
      </c>
      <c r="AG13" s="7" t="str">
        <f t="shared" si="21"/>
        <v/>
      </c>
      <c r="AH13" s="7" t="str">
        <f t="shared" si="22"/>
        <v/>
      </c>
      <c r="AI13" s="4" t="str">
        <f t="shared" si="4"/>
        <v/>
      </c>
      <c r="AJ13" s="17" t="s">
        <v>143</v>
      </c>
      <c r="AK13">
        <v>4</v>
      </c>
      <c r="AL13">
        <v>50</v>
      </c>
      <c r="AP13" s="6">
        <v>108</v>
      </c>
      <c r="AQ13" s="4">
        <f t="shared" si="5"/>
        <v>0</v>
      </c>
      <c r="AR13" s="4" t="str">
        <f t="shared" si="6"/>
        <v/>
      </c>
      <c r="AS13" s="4" t="str">
        <f t="shared" si="7"/>
        <v xml:space="preserve"> </v>
      </c>
      <c r="AT13" s="4" t="str">
        <f t="shared" si="23"/>
        <v/>
      </c>
      <c r="AU13" s="4" t="str">
        <f t="shared" si="24"/>
        <v/>
      </c>
      <c r="AV13" s="4" t="str">
        <f t="shared" si="25"/>
        <v/>
      </c>
      <c r="AW13" s="4" t="str">
        <f t="shared" si="26"/>
        <v/>
      </c>
      <c r="AX13" s="4" t="str">
        <f t="shared" si="27"/>
        <v/>
      </c>
      <c r="AY13" s="4" t="str">
        <f t="shared" si="28"/>
        <v/>
      </c>
      <c r="AZ13" s="4" t="str">
        <f t="shared" si="29"/>
        <v/>
      </c>
      <c r="BA13" s="4" t="str">
        <f t="shared" si="30"/>
        <v/>
      </c>
      <c r="BB13" s="4" t="str">
        <f t="shared" si="31"/>
        <v/>
      </c>
      <c r="BC13" s="4" t="str">
        <f t="shared" si="32"/>
        <v/>
      </c>
      <c r="BD13" s="4" t="str">
        <f t="shared" si="8"/>
        <v>999:99.99</v>
      </c>
      <c r="BE13" s="4" t="str">
        <f t="shared" si="33"/>
        <v>999:99.99</v>
      </c>
      <c r="BF13" s="4" t="str">
        <f t="shared" si="34"/>
        <v>999:99.99</v>
      </c>
      <c r="BG13" s="4" t="str">
        <f t="shared" si="35"/>
        <v>999:99.99</v>
      </c>
      <c r="BH13" s="4" t="str">
        <f t="shared" si="36"/>
        <v>999:99.99</v>
      </c>
    </row>
    <row r="14" spans="1:60" ht="24" customHeight="1" x14ac:dyDescent="0.15">
      <c r="A14" s="31" t="str">
        <f t="shared" si="9"/>
        <v/>
      </c>
      <c r="B14" s="29"/>
      <c r="C14" s="29"/>
      <c r="D14" s="29"/>
      <c r="E14" s="29"/>
      <c r="F14" s="34"/>
      <c r="G14" s="29"/>
      <c r="H14" s="35"/>
      <c r="I14" s="29"/>
      <c r="J14" s="35"/>
      <c r="K14" s="35"/>
      <c r="L14" s="35"/>
      <c r="M14" s="35"/>
      <c r="N14" s="35"/>
      <c r="O14" s="35"/>
      <c r="P14" s="35"/>
      <c r="Q14" s="31" t="str">
        <f t="shared" si="0"/>
        <v/>
      </c>
      <c r="R14" s="7" t="str">
        <f t="shared" si="10"/>
        <v/>
      </c>
      <c r="S14" s="11"/>
      <c r="T14" s="12">
        <f t="shared" si="1"/>
        <v>0</v>
      </c>
      <c r="U14" s="12">
        <f t="shared" si="11"/>
        <v>0</v>
      </c>
      <c r="V14" s="12">
        <f t="shared" si="2"/>
        <v>0</v>
      </c>
      <c r="W14" s="12">
        <f t="shared" si="12"/>
        <v>0</v>
      </c>
      <c r="X14" s="12">
        <f t="shared" si="13"/>
        <v>0</v>
      </c>
      <c r="Y14" s="12">
        <f t="shared" si="14"/>
        <v>0</v>
      </c>
      <c r="Z14" s="12">
        <f t="shared" si="15"/>
        <v>0</v>
      </c>
      <c r="AA14" s="12">
        <f t="shared" si="16"/>
        <v>0</v>
      </c>
      <c r="AB14" s="12">
        <f t="shared" si="17"/>
        <v>0</v>
      </c>
      <c r="AC14" s="12">
        <f t="shared" si="18"/>
        <v>0</v>
      </c>
      <c r="AD14" s="12">
        <f t="shared" si="19"/>
        <v>0</v>
      </c>
      <c r="AE14" s="11" t="str">
        <f t="shared" si="3"/>
        <v>19000100</v>
      </c>
      <c r="AF14" s="7" t="str">
        <f t="shared" si="20"/>
        <v/>
      </c>
      <c r="AG14" s="7" t="str">
        <f t="shared" si="21"/>
        <v/>
      </c>
      <c r="AH14" s="7" t="str">
        <f t="shared" si="22"/>
        <v/>
      </c>
      <c r="AI14" s="4" t="str">
        <f t="shared" si="4"/>
        <v/>
      </c>
      <c r="AJ14" s="18" t="s">
        <v>144</v>
      </c>
      <c r="AK14">
        <v>5</v>
      </c>
      <c r="AL14">
        <v>100</v>
      </c>
      <c r="AP14" s="6">
        <v>109</v>
      </c>
      <c r="AQ14" s="4">
        <f t="shared" si="5"/>
        <v>0</v>
      </c>
      <c r="AR14" s="4" t="str">
        <f t="shared" si="6"/>
        <v/>
      </c>
      <c r="AS14" s="4" t="str">
        <f t="shared" si="7"/>
        <v xml:space="preserve"> </v>
      </c>
      <c r="AT14" s="4" t="str">
        <f t="shared" si="23"/>
        <v/>
      </c>
      <c r="AU14" s="4" t="str">
        <f t="shared" si="24"/>
        <v/>
      </c>
      <c r="AV14" s="4" t="str">
        <f t="shared" si="25"/>
        <v/>
      </c>
      <c r="AW14" s="4" t="str">
        <f t="shared" si="26"/>
        <v/>
      </c>
      <c r="AX14" s="4" t="str">
        <f t="shared" si="27"/>
        <v/>
      </c>
      <c r="AY14" s="4" t="str">
        <f t="shared" si="28"/>
        <v/>
      </c>
      <c r="AZ14" s="4" t="str">
        <f t="shared" si="29"/>
        <v/>
      </c>
      <c r="BA14" s="4" t="str">
        <f t="shared" si="30"/>
        <v/>
      </c>
      <c r="BB14" s="4" t="str">
        <f t="shared" si="31"/>
        <v/>
      </c>
      <c r="BC14" s="4" t="str">
        <f t="shared" si="32"/>
        <v/>
      </c>
      <c r="BD14" s="4" t="str">
        <f t="shared" si="8"/>
        <v>999:99.99</v>
      </c>
      <c r="BE14" s="4" t="str">
        <f t="shared" si="33"/>
        <v>999:99.99</v>
      </c>
      <c r="BF14" s="4" t="str">
        <f t="shared" si="34"/>
        <v>999:99.99</v>
      </c>
      <c r="BG14" s="4" t="str">
        <f t="shared" si="35"/>
        <v>999:99.99</v>
      </c>
      <c r="BH14" s="4" t="str">
        <f t="shared" si="36"/>
        <v>999:99.99</v>
      </c>
    </row>
    <row r="15" spans="1:60" ht="24" customHeight="1" x14ac:dyDescent="0.15">
      <c r="A15" s="31" t="str">
        <f t="shared" si="9"/>
        <v/>
      </c>
      <c r="B15" s="29"/>
      <c r="C15" s="29"/>
      <c r="D15" s="29"/>
      <c r="E15" s="29"/>
      <c r="F15" s="34"/>
      <c r="G15" s="29"/>
      <c r="H15" s="35"/>
      <c r="I15" s="29"/>
      <c r="J15" s="35"/>
      <c r="K15" s="35"/>
      <c r="L15" s="35"/>
      <c r="M15" s="35"/>
      <c r="N15" s="35"/>
      <c r="O15" s="35"/>
      <c r="P15" s="35"/>
      <c r="Q15" s="31" t="str">
        <f t="shared" si="0"/>
        <v/>
      </c>
      <c r="R15" s="7" t="str">
        <f t="shared" si="10"/>
        <v/>
      </c>
      <c r="S15" s="11"/>
      <c r="T15" s="12">
        <f t="shared" si="1"/>
        <v>0</v>
      </c>
      <c r="U15" s="12">
        <f t="shared" si="11"/>
        <v>0</v>
      </c>
      <c r="V15" s="12">
        <f t="shared" si="2"/>
        <v>0</v>
      </c>
      <c r="W15" s="12">
        <f t="shared" si="12"/>
        <v>0</v>
      </c>
      <c r="X15" s="12">
        <f t="shared" si="13"/>
        <v>0</v>
      </c>
      <c r="Y15" s="12">
        <f t="shared" si="14"/>
        <v>0</v>
      </c>
      <c r="Z15" s="12">
        <f t="shared" si="15"/>
        <v>0</v>
      </c>
      <c r="AA15" s="12">
        <f t="shared" si="16"/>
        <v>0</v>
      </c>
      <c r="AB15" s="12">
        <f t="shared" si="17"/>
        <v>0</v>
      </c>
      <c r="AC15" s="12">
        <f t="shared" si="18"/>
        <v>0</v>
      </c>
      <c r="AD15" s="12">
        <f t="shared" si="19"/>
        <v>0</v>
      </c>
      <c r="AE15" s="11" t="str">
        <f t="shared" si="3"/>
        <v>19000100</v>
      </c>
      <c r="AF15" s="7" t="str">
        <f t="shared" si="20"/>
        <v/>
      </c>
      <c r="AG15" s="7" t="str">
        <f t="shared" si="21"/>
        <v/>
      </c>
      <c r="AH15" s="7" t="str">
        <f t="shared" si="22"/>
        <v/>
      </c>
      <c r="AI15" s="4" t="str">
        <f t="shared" si="4"/>
        <v/>
      </c>
      <c r="AJ15" s="18" t="s">
        <v>36</v>
      </c>
      <c r="AK15">
        <v>5</v>
      </c>
      <c r="AL15">
        <v>200</v>
      </c>
      <c r="AP15" s="6">
        <v>110</v>
      </c>
      <c r="AQ15" s="4">
        <f t="shared" si="5"/>
        <v>0</v>
      </c>
      <c r="AR15" s="4" t="str">
        <f t="shared" si="6"/>
        <v/>
      </c>
      <c r="AS15" s="4" t="str">
        <f t="shared" si="7"/>
        <v xml:space="preserve"> </v>
      </c>
      <c r="AT15" s="4" t="str">
        <f t="shared" si="23"/>
        <v/>
      </c>
      <c r="AU15" s="4" t="str">
        <f t="shared" si="24"/>
        <v/>
      </c>
      <c r="AV15" s="4" t="str">
        <f t="shared" si="25"/>
        <v/>
      </c>
      <c r="AW15" s="4" t="str">
        <f t="shared" si="26"/>
        <v/>
      </c>
      <c r="AX15" s="4" t="str">
        <f t="shared" si="27"/>
        <v/>
      </c>
      <c r="AY15" s="4" t="str">
        <f t="shared" si="28"/>
        <v/>
      </c>
      <c r="AZ15" s="4" t="str">
        <f t="shared" si="29"/>
        <v/>
      </c>
      <c r="BA15" s="4" t="str">
        <f t="shared" si="30"/>
        <v/>
      </c>
      <c r="BB15" s="4" t="str">
        <f t="shared" si="31"/>
        <v/>
      </c>
      <c r="BC15" s="4" t="str">
        <f t="shared" si="32"/>
        <v/>
      </c>
      <c r="BD15" s="4" t="str">
        <f t="shared" si="8"/>
        <v>999:99.99</v>
      </c>
      <c r="BE15" s="4" t="str">
        <f t="shared" si="33"/>
        <v>999:99.99</v>
      </c>
      <c r="BF15" s="4" t="str">
        <f t="shared" si="34"/>
        <v>999:99.99</v>
      </c>
      <c r="BG15" s="4" t="str">
        <f t="shared" si="35"/>
        <v>999:99.99</v>
      </c>
      <c r="BH15" s="4" t="str">
        <f t="shared" si="36"/>
        <v>999:99.99</v>
      </c>
    </row>
    <row r="16" spans="1:60" ht="24" customHeight="1" x14ac:dyDescent="0.15">
      <c r="A16" s="31" t="str">
        <f t="shared" si="9"/>
        <v/>
      </c>
      <c r="B16" s="29"/>
      <c r="C16" s="29"/>
      <c r="D16" s="29"/>
      <c r="E16" s="29"/>
      <c r="F16" s="34"/>
      <c r="G16" s="29"/>
      <c r="H16" s="35"/>
      <c r="I16" s="29"/>
      <c r="J16" s="35"/>
      <c r="K16" s="35"/>
      <c r="L16" s="35"/>
      <c r="M16" s="35"/>
      <c r="N16" s="35"/>
      <c r="O16" s="35"/>
      <c r="P16" s="35"/>
      <c r="Q16" s="31" t="str">
        <f t="shared" si="0"/>
        <v/>
      </c>
      <c r="R16" s="7" t="str">
        <f t="shared" si="10"/>
        <v/>
      </c>
      <c r="S16" s="11"/>
      <c r="T16" s="12">
        <f t="shared" si="1"/>
        <v>0</v>
      </c>
      <c r="U16" s="12">
        <f t="shared" si="11"/>
        <v>0</v>
      </c>
      <c r="V16" s="12">
        <f t="shared" si="2"/>
        <v>0</v>
      </c>
      <c r="W16" s="12">
        <f t="shared" si="12"/>
        <v>0</v>
      </c>
      <c r="X16" s="12">
        <f t="shared" si="13"/>
        <v>0</v>
      </c>
      <c r="Y16" s="12">
        <f t="shared" si="14"/>
        <v>0</v>
      </c>
      <c r="Z16" s="12">
        <f t="shared" si="15"/>
        <v>0</v>
      </c>
      <c r="AA16" s="12">
        <f t="shared" si="16"/>
        <v>0</v>
      </c>
      <c r="AB16" s="12">
        <f t="shared" si="17"/>
        <v>0</v>
      </c>
      <c r="AC16" s="12">
        <f t="shared" si="18"/>
        <v>0</v>
      </c>
      <c r="AD16" s="12">
        <f t="shared" si="19"/>
        <v>0</v>
      </c>
      <c r="AE16" s="11" t="str">
        <f t="shared" si="3"/>
        <v>19000100</v>
      </c>
      <c r="AF16" s="7" t="str">
        <f t="shared" si="20"/>
        <v/>
      </c>
      <c r="AG16" s="7" t="str">
        <f t="shared" si="21"/>
        <v/>
      </c>
      <c r="AH16" s="7" t="str">
        <f t="shared" si="22"/>
        <v/>
      </c>
      <c r="AI16" s="4" t="str">
        <f t="shared" si="4"/>
        <v/>
      </c>
      <c r="AJ16" s="17"/>
      <c r="AK16"/>
      <c r="AL16"/>
      <c r="AM16"/>
      <c r="AP16" s="6">
        <v>111</v>
      </c>
      <c r="AQ16" s="4">
        <f t="shared" si="5"/>
        <v>0</v>
      </c>
      <c r="AR16" s="4" t="str">
        <f t="shared" si="6"/>
        <v/>
      </c>
      <c r="AS16" s="4" t="str">
        <f t="shared" si="7"/>
        <v xml:space="preserve"> </v>
      </c>
      <c r="AT16" s="4" t="str">
        <f t="shared" si="23"/>
        <v/>
      </c>
      <c r="AU16" s="4" t="str">
        <f t="shared" si="24"/>
        <v/>
      </c>
      <c r="AV16" s="4" t="str">
        <f t="shared" si="25"/>
        <v/>
      </c>
      <c r="AW16" s="4" t="str">
        <f t="shared" si="26"/>
        <v/>
      </c>
      <c r="AX16" s="4" t="str">
        <f t="shared" si="27"/>
        <v/>
      </c>
      <c r="AY16" s="4" t="str">
        <f t="shared" si="28"/>
        <v/>
      </c>
      <c r="AZ16" s="4" t="str">
        <f t="shared" si="29"/>
        <v/>
      </c>
      <c r="BA16" s="4" t="str">
        <f t="shared" si="30"/>
        <v/>
      </c>
      <c r="BB16" s="4" t="str">
        <f t="shared" si="31"/>
        <v/>
      </c>
      <c r="BC16" s="4" t="str">
        <f t="shared" si="32"/>
        <v/>
      </c>
      <c r="BD16" s="4" t="str">
        <f t="shared" si="8"/>
        <v>999:99.99</v>
      </c>
      <c r="BE16" s="4" t="str">
        <f t="shared" si="33"/>
        <v>999:99.99</v>
      </c>
      <c r="BF16" s="4" t="str">
        <f t="shared" si="34"/>
        <v>999:99.99</v>
      </c>
      <c r="BG16" s="4" t="str">
        <f t="shared" si="35"/>
        <v>999:99.99</v>
      </c>
      <c r="BH16" s="4" t="str">
        <f t="shared" si="36"/>
        <v>999:99.99</v>
      </c>
    </row>
    <row r="17" spans="1:60" ht="24" customHeight="1" x14ac:dyDescent="0.15">
      <c r="A17" s="31" t="str">
        <f t="shared" si="9"/>
        <v/>
      </c>
      <c r="B17" s="29"/>
      <c r="C17" s="29"/>
      <c r="D17" s="29"/>
      <c r="E17" s="29"/>
      <c r="F17" s="34"/>
      <c r="G17" s="29"/>
      <c r="H17" s="35"/>
      <c r="I17" s="29"/>
      <c r="J17" s="35"/>
      <c r="K17" s="35"/>
      <c r="L17" s="35"/>
      <c r="M17" s="35"/>
      <c r="N17" s="35"/>
      <c r="O17" s="35"/>
      <c r="P17" s="35"/>
      <c r="Q17" s="31" t="str">
        <f t="shared" si="0"/>
        <v/>
      </c>
      <c r="R17" s="7" t="str">
        <f t="shared" si="10"/>
        <v/>
      </c>
      <c r="S17" s="11"/>
      <c r="T17" s="12">
        <f t="shared" si="1"/>
        <v>0</v>
      </c>
      <c r="U17" s="12">
        <f t="shared" si="11"/>
        <v>0</v>
      </c>
      <c r="V17" s="12">
        <f t="shared" si="2"/>
        <v>0</v>
      </c>
      <c r="W17" s="12">
        <f t="shared" si="12"/>
        <v>0</v>
      </c>
      <c r="X17" s="12">
        <f t="shared" si="13"/>
        <v>0</v>
      </c>
      <c r="Y17" s="12">
        <f t="shared" si="14"/>
        <v>0</v>
      </c>
      <c r="Z17" s="12">
        <f t="shared" si="15"/>
        <v>0</v>
      </c>
      <c r="AA17" s="12">
        <f t="shared" si="16"/>
        <v>0</v>
      </c>
      <c r="AB17" s="12">
        <f t="shared" si="17"/>
        <v>0</v>
      </c>
      <c r="AC17" s="12">
        <f t="shared" si="18"/>
        <v>0</v>
      </c>
      <c r="AD17" s="12">
        <f t="shared" si="19"/>
        <v>0</v>
      </c>
      <c r="AE17" s="11" t="str">
        <f t="shared" si="3"/>
        <v>19000100</v>
      </c>
      <c r="AF17" s="7" t="str">
        <f t="shared" si="20"/>
        <v/>
      </c>
      <c r="AG17" s="7" t="str">
        <f t="shared" si="21"/>
        <v/>
      </c>
      <c r="AH17" s="7" t="str">
        <f t="shared" si="22"/>
        <v/>
      </c>
      <c r="AI17" s="4" t="str">
        <f t="shared" si="4"/>
        <v/>
      </c>
      <c r="AJ17" s="17"/>
      <c r="AK17"/>
      <c r="AL17"/>
      <c r="AM17"/>
      <c r="AN17"/>
      <c r="AO17"/>
      <c r="AP17" s="6">
        <v>112</v>
      </c>
      <c r="AQ17" s="4">
        <f t="shared" si="5"/>
        <v>0</v>
      </c>
      <c r="AR17" s="4" t="str">
        <f t="shared" si="6"/>
        <v/>
      </c>
      <c r="AS17" s="4" t="str">
        <f t="shared" si="7"/>
        <v xml:space="preserve"> </v>
      </c>
      <c r="AT17" s="4" t="str">
        <f t="shared" si="23"/>
        <v/>
      </c>
      <c r="AU17" s="4" t="str">
        <f t="shared" si="24"/>
        <v/>
      </c>
      <c r="AV17" s="4" t="str">
        <f t="shared" si="25"/>
        <v/>
      </c>
      <c r="AW17" s="4" t="str">
        <f t="shared" si="26"/>
        <v/>
      </c>
      <c r="AX17" s="4" t="str">
        <f t="shared" si="27"/>
        <v/>
      </c>
      <c r="AY17" s="4" t="str">
        <f t="shared" si="28"/>
        <v/>
      </c>
      <c r="AZ17" s="4" t="str">
        <f t="shared" si="29"/>
        <v/>
      </c>
      <c r="BA17" s="4" t="str">
        <f t="shared" si="30"/>
        <v/>
      </c>
      <c r="BB17" s="4" t="str">
        <f t="shared" si="31"/>
        <v/>
      </c>
      <c r="BC17" s="4" t="str">
        <f t="shared" si="32"/>
        <v/>
      </c>
      <c r="BD17" s="4" t="str">
        <f t="shared" si="8"/>
        <v>999:99.99</v>
      </c>
      <c r="BE17" s="4" t="str">
        <f t="shared" si="33"/>
        <v>999:99.99</v>
      </c>
      <c r="BF17" s="4" t="str">
        <f t="shared" si="34"/>
        <v>999:99.99</v>
      </c>
      <c r="BG17" s="4" t="str">
        <f t="shared" si="35"/>
        <v>999:99.99</v>
      </c>
      <c r="BH17" s="4" t="str">
        <f t="shared" si="36"/>
        <v>999:99.99</v>
      </c>
    </row>
    <row r="18" spans="1:60" ht="24" customHeight="1" x14ac:dyDescent="0.15">
      <c r="A18" s="31" t="str">
        <f t="shared" si="9"/>
        <v/>
      </c>
      <c r="B18" s="29"/>
      <c r="C18" s="29"/>
      <c r="D18" s="29"/>
      <c r="E18" s="29"/>
      <c r="F18" s="34"/>
      <c r="G18" s="29"/>
      <c r="H18" s="35"/>
      <c r="I18" s="29"/>
      <c r="J18" s="35"/>
      <c r="K18" s="35"/>
      <c r="L18" s="35"/>
      <c r="M18" s="35"/>
      <c r="N18" s="35"/>
      <c r="O18" s="35"/>
      <c r="P18" s="35"/>
      <c r="Q18" s="31" t="str">
        <f t="shared" si="0"/>
        <v/>
      </c>
      <c r="R18" s="7" t="str">
        <f t="shared" si="10"/>
        <v/>
      </c>
      <c r="S18" s="11"/>
      <c r="T18" s="12">
        <f t="shared" si="1"/>
        <v>0</v>
      </c>
      <c r="U18" s="12">
        <f t="shared" si="11"/>
        <v>0</v>
      </c>
      <c r="V18" s="12">
        <f t="shared" si="2"/>
        <v>0</v>
      </c>
      <c r="W18" s="12">
        <f t="shared" si="12"/>
        <v>0</v>
      </c>
      <c r="X18" s="12">
        <f t="shared" si="13"/>
        <v>0</v>
      </c>
      <c r="Y18" s="12">
        <f t="shared" si="14"/>
        <v>0</v>
      </c>
      <c r="Z18" s="12">
        <f t="shared" si="15"/>
        <v>0</v>
      </c>
      <c r="AA18" s="12">
        <f t="shared" si="16"/>
        <v>0</v>
      </c>
      <c r="AB18" s="12">
        <f t="shared" si="17"/>
        <v>0</v>
      </c>
      <c r="AC18" s="12">
        <f t="shared" si="18"/>
        <v>0</v>
      </c>
      <c r="AD18" s="12">
        <f t="shared" si="19"/>
        <v>0</v>
      </c>
      <c r="AE18" s="11" t="str">
        <f t="shared" si="3"/>
        <v>19000100</v>
      </c>
      <c r="AF18" s="7" t="str">
        <f t="shared" si="20"/>
        <v/>
      </c>
      <c r="AG18" s="7" t="str">
        <f t="shared" si="21"/>
        <v/>
      </c>
      <c r="AH18" s="7" t="str">
        <f t="shared" si="22"/>
        <v/>
      </c>
      <c r="AI18" s="4" t="str">
        <f t="shared" si="4"/>
        <v/>
      </c>
      <c r="AJ18" s="17"/>
      <c r="AK18"/>
      <c r="AL18"/>
      <c r="AM18"/>
      <c r="AN18"/>
      <c r="AO18"/>
      <c r="AP18" s="6">
        <v>113</v>
      </c>
      <c r="AQ18" s="4">
        <f t="shared" si="5"/>
        <v>0</v>
      </c>
      <c r="AR18" s="4" t="str">
        <f t="shared" si="6"/>
        <v/>
      </c>
      <c r="AS18" s="4" t="str">
        <f t="shared" si="7"/>
        <v xml:space="preserve"> </v>
      </c>
      <c r="AT18" s="4" t="str">
        <f t="shared" si="23"/>
        <v/>
      </c>
      <c r="AU18" s="4" t="str">
        <f t="shared" si="24"/>
        <v/>
      </c>
      <c r="AV18" s="4" t="str">
        <f t="shared" si="25"/>
        <v/>
      </c>
      <c r="AW18" s="4" t="str">
        <f t="shared" si="26"/>
        <v/>
      </c>
      <c r="AX18" s="4" t="str">
        <f t="shared" si="27"/>
        <v/>
      </c>
      <c r="AY18" s="4" t="str">
        <f t="shared" si="28"/>
        <v/>
      </c>
      <c r="AZ18" s="4" t="str">
        <f t="shared" si="29"/>
        <v/>
      </c>
      <c r="BA18" s="4" t="str">
        <f t="shared" si="30"/>
        <v/>
      </c>
      <c r="BB18" s="4" t="str">
        <f t="shared" si="31"/>
        <v/>
      </c>
      <c r="BC18" s="4" t="str">
        <f t="shared" si="32"/>
        <v/>
      </c>
      <c r="BD18" s="4" t="str">
        <f t="shared" si="8"/>
        <v>999:99.99</v>
      </c>
      <c r="BE18" s="4" t="str">
        <f t="shared" si="33"/>
        <v>999:99.99</v>
      </c>
      <c r="BF18" s="4" t="str">
        <f t="shared" si="34"/>
        <v>999:99.99</v>
      </c>
      <c r="BG18" s="4" t="str">
        <f t="shared" si="35"/>
        <v>999:99.99</v>
      </c>
      <c r="BH18" s="4" t="str">
        <f t="shared" si="36"/>
        <v>999:99.99</v>
      </c>
    </row>
    <row r="19" spans="1:60" ht="24" customHeight="1" x14ac:dyDescent="0.15">
      <c r="A19" s="31" t="str">
        <f t="shared" si="9"/>
        <v/>
      </c>
      <c r="B19" s="29"/>
      <c r="C19" s="29"/>
      <c r="D19" s="29"/>
      <c r="E19" s="29"/>
      <c r="F19" s="34"/>
      <c r="G19" s="29"/>
      <c r="H19" s="35"/>
      <c r="I19" s="29"/>
      <c r="J19" s="35"/>
      <c r="K19" s="35"/>
      <c r="L19" s="35"/>
      <c r="M19" s="35"/>
      <c r="N19" s="35"/>
      <c r="O19" s="35"/>
      <c r="P19" s="35"/>
      <c r="Q19" s="31" t="str">
        <f t="shared" si="0"/>
        <v/>
      </c>
      <c r="R19" s="7" t="str">
        <f t="shared" si="10"/>
        <v/>
      </c>
      <c r="S19" s="11"/>
      <c r="T19" s="12">
        <f t="shared" si="1"/>
        <v>0</v>
      </c>
      <c r="U19" s="12">
        <f t="shared" si="11"/>
        <v>0</v>
      </c>
      <c r="V19" s="12">
        <f t="shared" si="2"/>
        <v>0</v>
      </c>
      <c r="W19" s="12">
        <f t="shared" si="12"/>
        <v>0</v>
      </c>
      <c r="X19" s="12">
        <f t="shared" si="13"/>
        <v>0</v>
      </c>
      <c r="Y19" s="12">
        <f t="shared" si="14"/>
        <v>0</v>
      </c>
      <c r="Z19" s="12">
        <f t="shared" si="15"/>
        <v>0</v>
      </c>
      <c r="AA19" s="12">
        <f t="shared" si="16"/>
        <v>0</v>
      </c>
      <c r="AB19" s="12">
        <f t="shared" si="17"/>
        <v>0</v>
      </c>
      <c r="AC19" s="12">
        <f t="shared" si="18"/>
        <v>0</v>
      </c>
      <c r="AD19" s="12">
        <f t="shared" si="19"/>
        <v>0</v>
      </c>
      <c r="AE19" s="11" t="str">
        <f t="shared" si="3"/>
        <v>19000100</v>
      </c>
      <c r="AF19" s="7" t="str">
        <f t="shared" si="20"/>
        <v/>
      </c>
      <c r="AG19" s="7" t="str">
        <f t="shared" si="21"/>
        <v/>
      </c>
      <c r="AH19" s="7" t="str">
        <f t="shared" si="22"/>
        <v/>
      </c>
      <c r="AI19" s="4" t="str">
        <f t="shared" si="4"/>
        <v/>
      </c>
      <c r="AJ19" s="18"/>
      <c r="AK19"/>
      <c r="AL19"/>
      <c r="AM19"/>
      <c r="AN19"/>
      <c r="AO19"/>
      <c r="AP19" s="6">
        <v>114</v>
      </c>
      <c r="AQ19" s="4">
        <f t="shared" si="5"/>
        <v>0</v>
      </c>
      <c r="AR19" s="4" t="str">
        <f t="shared" si="6"/>
        <v/>
      </c>
      <c r="AS19" s="4" t="str">
        <f t="shared" si="7"/>
        <v xml:space="preserve"> </v>
      </c>
      <c r="AT19" s="4" t="str">
        <f t="shared" si="23"/>
        <v/>
      </c>
      <c r="AU19" s="4" t="str">
        <f t="shared" si="24"/>
        <v/>
      </c>
      <c r="AV19" s="4" t="str">
        <f t="shared" si="25"/>
        <v/>
      </c>
      <c r="AW19" s="4" t="str">
        <f t="shared" si="26"/>
        <v/>
      </c>
      <c r="AX19" s="4" t="str">
        <f t="shared" si="27"/>
        <v/>
      </c>
      <c r="AY19" s="4" t="str">
        <f t="shared" si="28"/>
        <v/>
      </c>
      <c r="AZ19" s="4" t="str">
        <f t="shared" si="29"/>
        <v/>
      </c>
      <c r="BA19" s="4" t="str">
        <f t="shared" si="30"/>
        <v/>
      </c>
      <c r="BB19" s="4" t="str">
        <f t="shared" si="31"/>
        <v/>
      </c>
      <c r="BC19" s="4" t="str">
        <f t="shared" si="32"/>
        <v/>
      </c>
      <c r="BD19" s="4" t="str">
        <f t="shared" si="8"/>
        <v>999:99.99</v>
      </c>
      <c r="BE19" s="4" t="str">
        <f t="shared" si="33"/>
        <v>999:99.99</v>
      </c>
      <c r="BF19" s="4" t="str">
        <f t="shared" si="34"/>
        <v>999:99.99</v>
      </c>
      <c r="BG19" s="4" t="str">
        <f t="shared" si="35"/>
        <v>999:99.99</v>
      </c>
      <c r="BH19" s="4" t="str">
        <f t="shared" si="36"/>
        <v>999:99.99</v>
      </c>
    </row>
    <row r="20" spans="1:60" ht="24" customHeight="1" x14ac:dyDescent="0.15">
      <c r="A20" s="31" t="str">
        <f t="shared" si="9"/>
        <v/>
      </c>
      <c r="B20" s="29"/>
      <c r="C20" s="29"/>
      <c r="D20" s="29"/>
      <c r="E20" s="29"/>
      <c r="F20" s="34"/>
      <c r="G20" s="29"/>
      <c r="H20" s="35"/>
      <c r="I20" s="29"/>
      <c r="J20" s="35"/>
      <c r="K20" s="35"/>
      <c r="L20" s="35"/>
      <c r="M20" s="35"/>
      <c r="N20" s="35"/>
      <c r="O20" s="35"/>
      <c r="P20" s="35"/>
      <c r="Q20" s="31" t="str">
        <f t="shared" si="0"/>
        <v/>
      </c>
      <c r="R20" s="7" t="str">
        <f t="shared" si="10"/>
        <v/>
      </c>
      <c r="S20" s="11"/>
      <c r="T20" s="12">
        <f t="shared" si="1"/>
        <v>0</v>
      </c>
      <c r="U20" s="12">
        <f t="shared" si="11"/>
        <v>0</v>
      </c>
      <c r="V20" s="12">
        <f t="shared" si="2"/>
        <v>0</v>
      </c>
      <c r="W20" s="12">
        <f t="shared" si="12"/>
        <v>0</v>
      </c>
      <c r="X20" s="12">
        <f t="shared" si="13"/>
        <v>0</v>
      </c>
      <c r="Y20" s="12">
        <f t="shared" si="14"/>
        <v>0</v>
      </c>
      <c r="Z20" s="12">
        <f t="shared" si="15"/>
        <v>0</v>
      </c>
      <c r="AA20" s="12">
        <f t="shared" si="16"/>
        <v>0</v>
      </c>
      <c r="AB20" s="12">
        <f t="shared" si="17"/>
        <v>0</v>
      </c>
      <c r="AC20" s="12">
        <f t="shared" si="18"/>
        <v>0</v>
      </c>
      <c r="AD20" s="12">
        <f t="shared" si="19"/>
        <v>0</v>
      </c>
      <c r="AE20" s="11" t="str">
        <f t="shared" si="3"/>
        <v>19000100</v>
      </c>
      <c r="AF20" s="7" t="str">
        <f t="shared" si="20"/>
        <v/>
      </c>
      <c r="AG20" s="7" t="str">
        <f t="shared" si="21"/>
        <v/>
      </c>
      <c r="AH20" s="7" t="str">
        <f t="shared" si="22"/>
        <v/>
      </c>
      <c r="AI20" s="4" t="str">
        <f t="shared" si="4"/>
        <v/>
      </c>
      <c r="AJ20"/>
      <c r="AK20"/>
      <c r="AL20"/>
      <c r="AM20"/>
      <c r="AN20"/>
      <c r="AO20"/>
      <c r="AP20" s="6">
        <v>115</v>
      </c>
      <c r="AQ20" s="4">
        <f t="shared" si="5"/>
        <v>0</v>
      </c>
      <c r="AR20" s="4" t="str">
        <f t="shared" si="6"/>
        <v/>
      </c>
      <c r="AS20" s="4" t="str">
        <f t="shared" si="7"/>
        <v xml:space="preserve"> </v>
      </c>
      <c r="AT20" s="4" t="str">
        <f t="shared" si="23"/>
        <v/>
      </c>
      <c r="AU20" s="4" t="str">
        <f t="shared" si="24"/>
        <v/>
      </c>
      <c r="AV20" s="4" t="str">
        <f t="shared" si="25"/>
        <v/>
      </c>
      <c r="AW20" s="4" t="str">
        <f t="shared" si="26"/>
        <v/>
      </c>
      <c r="AX20" s="4" t="str">
        <f t="shared" si="27"/>
        <v/>
      </c>
      <c r="AY20" s="4" t="str">
        <f t="shared" si="28"/>
        <v/>
      </c>
      <c r="AZ20" s="4" t="str">
        <f t="shared" si="29"/>
        <v/>
      </c>
      <c r="BA20" s="4" t="str">
        <f t="shared" si="30"/>
        <v/>
      </c>
      <c r="BB20" s="4" t="str">
        <f t="shared" si="31"/>
        <v/>
      </c>
      <c r="BC20" s="4" t="str">
        <f t="shared" si="32"/>
        <v/>
      </c>
      <c r="BD20" s="4" t="str">
        <f t="shared" si="8"/>
        <v>999:99.99</v>
      </c>
      <c r="BE20" s="4" t="str">
        <f t="shared" si="33"/>
        <v>999:99.99</v>
      </c>
      <c r="BF20" s="4" t="str">
        <f t="shared" si="34"/>
        <v>999:99.99</v>
      </c>
      <c r="BG20" s="4" t="str">
        <f t="shared" si="35"/>
        <v>999:99.99</v>
      </c>
      <c r="BH20" s="4" t="str">
        <f t="shared" si="36"/>
        <v>999:99.99</v>
      </c>
    </row>
    <row r="21" spans="1:60" ht="24" customHeight="1" x14ac:dyDescent="0.15">
      <c r="A21" s="31" t="str">
        <f t="shared" si="9"/>
        <v/>
      </c>
      <c r="B21" s="29"/>
      <c r="C21" s="29"/>
      <c r="D21" s="29"/>
      <c r="E21" s="29"/>
      <c r="F21" s="34"/>
      <c r="G21" s="29"/>
      <c r="H21" s="35"/>
      <c r="I21" s="29"/>
      <c r="J21" s="35"/>
      <c r="K21" s="35"/>
      <c r="L21" s="35"/>
      <c r="M21" s="35"/>
      <c r="N21" s="35"/>
      <c r="O21" s="35"/>
      <c r="P21" s="35"/>
      <c r="Q21" s="31" t="str">
        <f t="shared" si="0"/>
        <v/>
      </c>
      <c r="R21" s="7" t="str">
        <f t="shared" si="10"/>
        <v/>
      </c>
      <c r="S21" s="11"/>
      <c r="T21" s="12">
        <f t="shared" si="1"/>
        <v>0</v>
      </c>
      <c r="U21" s="12">
        <f t="shared" si="11"/>
        <v>0</v>
      </c>
      <c r="V21" s="12">
        <f t="shared" si="2"/>
        <v>0</v>
      </c>
      <c r="W21" s="12">
        <f t="shared" si="12"/>
        <v>0</v>
      </c>
      <c r="X21" s="12">
        <f t="shared" si="13"/>
        <v>0</v>
      </c>
      <c r="Y21" s="12">
        <f t="shared" si="14"/>
        <v>0</v>
      </c>
      <c r="Z21" s="12">
        <f t="shared" si="15"/>
        <v>0</v>
      </c>
      <c r="AA21" s="12">
        <f t="shared" si="16"/>
        <v>0</v>
      </c>
      <c r="AB21" s="12">
        <f t="shared" si="17"/>
        <v>0</v>
      </c>
      <c r="AC21" s="12">
        <f t="shared" si="18"/>
        <v>0</v>
      </c>
      <c r="AD21" s="12">
        <f t="shared" si="19"/>
        <v>0</v>
      </c>
      <c r="AE21" s="11" t="str">
        <f t="shared" si="3"/>
        <v>19000100</v>
      </c>
      <c r="AF21" s="7" t="str">
        <f t="shared" si="20"/>
        <v/>
      </c>
      <c r="AG21" s="7" t="str">
        <f t="shared" si="21"/>
        <v/>
      </c>
      <c r="AH21" s="7" t="str">
        <f t="shared" si="22"/>
        <v/>
      </c>
      <c r="AI21" s="4" t="str">
        <f t="shared" si="4"/>
        <v/>
      </c>
      <c r="AJ21"/>
      <c r="AK21"/>
      <c r="AL21"/>
      <c r="AM21"/>
      <c r="AN21"/>
      <c r="AO21"/>
      <c r="AP21" s="6">
        <v>116</v>
      </c>
      <c r="AQ21" s="4">
        <f t="shared" si="5"/>
        <v>0</v>
      </c>
      <c r="AR21" s="4" t="str">
        <f t="shared" si="6"/>
        <v/>
      </c>
      <c r="AS21" s="4" t="str">
        <f t="shared" si="7"/>
        <v xml:space="preserve"> </v>
      </c>
      <c r="AT21" s="4" t="str">
        <f t="shared" si="23"/>
        <v/>
      </c>
      <c r="AU21" s="4" t="str">
        <f t="shared" si="24"/>
        <v/>
      </c>
      <c r="AV21" s="4" t="str">
        <f t="shared" si="25"/>
        <v/>
      </c>
      <c r="AW21" s="4" t="str">
        <f t="shared" si="26"/>
        <v/>
      </c>
      <c r="AX21" s="4" t="str">
        <f t="shared" si="27"/>
        <v/>
      </c>
      <c r="AY21" s="4" t="str">
        <f t="shared" si="28"/>
        <v/>
      </c>
      <c r="AZ21" s="4" t="str">
        <f t="shared" si="29"/>
        <v/>
      </c>
      <c r="BA21" s="4" t="str">
        <f t="shared" si="30"/>
        <v/>
      </c>
      <c r="BB21" s="4" t="str">
        <f t="shared" si="31"/>
        <v/>
      </c>
      <c r="BC21" s="4" t="str">
        <f t="shared" si="32"/>
        <v/>
      </c>
      <c r="BD21" s="4" t="str">
        <f t="shared" si="8"/>
        <v>999:99.99</v>
      </c>
      <c r="BE21" s="4" t="str">
        <f t="shared" si="33"/>
        <v>999:99.99</v>
      </c>
      <c r="BF21" s="4" t="str">
        <f t="shared" si="34"/>
        <v>999:99.99</v>
      </c>
      <c r="BG21" s="4" t="str">
        <f t="shared" si="35"/>
        <v>999:99.99</v>
      </c>
      <c r="BH21" s="4" t="str">
        <f t="shared" si="36"/>
        <v>999:99.99</v>
      </c>
    </row>
    <row r="22" spans="1:60" ht="24" customHeight="1" x14ac:dyDescent="0.15">
      <c r="A22" s="31" t="str">
        <f t="shared" si="9"/>
        <v/>
      </c>
      <c r="B22" s="29"/>
      <c r="C22" s="29"/>
      <c r="D22" s="29"/>
      <c r="E22" s="29"/>
      <c r="F22" s="34"/>
      <c r="G22" s="29"/>
      <c r="H22" s="35"/>
      <c r="I22" s="29"/>
      <c r="J22" s="35"/>
      <c r="K22" s="35"/>
      <c r="L22" s="35"/>
      <c r="M22" s="35"/>
      <c r="N22" s="35"/>
      <c r="O22" s="35"/>
      <c r="P22" s="35"/>
      <c r="Q22" s="31" t="str">
        <f t="shared" si="0"/>
        <v/>
      </c>
      <c r="R22" s="7" t="str">
        <f t="shared" si="10"/>
        <v/>
      </c>
      <c r="S22" s="11"/>
      <c r="T22" s="12">
        <f t="shared" si="1"/>
        <v>0</v>
      </c>
      <c r="U22" s="12">
        <f t="shared" si="11"/>
        <v>0</v>
      </c>
      <c r="V22" s="12">
        <f t="shared" si="2"/>
        <v>0</v>
      </c>
      <c r="W22" s="12">
        <f t="shared" si="12"/>
        <v>0</v>
      </c>
      <c r="X22" s="12">
        <f t="shared" si="13"/>
        <v>0</v>
      </c>
      <c r="Y22" s="12">
        <f t="shared" si="14"/>
        <v>0</v>
      </c>
      <c r="Z22" s="12">
        <f t="shared" si="15"/>
        <v>0</v>
      </c>
      <c r="AA22" s="12">
        <f t="shared" si="16"/>
        <v>0</v>
      </c>
      <c r="AB22" s="12">
        <f t="shared" si="17"/>
        <v>0</v>
      </c>
      <c r="AC22" s="12">
        <f t="shared" si="18"/>
        <v>0</v>
      </c>
      <c r="AD22" s="12">
        <f t="shared" si="19"/>
        <v>0</v>
      </c>
      <c r="AE22" s="11" t="str">
        <f t="shared" si="3"/>
        <v>19000100</v>
      </c>
      <c r="AF22" s="7" t="str">
        <f t="shared" si="20"/>
        <v/>
      </c>
      <c r="AG22" s="7" t="str">
        <f t="shared" si="21"/>
        <v/>
      </c>
      <c r="AH22" s="7" t="str">
        <f t="shared" si="22"/>
        <v/>
      </c>
      <c r="AI22" s="4" t="str">
        <f t="shared" si="4"/>
        <v/>
      </c>
      <c r="AJ22" s="15"/>
      <c r="AN22"/>
      <c r="AO22"/>
      <c r="AP22" s="6">
        <v>117</v>
      </c>
      <c r="AQ22" s="4">
        <f t="shared" si="5"/>
        <v>0</v>
      </c>
      <c r="AR22" s="4" t="str">
        <f t="shared" si="6"/>
        <v/>
      </c>
      <c r="AS22" s="4" t="str">
        <f t="shared" si="7"/>
        <v xml:space="preserve"> </v>
      </c>
      <c r="AT22" s="4" t="str">
        <f t="shared" si="23"/>
        <v/>
      </c>
      <c r="AU22" s="4" t="str">
        <f t="shared" si="24"/>
        <v/>
      </c>
      <c r="AV22" s="4" t="str">
        <f t="shared" si="25"/>
        <v/>
      </c>
      <c r="AW22" s="4" t="str">
        <f t="shared" si="26"/>
        <v/>
      </c>
      <c r="AX22" s="4" t="str">
        <f t="shared" si="27"/>
        <v/>
      </c>
      <c r="AY22" s="4" t="str">
        <f t="shared" si="28"/>
        <v/>
      </c>
      <c r="AZ22" s="4" t="str">
        <f t="shared" si="29"/>
        <v/>
      </c>
      <c r="BA22" s="4" t="str">
        <f t="shared" si="30"/>
        <v/>
      </c>
      <c r="BB22" s="4" t="str">
        <f t="shared" si="31"/>
        <v/>
      </c>
      <c r="BC22" s="4" t="str">
        <f t="shared" si="32"/>
        <v/>
      </c>
      <c r="BD22" s="4" t="str">
        <f t="shared" si="8"/>
        <v>999:99.99</v>
      </c>
      <c r="BE22" s="4" t="str">
        <f t="shared" si="33"/>
        <v>999:99.99</v>
      </c>
      <c r="BF22" s="4" t="str">
        <f t="shared" si="34"/>
        <v>999:99.99</v>
      </c>
      <c r="BG22" s="4" t="str">
        <f t="shared" si="35"/>
        <v>999:99.99</v>
      </c>
      <c r="BH22" s="4" t="str">
        <f t="shared" si="36"/>
        <v>999:99.99</v>
      </c>
    </row>
    <row r="23" spans="1:60" ht="24" customHeight="1" x14ac:dyDescent="0.15">
      <c r="A23" s="31" t="str">
        <f t="shared" si="9"/>
        <v/>
      </c>
      <c r="B23" s="29"/>
      <c r="C23" s="29"/>
      <c r="D23" s="29"/>
      <c r="E23" s="29"/>
      <c r="F23" s="34"/>
      <c r="G23" s="29"/>
      <c r="H23" s="35"/>
      <c r="I23" s="29"/>
      <c r="J23" s="35"/>
      <c r="K23" s="35"/>
      <c r="L23" s="35"/>
      <c r="M23" s="35"/>
      <c r="N23" s="35"/>
      <c r="O23" s="35"/>
      <c r="P23" s="35"/>
      <c r="Q23" s="31" t="str">
        <f t="shared" si="0"/>
        <v/>
      </c>
      <c r="R23" s="7" t="str">
        <f t="shared" si="10"/>
        <v/>
      </c>
      <c r="S23" s="11"/>
      <c r="T23" s="12">
        <f t="shared" si="1"/>
        <v>0</v>
      </c>
      <c r="U23" s="12">
        <f t="shared" si="11"/>
        <v>0</v>
      </c>
      <c r="V23" s="12">
        <f t="shared" si="2"/>
        <v>0</v>
      </c>
      <c r="W23" s="12">
        <f t="shared" si="12"/>
        <v>0</v>
      </c>
      <c r="X23" s="12">
        <f t="shared" si="13"/>
        <v>0</v>
      </c>
      <c r="Y23" s="12">
        <f t="shared" si="14"/>
        <v>0</v>
      </c>
      <c r="Z23" s="12">
        <f t="shared" si="15"/>
        <v>0</v>
      </c>
      <c r="AA23" s="12">
        <f t="shared" si="16"/>
        <v>0</v>
      </c>
      <c r="AB23" s="12">
        <f t="shared" si="17"/>
        <v>0</v>
      </c>
      <c r="AC23" s="12">
        <f t="shared" si="18"/>
        <v>0</v>
      </c>
      <c r="AD23" s="12">
        <f t="shared" si="19"/>
        <v>0</v>
      </c>
      <c r="AE23" s="11" t="str">
        <f t="shared" si="3"/>
        <v>19000100</v>
      </c>
      <c r="AF23" s="7" t="str">
        <f t="shared" si="20"/>
        <v/>
      </c>
      <c r="AG23" s="7" t="str">
        <f t="shared" si="21"/>
        <v/>
      </c>
      <c r="AH23" s="7" t="str">
        <f t="shared" si="22"/>
        <v/>
      </c>
      <c r="AI23" s="4" t="str">
        <f t="shared" si="4"/>
        <v/>
      </c>
      <c r="AJ23" s="13"/>
      <c r="AN23"/>
      <c r="AO23"/>
      <c r="AP23" s="6">
        <v>118</v>
      </c>
      <c r="AQ23" s="4">
        <f t="shared" si="5"/>
        <v>0</v>
      </c>
      <c r="AR23" s="4" t="str">
        <f t="shared" si="6"/>
        <v/>
      </c>
      <c r="AS23" s="4" t="str">
        <f t="shared" si="7"/>
        <v xml:space="preserve"> </v>
      </c>
      <c r="AT23" s="4" t="str">
        <f t="shared" si="23"/>
        <v/>
      </c>
      <c r="AU23" s="4" t="str">
        <f t="shared" si="24"/>
        <v/>
      </c>
      <c r="AV23" s="4" t="str">
        <f t="shared" si="25"/>
        <v/>
      </c>
      <c r="AW23" s="4" t="str">
        <f t="shared" si="26"/>
        <v/>
      </c>
      <c r="AX23" s="4" t="str">
        <f t="shared" si="27"/>
        <v/>
      </c>
      <c r="AY23" s="4" t="str">
        <f t="shared" si="28"/>
        <v/>
      </c>
      <c r="AZ23" s="4" t="str">
        <f t="shared" si="29"/>
        <v/>
      </c>
      <c r="BA23" s="4" t="str">
        <f t="shared" si="30"/>
        <v/>
      </c>
      <c r="BB23" s="4" t="str">
        <f t="shared" si="31"/>
        <v/>
      </c>
      <c r="BC23" s="4" t="str">
        <f t="shared" si="32"/>
        <v/>
      </c>
      <c r="BD23" s="4" t="str">
        <f t="shared" si="8"/>
        <v>999:99.99</v>
      </c>
      <c r="BE23" s="4" t="str">
        <f t="shared" si="33"/>
        <v>999:99.99</v>
      </c>
      <c r="BF23" s="4" t="str">
        <f t="shared" si="34"/>
        <v>999:99.99</v>
      </c>
      <c r="BG23" s="4" t="str">
        <f t="shared" si="35"/>
        <v>999:99.99</v>
      </c>
      <c r="BH23" s="4" t="str">
        <f t="shared" si="36"/>
        <v>999:99.99</v>
      </c>
    </row>
    <row r="24" spans="1:60" ht="24" customHeight="1" x14ac:dyDescent="0.15">
      <c r="A24" s="31" t="str">
        <f t="shared" si="9"/>
        <v/>
      </c>
      <c r="B24" s="29"/>
      <c r="C24" s="29"/>
      <c r="D24" s="29"/>
      <c r="E24" s="29"/>
      <c r="F24" s="34"/>
      <c r="G24" s="29"/>
      <c r="H24" s="35"/>
      <c r="I24" s="29"/>
      <c r="J24" s="35"/>
      <c r="K24" s="35"/>
      <c r="L24" s="35"/>
      <c r="M24" s="35"/>
      <c r="N24" s="35"/>
      <c r="O24" s="35"/>
      <c r="P24" s="35"/>
      <c r="Q24" s="31" t="str">
        <f t="shared" si="0"/>
        <v/>
      </c>
      <c r="R24" s="7" t="str">
        <f t="shared" si="10"/>
        <v/>
      </c>
      <c r="S24" s="11"/>
      <c r="T24" s="12">
        <f t="shared" si="1"/>
        <v>0</v>
      </c>
      <c r="U24" s="12">
        <f t="shared" si="11"/>
        <v>0</v>
      </c>
      <c r="V24" s="12">
        <f t="shared" si="2"/>
        <v>0</v>
      </c>
      <c r="W24" s="12">
        <f t="shared" si="12"/>
        <v>0</v>
      </c>
      <c r="X24" s="12">
        <f t="shared" si="13"/>
        <v>0</v>
      </c>
      <c r="Y24" s="12">
        <f t="shared" si="14"/>
        <v>0</v>
      </c>
      <c r="Z24" s="12">
        <f t="shared" si="15"/>
        <v>0</v>
      </c>
      <c r="AA24" s="12">
        <f t="shared" si="16"/>
        <v>0</v>
      </c>
      <c r="AB24" s="12">
        <f t="shared" si="17"/>
        <v>0</v>
      </c>
      <c r="AC24" s="12">
        <f t="shared" si="18"/>
        <v>0</v>
      </c>
      <c r="AD24" s="12">
        <f t="shared" si="19"/>
        <v>0</v>
      </c>
      <c r="AE24" s="11" t="str">
        <f t="shared" si="3"/>
        <v>19000100</v>
      </c>
      <c r="AF24" s="7" t="str">
        <f t="shared" si="20"/>
        <v/>
      </c>
      <c r="AG24" s="7" t="str">
        <f t="shared" si="21"/>
        <v/>
      </c>
      <c r="AH24" s="7" t="str">
        <f t="shared" si="22"/>
        <v/>
      </c>
      <c r="AI24" s="4" t="str">
        <f t="shared" si="4"/>
        <v/>
      </c>
      <c r="AJ24" s="17"/>
      <c r="AP24" s="6">
        <v>119</v>
      </c>
      <c r="AQ24" s="4">
        <f t="shared" si="5"/>
        <v>0</v>
      </c>
      <c r="AR24" s="4" t="str">
        <f t="shared" si="6"/>
        <v/>
      </c>
      <c r="AS24" s="4" t="str">
        <f t="shared" si="7"/>
        <v xml:space="preserve"> </v>
      </c>
      <c r="AT24" s="4" t="str">
        <f t="shared" si="23"/>
        <v/>
      </c>
      <c r="AU24" s="4" t="str">
        <f t="shared" si="24"/>
        <v/>
      </c>
      <c r="AV24" s="4" t="str">
        <f t="shared" si="25"/>
        <v/>
      </c>
      <c r="AW24" s="4" t="str">
        <f t="shared" si="26"/>
        <v/>
      </c>
      <c r="AX24" s="4" t="str">
        <f t="shared" si="27"/>
        <v/>
      </c>
      <c r="AY24" s="4" t="str">
        <f t="shared" si="28"/>
        <v/>
      </c>
      <c r="AZ24" s="4" t="str">
        <f t="shared" si="29"/>
        <v/>
      </c>
      <c r="BA24" s="4" t="str">
        <f t="shared" si="30"/>
        <v/>
      </c>
      <c r="BB24" s="4" t="str">
        <f t="shared" si="31"/>
        <v/>
      </c>
      <c r="BC24" s="4" t="str">
        <f t="shared" si="32"/>
        <v/>
      </c>
      <c r="BD24" s="4" t="str">
        <f t="shared" si="8"/>
        <v>999:99.99</v>
      </c>
      <c r="BE24" s="4" t="str">
        <f t="shared" si="33"/>
        <v>999:99.99</v>
      </c>
      <c r="BF24" s="4" t="str">
        <f t="shared" si="34"/>
        <v>999:99.99</v>
      </c>
      <c r="BG24" s="4" t="str">
        <f t="shared" si="35"/>
        <v>999:99.99</v>
      </c>
      <c r="BH24" s="4" t="str">
        <f t="shared" si="36"/>
        <v>999:99.99</v>
      </c>
    </row>
    <row r="25" spans="1:60" ht="24" customHeight="1" x14ac:dyDescent="0.15">
      <c r="A25" s="31" t="str">
        <f t="shared" si="9"/>
        <v/>
      </c>
      <c r="B25" s="29"/>
      <c r="C25" s="29"/>
      <c r="D25" s="29"/>
      <c r="E25" s="29"/>
      <c r="F25" s="34"/>
      <c r="G25" s="29"/>
      <c r="H25" s="35"/>
      <c r="I25" s="29"/>
      <c r="J25" s="35"/>
      <c r="K25" s="35"/>
      <c r="L25" s="35"/>
      <c r="M25" s="35"/>
      <c r="N25" s="35"/>
      <c r="O25" s="35"/>
      <c r="P25" s="35"/>
      <c r="Q25" s="31" t="str">
        <f t="shared" si="0"/>
        <v/>
      </c>
      <c r="R25" s="7" t="str">
        <f t="shared" si="10"/>
        <v/>
      </c>
      <c r="S25" s="11"/>
      <c r="T25" s="12">
        <f t="shared" si="1"/>
        <v>0</v>
      </c>
      <c r="U25" s="12">
        <f t="shared" si="11"/>
        <v>0</v>
      </c>
      <c r="V25" s="12">
        <f t="shared" si="2"/>
        <v>0</v>
      </c>
      <c r="W25" s="12">
        <f t="shared" si="12"/>
        <v>0</v>
      </c>
      <c r="X25" s="12">
        <f t="shared" si="13"/>
        <v>0</v>
      </c>
      <c r="Y25" s="12">
        <f t="shared" si="14"/>
        <v>0</v>
      </c>
      <c r="Z25" s="12">
        <f t="shared" si="15"/>
        <v>0</v>
      </c>
      <c r="AA25" s="12">
        <f t="shared" si="16"/>
        <v>0</v>
      </c>
      <c r="AB25" s="12">
        <f t="shared" si="17"/>
        <v>0</v>
      </c>
      <c r="AC25" s="12">
        <f t="shared" si="18"/>
        <v>0</v>
      </c>
      <c r="AD25" s="12">
        <f t="shared" si="19"/>
        <v>0</v>
      </c>
      <c r="AE25" s="11" t="str">
        <f t="shared" si="3"/>
        <v>19000100</v>
      </c>
      <c r="AF25" s="7" t="str">
        <f t="shared" si="20"/>
        <v/>
      </c>
      <c r="AG25" s="7" t="str">
        <f t="shared" si="21"/>
        <v/>
      </c>
      <c r="AH25" s="7" t="str">
        <f t="shared" si="22"/>
        <v/>
      </c>
      <c r="AI25" s="4" t="str">
        <f t="shared" si="4"/>
        <v/>
      </c>
      <c r="AJ25" s="17"/>
      <c r="AP25" s="6">
        <v>120</v>
      </c>
      <c r="AQ25" s="4">
        <f t="shared" si="5"/>
        <v>0</v>
      </c>
      <c r="AR25" s="4" t="str">
        <f t="shared" si="6"/>
        <v/>
      </c>
      <c r="AS25" s="4" t="str">
        <f t="shared" si="7"/>
        <v xml:space="preserve"> </v>
      </c>
      <c r="AT25" s="4" t="str">
        <f t="shared" si="23"/>
        <v/>
      </c>
      <c r="AU25" s="4" t="str">
        <f t="shared" si="24"/>
        <v/>
      </c>
      <c r="AV25" s="4" t="str">
        <f t="shared" si="25"/>
        <v/>
      </c>
      <c r="AW25" s="4" t="str">
        <f t="shared" si="26"/>
        <v/>
      </c>
      <c r="AX25" s="4" t="str">
        <f t="shared" si="27"/>
        <v/>
      </c>
      <c r="AY25" s="4" t="str">
        <f t="shared" si="28"/>
        <v/>
      </c>
      <c r="AZ25" s="4" t="str">
        <f t="shared" si="29"/>
        <v/>
      </c>
      <c r="BA25" s="4" t="str">
        <f t="shared" si="30"/>
        <v/>
      </c>
      <c r="BB25" s="4" t="str">
        <f t="shared" si="31"/>
        <v/>
      </c>
      <c r="BC25" s="4" t="str">
        <f t="shared" si="32"/>
        <v/>
      </c>
      <c r="BD25" s="4" t="str">
        <f t="shared" si="8"/>
        <v>999:99.99</v>
      </c>
      <c r="BE25" s="4" t="str">
        <f t="shared" si="33"/>
        <v>999:99.99</v>
      </c>
      <c r="BF25" s="4" t="str">
        <f t="shared" si="34"/>
        <v>999:99.99</v>
      </c>
      <c r="BG25" s="4" t="str">
        <f t="shared" si="35"/>
        <v>999:99.99</v>
      </c>
      <c r="BH25" s="4" t="str">
        <f t="shared" si="36"/>
        <v>999:99.99</v>
      </c>
    </row>
    <row r="26" spans="1:60" ht="24" customHeight="1" x14ac:dyDescent="0.15">
      <c r="A26" s="31" t="str">
        <f t="shared" si="9"/>
        <v/>
      </c>
      <c r="B26" s="29"/>
      <c r="C26" s="29"/>
      <c r="D26" s="29"/>
      <c r="E26" s="29"/>
      <c r="F26" s="34"/>
      <c r="G26" s="29"/>
      <c r="H26" s="35"/>
      <c r="I26" s="29"/>
      <c r="J26" s="35"/>
      <c r="K26" s="35"/>
      <c r="L26" s="35"/>
      <c r="M26" s="35"/>
      <c r="N26" s="35"/>
      <c r="O26" s="35"/>
      <c r="P26" s="35"/>
      <c r="Q26" s="31" t="str">
        <f t="shared" si="0"/>
        <v/>
      </c>
      <c r="R26" s="7" t="str">
        <f t="shared" si="10"/>
        <v/>
      </c>
      <c r="S26" s="11"/>
      <c r="T26" s="12">
        <f t="shared" si="1"/>
        <v>0</v>
      </c>
      <c r="U26" s="12">
        <f t="shared" si="11"/>
        <v>0</v>
      </c>
      <c r="V26" s="12">
        <f t="shared" si="2"/>
        <v>0</v>
      </c>
      <c r="W26" s="12">
        <f t="shared" si="12"/>
        <v>0</v>
      </c>
      <c r="X26" s="12">
        <f t="shared" si="13"/>
        <v>0</v>
      </c>
      <c r="Y26" s="12">
        <f t="shared" si="14"/>
        <v>0</v>
      </c>
      <c r="Z26" s="12">
        <f t="shared" si="15"/>
        <v>0</v>
      </c>
      <c r="AA26" s="12">
        <f t="shared" si="16"/>
        <v>0</v>
      </c>
      <c r="AB26" s="12">
        <f t="shared" si="17"/>
        <v>0</v>
      </c>
      <c r="AC26" s="12">
        <f t="shared" si="18"/>
        <v>0</v>
      </c>
      <c r="AD26" s="12">
        <f t="shared" si="19"/>
        <v>0</v>
      </c>
      <c r="AE26" s="11" t="str">
        <f t="shared" si="3"/>
        <v>19000100</v>
      </c>
      <c r="AF26" s="7" t="str">
        <f t="shared" si="20"/>
        <v/>
      </c>
      <c r="AG26" s="7" t="str">
        <f t="shared" si="21"/>
        <v/>
      </c>
      <c r="AH26" s="7" t="str">
        <f t="shared" si="22"/>
        <v/>
      </c>
      <c r="AI26" s="4" t="str">
        <f t="shared" si="4"/>
        <v/>
      </c>
      <c r="AJ26" s="17"/>
      <c r="AK26"/>
      <c r="AL26"/>
      <c r="AP26" s="6">
        <v>121</v>
      </c>
      <c r="AQ26" s="4">
        <f t="shared" si="5"/>
        <v>0</v>
      </c>
      <c r="AR26" s="4" t="str">
        <f t="shared" si="6"/>
        <v/>
      </c>
      <c r="AS26" s="4" t="str">
        <f t="shared" si="7"/>
        <v xml:space="preserve"> </v>
      </c>
      <c r="AT26" s="4" t="str">
        <f t="shared" si="23"/>
        <v/>
      </c>
      <c r="AU26" s="4" t="str">
        <f t="shared" si="24"/>
        <v/>
      </c>
      <c r="AV26" s="4" t="str">
        <f t="shared" si="25"/>
        <v/>
      </c>
      <c r="AW26" s="4" t="str">
        <f t="shared" si="26"/>
        <v/>
      </c>
      <c r="AX26" s="4" t="str">
        <f t="shared" si="27"/>
        <v/>
      </c>
      <c r="AY26" s="4" t="str">
        <f t="shared" si="28"/>
        <v/>
      </c>
      <c r="AZ26" s="4" t="str">
        <f t="shared" si="29"/>
        <v/>
      </c>
      <c r="BA26" s="4" t="str">
        <f t="shared" si="30"/>
        <v/>
      </c>
      <c r="BB26" s="4" t="str">
        <f t="shared" si="31"/>
        <v/>
      </c>
      <c r="BC26" s="4" t="str">
        <f t="shared" si="32"/>
        <v/>
      </c>
      <c r="BD26" s="4" t="str">
        <f t="shared" si="8"/>
        <v>999:99.99</v>
      </c>
      <c r="BE26" s="4" t="str">
        <f t="shared" si="33"/>
        <v>999:99.99</v>
      </c>
      <c r="BF26" s="4" t="str">
        <f t="shared" si="34"/>
        <v>999:99.99</v>
      </c>
      <c r="BG26" s="4" t="str">
        <f t="shared" si="35"/>
        <v>999:99.99</v>
      </c>
      <c r="BH26" s="4" t="str">
        <f t="shared" si="36"/>
        <v>999:99.99</v>
      </c>
    </row>
    <row r="27" spans="1:60" ht="24" customHeight="1" x14ac:dyDescent="0.15">
      <c r="A27" s="31" t="str">
        <f t="shared" si="9"/>
        <v/>
      </c>
      <c r="B27" s="29"/>
      <c r="C27" s="29"/>
      <c r="D27" s="29"/>
      <c r="E27" s="29"/>
      <c r="F27" s="34"/>
      <c r="G27" s="29"/>
      <c r="H27" s="35"/>
      <c r="I27" s="29"/>
      <c r="J27" s="35"/>
      <c r="K27" s="35"/>
      <c r="L27" s="35"/>
      <c r="M27" s="35"/>
      <c r="N27" s="35"/>
      <c r="O27" s="35"/>
      <c r="P27" s="35"/>
      <c r="Q27" s="31" t="str">
        <f t="shared" si="0"/>
        <v/>
      </c>
      <c r="R27" s="7" t="str">
        <f t="shared" si="10"/>
        <v/>
      </c>
      <c r="S27" s="11"/>
      <c r="T27" s="12">
        <f t="shared" si="1"/>
        <v>0</v>
      </c>
      <c r="U27" s="12">
        <f t="shared" si="11"/>
        <v>0</v>
      </c>
      <c r="V27" s="12">
        <f t="shared" si="2"/>
        <v>0</v>
      </c>
      <c r="W27" s="12">
        <f t="shared" si="12"/>
        <v>0</v>
      </c>
      <c r="X27" s="12">
        <f t="shared" si="13"/>
        <v>0</v>
      </c>
      <c r="Y27" s="12">
        <f t="shared" si="14"/>
        <v>0</v>
      </c>
      <c r="Z27" s="12">
        <f t="shared" si="15"/>
        <v>0</v>
      </c>
      <c r="AA27" s="12">
        <f t="shared" si="16"/>
        <v>0</v>
      </c>
      <c r="AB27" s="12">
        <f t="shared" si="17"/>
        <v>0</v>
      </c>
      <c r="AC27" s="12">
        <f t="shared" si="18"/>
        <v>0</v>
      </c>
      <c r="AD27" s="12">
        <f t="shared" si="19"/>
        <v>0</v>
      </c>
      <c r="AE27" s="11" t="str">
        <f t="shared" si="3"/>
        <v>19000100</v>
      </c>
      <c r="AF27" s="7" t="str">
        <f t="shared" si="20"/>
        <v/>
      </c>
      <c r="AG27" s="7" t="str">
        <f t="shared" si="21"/>
        <v/>
      </c>
      <c r="AH27" s="7" t="str">
        <f t="shared" si="22"/>
        <v/>
      </c>
      <c r="AI27" s="4" t="str">
        <f t="shared" si="4"/>
        <v/>
      </c>
      <c r="AJ27" s="17"/>
      <c r="AK27"/>
      <c r="AL27"/>
      <c r="AM27"/>
      <c r="AP27" s="6">
        <v>122</v>
      </c>
      <c r="AQ27" s="4">
        <f t="shared" si="5"/>
        <v>0</v>
      </c>
      <c r="AR27" s="4" t="str">
        <f t="shared" si="6"/>
        <v/>
      </c>
      <c r="AS27" s="4" t="str">
        <f t="shared" si="7"/>
        <v xml:space="preserve"> </v>
      </c>
      <c r="AT27" s="4" t="str">
        <f t="shared" si="23"/>
        <v/>
      </c>
      <c r="AU27" s="4" t="str">
        <f t="shared" si="24"/>
        <v/>
      </c>
      <c r="AV27" s="4" t="str">
        <f t="shared" si="25"/>
        <v/>
      </c>
      <c r="AW27" s="4" t="str">
        <f t="shared" si="26"/>
        <v/>
      </c>
      <c r="AX27" s="4" t="str">
        <f t="shared" si="27"/>
        <v/>
      </c>
      <c r="AY27" s="4" t="str">
        <f t="shared" si="28"/>
        <v/>
      </c>
      <c r="AZ27" s="4" t="str">
        <f t="shared" si="29"/>
        <v/>
      </c>
      <c r="BA27" s="4" t="str">
        <f t="shared" si="30"/>
        <v/>
      </c>
      <c r="BB27" s="4" t="str">
        <f t="shared" si="31"/>
        <v/>
      </c>
      <c r="BC27" s="4" t="str">
        <f t="shared" si="32"/>
        <v/>
      </c>
      <c r="BD27" s="4" t="str">
        <f t="shared" si="8"/>
        <v>999:99.99</v>
      </c>
      <c r="BE27" s="4" t="str">
        <f t="shared" si="33"/>
        <v>999:99.99</v>
      </c>
      <c r="BF27" s="4" t="str">
        <f t="shared" si="34"/>
        <v>999:99.99</v>
      </c>
      <c r="BG27" s="4" t="str">
        <f t="shared" si="35"/>
        <v>999:99.99</v>
      </c>
      <c r="BH27" s="4" t="str">
        <f t="shared" si="36"/>
        <v>999:99.99</v>
      </c>
    </row>
    <row r="28" spans="1:60" ht="24" customHeight="1" x14ac:dyDescent="0.15">
      <c r="A28" s="31" t="str">
        <f t="shared" si="9"/>
        <v/>
      </c>
      <c r="B28" s="29"/>
      <c r="C28" s="29"/>
      <c r="D28" s="29"/>
      <c r="E28" s="29"/>
      <c r="F28" s="34"/>
      <c r="G28" s="29"/>
      <c r="H28" s="35"/>
      <c r="I28" s="29"/>
      <c r="J28" s="35"/>
      <c r="K28" s="35"/>
      <c r="L28" s="35"/>
      <c r="M28" s="35"/>
      <c r="N28" s="35"/>
      <c r="O28" s="35"/>
      <c r="P28" s="35"/>
      <c r="Q28" s="31" t="str">
        <f t="shared" si="0"/>
        <v/>
      </c>
      <c r="R28" s="7" t="str">
        <f t="shared" si="10"/>
        <v/>
      </c>
      <c r="S28" s="11"/>
      <c r="T28" s="12">
        <f t="shared" si="1"/>
        <v>0</v>
      </c>
      <c r="U28" s="12">
        <f t="shared" si="11"/>
        <v>0</v>
      </c>
      <c r="V28" s="12">
        <f t="shared" si="2"/>
        <v>0</v>
      </c>
      <c r="W28" s="12">
        <f t="shared" si="12"/>
        <v>0</v>
      </c>
      <c r="X28" s="12">
        <f t="shared" si="13"/>
        <v>0</v>
      </c>
      <c r="Y28" s="12">
        <f t="shared" si="14"/>
        <v>0</v>
      </c>
      <c r="Z28" s="12">
        <f t="shared" si="15"/>
        <v>0</v>
      </c>
      <c r="AA28" s="12">
        <f t="shared" si="16"/>
        <v>0</v>
      </c>
      <c r="AB28" s="12">
        <f t="shared" si="17"/>
        <v>0</v>
      </c>
      <c r="AC28" s="12">
        <f t="shared" si="18"/>
        <v>0</v>
      </c>
      <c r="AD28" s="12">
        <f t="shared" si="19"/>
        <v>0</v>
      </c>
      <c r="AE28" s="11" t="str">
        <f t="shared" si="3"/>
        <v>19000100</v>
      </c>
      <c r="AF28" s="7" t="str">
        <f t="shared" si="20"/>
        <v/>
      </c>
      <c r="AG28" s="7" t="str">
        <f t="shared" si="21"/>
        <v/>
      </c>
      <c r="AH28" s="7" t="str">
        <f t="shared" si="22"/>
        <v/>
      </c>
      <c r="AI28" s="4" t="str">
        <f t="shared" si="4"/>
        <v/>
      </c>
      <c r="AJ28" s="17"/>
      <c r="AK28"/>
      <c r="AL28"/>
      <c r="AM28"/>
      <c r="AP28" s="6">
        <v>123</v>
      </c>
      <c r="AQ28" s="4">
        <f t="shared" si="5"/>
        <v>0</v>
      </c>
      <c r="AR28" s="4" t="str">
        <f t="shared" si="6"/>
        <v/>
      </c>
      <c r="AS28" s="4" t="str">
        <f t="shared" si="7"/>
        <v xml:space="preserve"> </v>
      </c>
      <c r="AT28" s="4" t="str">
        <f t="shared" si="23"/>
        <v/>
      </c>
      <c r="AU28" s="4" t="str">
        <f t="shared" si="24"/>
        <v/>
      </c>
      <c r="AV28" s="4" t="str">
        <f t="shared" si="25"/>
        <v/>
      </c>
      <c r="AW28" s="4" t="str">
        <f t="shared" si="26"/>
        <v/>
      </c>
      <c r="AX28" s="4" t="str">
        <f t="shared" si="27"/>
        <v/>
      </c>
      <c r="AY28" s="4" t="str">
        <f t="shared" si="28"/>
        <v/>
      </c>
      <c r="AZ28" s="4" t="str">
        <f t="shared" si="29"/>
        <v/>
      </c>
      <c r="BA28" s="4" t="str">
        <f t="shared" si="30"/>
        <v/>
      </c>
      <c r="BB28" s="4" t="str">
        <f t="shared" si="31"/>
        <v/>
      </c>
      <c r="BC28" s="4" t="str">
        <f t="shared" si="32"/>
        <v/>
      </c>
      <c r="BD28" s="4" t="str">
        <f t="shared" si="8"/>
        <v>999:99.99</v>
      </c>
      <c r="BE28" s="4" t="str">
        <f t="shared" si="33"/>
        <v>999:99.99</v>
      </c>
      <c r="BF28" s="4" t="str">
        <f t="shared" si="34"/>
        <v>999:99.99</v>
      </c>
      <c r="BG28" s="4" t="str">
        <f t="shared" si="35"/>
        <v>999:99.99</v>
      </c>
      <c r="BH28" s="4" t="str">
        <f t="shared" si="36"/>
        <v>999:99.99</v>
      </c>
    </row>
    <row r="29" spans="1:60" ht="24" customHeight="1" x14ac:dyDescent="0.15">
      <c r="A29" s="31" t="str">
        <f t="shared" si="9"/>
        <v/>
      </c>
      <c r="B29" s="29"/>
      <c r="C29" s="29"/>
      <c r="D29" s="29"/>
      <c r="E29" s="29"/>
      <c r="F29" s="34"/>
      <c r="G29" s="29"/>
      <c r="H29" s="35"/>
      <c r="I29" s="29"/>
      <c r="J29" s="35"/>
      <c r="K29" s="35"/>
      <c r="L29" s="35"/>
      <c r="M29" s="35"/>
      <c r="N29" s="35"/>
      <c r="O29" s="35"/>
      <c r="P29" s="35"/>
      <c r="Q29" s="31" t="str">
        <f t="shared" si="0"/>
        <v/>
      </c>
      <c r="R29" s="7" t="str">
        <f t="shared" si="10"/>
        <v/>
      </c>
      <c r="S29" s="11"/>
      <c r="T29" s="12">
        <f t="shared" si="1"/>
        <v>0</v>
      </c>
      <c r="U29" s="12">
        <f t="shared" si="11"/>
        <v>0</v>
      </c>
      <c r="V29" s="12">
        <f t="shared" si="2"/>
        <v>0</v>
      </c>
      <c r="W29" s="12">
        <f t="shared" si="12"/>
        <v>0</v>
      </c>
      <c r="X29" s="12">
        <f t="shared" si="13"/>
        <v>0</v>
      </c>
      <c r="Y29" s="12">
        <f t="shared" si="14"/>
        <v>0</v>
      </c>
      <c r="Z29" s="12">
        <f t="shared" si="15"/>
        <v>0</v>
      </c>
      <c r="AA29" s="12">
        <f t="shared" si="16"/>
        <v>0</v>
      </c>
      <c r="AB29" s="12">
        <f t="shared" si="17"/>
        <v>0</v>
      </c>
      <c r="AC29" s="12">
        <f t="shared" si="18"/>
        <v>0</v>
      </c>
      <c r="AD29" s="12">
        <f t="shared" si="19"/>
        <v>0</v>
      </c>
      <c r="AE29" s="11" t="str">
        <f t="shared" si="3"/>
        <v>19000100</v>
      </c>
      <c r="AF29" s="7" t="str">
        <f t="shared" si="20"/>
        <v/>
      </c>
      <c r="AG29" s="7" t="str">
        <f t="shared" si="21"/>
        <v/>
      </c>
      <c r="AH29" s="7" t="str">
        <f t="shared" si="22"/>
        <v/>
      </c>
      <c r="AI29" s="4" t="str">
        <f t="shared" si="4"/>
        <v/>
      </c>
      <c r="AJ29" s="17"/>
      <c r="AK29"/>
      <c r="AL29"/>
      <c r="AM29"/>
      <c r="AP29" s="6">
        <v>124</v>
      </c>
      <c r="AQ29" s="4">
        <f t="shared" si="5"/>
        <v>0</v>
      </c>
      <c r="AR29" s="4" t="str">
        <f t="shared" si="6"/>
        <v/>
      </c>
      <c r="AS29" s="4" t="str">
        <f t="shared" si="7"/>
        <v xml:space="preserve"> </v>
      </c>
      <c r="AT29" s="4" t="str">
        <f t="shared" si="23"/>
        <v/>
      </c>
      <c r="AU29" s="4" t="str">
        <f t="shared" si="24"/>
        <v/>
      </c>
      <c r="AV29" s="4" t="str">
        <f t="shared" si="25"/>
        <v/>
      </c>
      <c r="AW29" s="4" t="str">
        <f t="shared" si="26"/>
        <v/>
      </c>
      <c r="AX29" s="4" t="str">
        <f t="shared" si="27"/>
        <v/>
      </c>
      <c r="AY29" s="4" t="str">
        <f t="shared" si="28"/>
        <v/>
      </c>
      <c r="AZ29" s="4" t="str">
        <f t="shared" si="29"/>
        <v/>
      </c>
      <c r="BA29" s="4" t="str">
        <f t="shared" si="30"/>
        <v/>
      </c>
      <c r="BB29" s="4" t="str">
        <f t="shared" si="31"/>
        <v/>
      </c>
      <c r="BC29" s="4" t="str">
        <f t="shared" si="32"/>
        <v/>
      </c>
      <c r="BD29" s="4" t="str">
        <f t="shared" si="8"/>
        <v>999:99.99</v>
      </c>
      <c r="BE29" s="4" t="str">
        <f t="shared" si="33"/>
        <v>999:99.99</v>
      </c>
      <c r="BF29" s="4" t="str">
        <f t="shared" si="34"/>
        <v>999:99.99</v>
      </c>
      <c r="BG29" s="4" t="str">
        <f t="shared" si="35"/>
        <v>999:99.99</v>
      </c>
      <c r="BH29" s="4" t="str">
        <f t="shared" si="36"/>
        <v>999:99.99</v>
      </c>
    </row>
    <row r="30" spans="1:60" ht="24" customHeight="1" x14ac:dyDescent="0.15">
      <c r="A30" s="31" t="str">
        <f t="shared" si="9"/>
        <v/>
      </c>
      <c r="B30" s="29"/>
      <c r="C30" s="29"/>
      <c r="D30" s="29"/>
      <c r="E30" s="29"/>
      <c r="F30" s="34"/>
      <c r="G30" s="29"/>
      <c r="H30" s="35"/>
      <c r="I30" s="29"/>
      <c r="J30" s="35"/>
      <c r="K30" s="35"/>
      <c r="L30" s="35"/>
      <c r="M30" s="35"/>
      <c r="N30" s="35"/>
      <c r="O30" s="35"/>
      <c r="P30" s="35"/>
      <c r="Q30" s="31" t="str">
        <f t="shared" si="0"/>
        <v/>
      </c>
      <c r="R30" s="7" t="str">
        <f t="shared" si="10"/>
        <v/>
      </c>
      <c r="S30" s="11"/>
      <c r="T30" s="12">
        <f t="shared" si="1"/>
        <v>0</v>
      </c>
      <c r="U30" s="12">
        <f t="shared" si="11"/>
        <v>0</v>
      </c>
      <c r="V30" s="12">
        <f t="shared" si="2"/>
        <v>0</v>
      </c>
      <c r="W30" s="12">
        <f t="shared" si="12"/>
        <v>0</v>
      </c>
      <c r="X30" s="12">
        <f t="shared" si="13"/>
        <v>0</v>
      </c>
      <c r="Y30" s="12">
        <f t="shared" si="14"/>
        <v>0</v>
      </c>
      <c r="Z30" s="12">
        <f t="shared" si="15"/>
        <v>0</v>
      </c>
      <c r="AA30" s="12">
        <f t="shared" si="16"/>
        <v>0</v>
      </c>
      <c r="AB30" s="12">
        <f t="shared" si="17"/>
        <v>0</v>
      </c>
      <c r="AC30" s="12">
        <f t="shared" si="18"/>
        <v>0</v>
      </c>
      <c r="AD30" s="12">
        <f t="shared" si="19"/>
        <v>0</v>
      </c>
      <c r="AE30" s="11" t="str">
        <f t="shared" si="3"/>
        <v>19000100</v>
      </c>
      <c r="AF30" s="7" t="str">
        <f t="shared" si="20"/>
        <v/>
      </c>
      <c r="AG30" s="7" t="str">
        <f t="shared" si="21"/>
        <v/>
      </c>
      <c r="AH30" s="7" t="str">
        <f t="shared" si="22"/>
        <v/>
      </c>
      <c r="AI30" s="4" t="str">
        <f t="shared" si="4"/>
        <v/>
      </c>
      <c r="AJ30" s="17"/>
      <c r="AK30"/>
      <c r="AL30"/>
      <c r="AM30"/>
      <c r="AN30"/>
      <c r="AO30"/>
      <c r="AP30" s="6">
        <v>125</v>
      </c>
      <c r="AQ30" s="4">
        <f t="shared" si="5"/>
        <v>0</v>
      </c>
      <c r="AR30" s="4" t="str">
        <f t="shared" si="6"/>
        <v/>
      </c>
      <c r="AS30" s="4" t="str">
        <f t="shared" si="7"/>
        <v xml:space="preserve"> </v>
      </c>
      <c r="AT30" s="4" t="str">
        <f t="shared" si="23"/>
        <v/>
      </c>
      <c r="AU30" s="4" t="str">
        <f t="shared" si="24"/>
        <v/>
      </c>
      <c r="AV30" s="4" t="str">
        <f t="shared" si="25"/>
        <v/>
      </c>
      <c r="AW30" s="4" t="str">
        <f t="shared" si="26"/>
        <v/>
      </c>
      <c r="AX30" s="4" t="str">
        <f t="shared" si="27"/>
        <v/>
      </c>
      <c r="AY30" s="4" t="str">
        <f t="shared" si="28"/>
        <v/>
      </c>
      <c r="AZ30" s="4" t="str">
        <f t="shared" si="29"/>
        <v/>
      </c>
      <c r="BA30" s="4" t="str">
        <f t="shared" si="30"/>
        <v/>
      </c>
      <c r="BB30" s="4" t="str">
        <f t="shared" si="31"/>
        <v/>
      </c>
      <c r="BC30" s="4" t="str">
        <f t="shared" si="32"/>
        <v/>
      </c>
      <c r="BD30" s="4" t="str">
        <f t="shared" si="8"/>
        <v>999:99.99</v>
      </c>
      <c r="BE30" s="4" t="str">
        <f t="shared" si="33"/>
        <v>999:99.99</v>
      </c>
      <c r="BF30" s="4" t="str">
        <f t="shared" si="34"/>
        <v>999:99.99</v>
      </c>
      <c r="BG30" s="4" t="str">
        <f t="shared" si="35"/>
        <v>999:99.99</v>
      </c>
      <c r="BH30" s="4" t="str">
        <f t="shared" si="36"/>
        <v>999:99.99</v>
      </c>
    </row>
    <row r="31" spans="1:60" ht="24" customHeight="1" x14ac:dyDescent="0.15">
      <c r="A31" s="31" t="str">
        <f t="shared" si="9"/>
        <v/>
      </c>
      <c r="B31" s="29"/>
      <c r="C31" s="29"/>
      <c r="D31" s="29"/>
      <c r="E31" s="29"/>
      <c r="F31" s="34"/>
      <c r="G31" s="29"/>
      <c r="H31" s="35"/>
      <c r="I31" s="29"/>
      <c r="J31" s="35"/>
      <c r="K31" s="35"/>
      <c r="L31" s="35"/>
      <c r="M31" s="35"/>
      <c r="N31" s="35"/>
      <c r="O31" s="35"/>
      <c r="P31" s="35"/>
      <c r="Q31" s="31" t="str">
        <f t="shared" si="0"/>
        <v/>
      </c>
      <c r="R31" s="7" t="str">
        <f t="shared" si="10"/>
        <v/>
      </c>
      <c r="S31" s="11"/>
      <c r="T31" s="12">
        <f t="shared" si="1"/>
        <v>0</v>
      </c>
      <c r="U31" s="12">
        <f t="shared" si="11"/>
        <v>0</v>
      </c>
      <c r="V31" s="12">
        <f t="shared" si="2"/>
        <v>0</v>
      </c>
      <c r="W31" s="12">
        <f t="shared" si="12"/>
        <v>0</v>
      </c>
      <c r="X31" s="12">
        <f t="shared" si="13"/>
        <v>0</v>
      </c>
      <c r="Y31" s="12">
        <f t="shared" si="14"/>
        <v>0</v>
      </c>
      <c r="Z31" s="12">
        <f t="shared" si="15"/>
        <v>0</v>
      </c>
      <c r="AA31" s="12">
        <f t="shared" si="16"/>
        <v>0</v>
      </c>
      <c r="AB31" s="12">
        <f t="shared" si="17"/>
        <v>0</v>
      </c>
      <c r="AC31" s="12">
        <f t="shared" si="18"/>
        <v>0</v>
      </c>
      <c r="AD31" s="12">
        <f t="shared" si="19"/>
        <v>0</v>
      </c>
      <c r="AE31" s="11" t="str">
        <f t="shared" si="3"/>
        <v>19000100</v>
      </c>
      <c r="AF31" s="7" t="str">
        <f t="shared" si="20"/>
        <v/>
      </c>
      <c r="AG31" s="7" t="str">
        <f t="shared" si="21"/>
        <v/>
      </c>
      <c r="AH31" s="7" t="str">
        <f t="shared" si="22"/>
        <v/>
      </c>
      <c r="AI31" s="4" t="str">
        <f t="shared" si="4"/>
        <v/>
      </c>
      <c r="AJ31" s="17"/>
      <c r="AK31"/>
      <c r="AL31"/>
      <c r="AM31"/>
      <c r="AN31"/>
      <c r="AO31"/>
      <c r="AP31" s="6">
        <v>126</v>
      </c>
      <c r="AQ31" s="4">
        <f t="shared" si="5"/>
        <v>0</v>
      </c>
      <c r="AR31" s="4" t="str">
        <f t="shared" si="6"/>
        <v/>
      </c>
      <c r="AS31" s="4" t="str">
        <f t="shared" si="7"/>
        <v xml:space="preserve"> </v>
      </c>
      <c r="AT31" s="4" t="str">
        <f t="shared" si="23"/>
        <v/>
      </c>
      <c r="AU31" s="4" t="str">
        <f t="shared" si="24"/>
        <v/>
      </c>
      <c r="AV31" s="4" t="str">
        <f t="shared" si="25"/>
        <v/>
      </c>
      <c r="AW31" s="4" t="str">
        <f t="shared" si="26"/>
        <v/>
      </c>
      <c r="AX31" s="4" t="str">
        <f t="shared" si="27"/>
        <v/>
      </c>
      <c r="AY31" s="4" t="str">
        <f t="shared" si="28"/>
        <v/>
      </c>
      <c r="AZ31" s="4" t="str">
        <f t="shared" si="29"/>
        <v/>
      </c>
      <c r="BA31" s="4" t="str">
        <f t="shared" si="30"/>
        <v/>
      </c>
      <c r="BB31" s="4" t="str">
        <f t="shared" si="31"/>
        <v/>
      </c>
      <c r="BC31" s="4" t="str">
        <f t="shared" si="32"/>
        <v/>
      </c>
      <c r="BD31" s="4" t="str">
        <f t="shared" si="8"/>
        <v>999:99.99</v>
      </c>
      <c r="BE31" s="4" t="str">
        <f t="shared" si="33"/>
        <v>999:99.99</v>
      </c>
      <c r="BF31" s="4" t="str">
        <f t="shared" si="34"/>
        <v>999:99.99</v>
      </c>
      <c r="BG31" s="4" t="str">
        <f t="shared" si="35"/>
        <v>999:99.99</v>
      </c>
      <c r="BH31" s="4" t="str">
        <f t="shared" si="36"/>
        <v>999:99.99</v>
      </c>
    </row>
    <row r="32" spans="1:60" ht="24" customHeight="1" x14ac:dyDescent="0.15">
      <c r="A32" s="31" t="str">
        <f t="shared" si="9"/>
        <v/>
      </c>
      <c r="B32" s="29"/>
      <c r="C32" s="29"/>
      <c r="D32" s="29"/>
      <c r="E32" s="29"/>
      <c r="F32" s="34"/>
      <c r="G32" s="29"/>
      <c r="H32" s="35"/>
      <c r="I32" s="29"/>
      <c r="J32" s="35"/>
      <c r="K32" s="35"/>
      <c r="L32" s="35"/>
      <c r="M32" s="35"/>
      <c r="N32" s="35"/>
      <c r="O32" s="35"/>
      <c r="P32" s="35"/>
      <c r="Q32" s="31" t="str">
        <f t="shared" si="0"/>
        <v/>
      </c>
      <c r="R32" s="7" t="str">
        <f t="shared" si="10"/>
        <v/>
      </c>
      <c r="S32" s="11"/>
      <c r="T32" s="12">
        <f t="shared" si="1"/>
        <v>0</v>
      </c>
      <c r="U32" s="12">
        <f t="shared" si="11"/>
        <v>0</v>
      </c>
      <c r="V32" s="12">
        <f t="shared" si="2"/>
        <v>0</v>
      </c>
      <c r="W32" s="12">
        <f t="shared" si="12"/>
        <v>0</v>
      </c>
      <c r="X32" s="12">
        <f t="shared" si="13"/>
        <v>0</v>
      </c>
      <c r="Y32" s="12">
        <f t="shared" si="14"/>
        <v>0</v>
      </c>
      <c r="Z32" s="12">
        <f t="shared" si="15"/>
        <v>0</v>
      </c>
      <c r="AA32" s="12">
        <f t="shared" si="16"/>
        <v>0</v>
      </c>
      <c r="AB32" s="12">
        <f t="shared" si="17"/>
        <v>0</v>
      </c>
      <c r="AC32" s="12">
        <f t="shared" si="18"/>
        <v>0</v>
      </c>
      <c r="AD32" s="12">
        <f t="shared" si="19"/>
        <v>0</v>
      </c>
      <c r="AE32" s="11" t="str">
        <f t="shared" si="3"/>
        <v>19000100</v>
      </c>
      <c r="AF32" s="7" t="str">
        <f t="shared" si="20"/>
        <v/>
      </c>
      <c r="AG32" s="7" t="str">
        <f t="shared" si="21"/>
        <v/>
      </c>
      <c r="AH32" s="7" t="str">
        <f t="shared" si="22"/>
        <v/>
      </c>
      <c r="AI32" s="4" t="str">
        <f t="shared" si="4"/>
        <v/>
      </c>
      <c r="AJ32" s="18"/>
      <c r="AK32"/>
      <c r="AL32"/>
      <c r="AM32"/>
      <c r="AN32"/>
      <c r="AO32"/>
      <c r="AP32" s="6">
        <v>127</v>
      </c>
      <c r="AQ32" s="4">
        <f t="shared" si="5"/>
        <v>0</v>
      </c>
      <c r="AR32" s="4" t="str">
        <f t="shared" si="6"/>
        <v/>
      </c>
      <c r="AS32" s="4" t="str">
        <f t="shared" si="7"/>
        <v xml:space="preserve"> </v>
      </c>
      <c r="AT32" s="4" t="str">
        <f t="shared" si="23"/>
        <v/>
      </c>
      <c r="AU32" s="4" t="str">
        <f t="shared" si="24"/>
        <v/>
      </c>
      <c r="AV32" s="4" t="str">
        <f t="shared" si="25"/>
        <v/>
      </c>
      <c r="AW32" s="4" t="str">
        <f t="shared" si="26"/>
        <v/>
      </c>
      <c r="AX32" s="4" t="str">
        <f t="shared" si="27"/>
        <v/>
      </c>
      <c r="AY32" s="4" t="str">
        <f t="shared" si="28"/>
        <v/>
      </c>
      <c r="AZ32" s="4" t="str">
        <f t="shared" si="29"/>
        <v/>
      </c>
      <c r="BA32" s="4" t="str">
        <f t="shared" si="30"/>
        <v/>
      </c>
      <c r="BB32" s="4" t="str">
        <f t="shared" si="31"/>
        <v/>
      </c>
      <c r="BC32" s="4" t="str">
        <f t="shared" si="32"/>
        <v/>
      </c>
      <c r="BD32" s="4" t="str">
        <f t="shared" si="8"/>
        <v>999:99.99</v>
      </c>
      <c r="BE32" s="4" t="str">
        <f t="shared" si="33"/>
        <v>999:99.99</v>
      </c>
      <c r="BF32" s="4" t="str">
        <f t="shared" si="34"/>
        <v>999:99.99</v>
      </c>
      <c r="BG32" s="4" t="str">
        <f t="shared" si="35"/>
        <v>999:99.99</v>
      </c>
      <c r="BH32" s="4" t="str">
        <f t="shared" si="36"/>
        <v>999:99.99</v>
      </c>
    </row>
    <row r="33" spans="1:60" ht="24" customHeight="1" x14ac:dyDescent="0.15">
      <c r="A33" s="31" t="str">
        <f t="shared" si="9"/>
        <v/>
      </c>
      <c r="B33" s="29"/>
      <c r="C33" s="29"/>
      <c r="D33" s="29"/>
      <c r="E33" s="29"/>
      <c r="F33" s="34"/>
      <c r="G33" s="29"/>
      <c r="H33" s="35"/>
      <c r="I33" s="29"/>
      <c r="J33" s="35"/>
      <c r="K33" s="35"/>
      <c r="L33" s="35"/>
      <c r="M33" s="35"/>
      <c r="N33" s="35"/>
      <c r="O33" s="35"/>
      <c r="P33" s="35"/>
      <c r="Q33" s="31" t="str">
        <f t="shared" si="0"/>
        <v/>
      </c>
      <c r="R33" s="7" t="str">
        <f t="shared" si="10"/>
        <v/>
      </c>
      <c r="S33" s="11"/>
      <c r="T33" s="12">
        <f t="shared" si="1"/>
        <v>0</v>
      </c>
      <c r="U33" s="12">
        <f t="shared" si="11"/>
        <v>0</v>
      </c>
      <c r="V33" s="12">
        <f t="shared" si="2"/>
        <v>0</v>
      </c>
      <c r="W33" s="12">
        <f t="shared" si="12"/>
        <v>0</v>
      </c>
      <c r="X33" s="12">
        <f t="shared" si="13"/>
        <v>0</v>
      </c>
      <c r="Y33" s="12">
        <f t="shared" si="14"/>
        <v>0</v>
      </c>
      <c r="Z33" s="12">
        <f t="shared" si="15"/>
        <v>0</v>
      </c>
      <c r="AA33" s="12">
        <f t="shared" si="16"/>
        <v>0</v>
      </c>
      <c r="AB33" s="12">
        <f t="shared" si="17"/>
        <v>0</v>
      </c>
      <c r="AC33" s="12">
        <f t="shared" si="18"/>
        <v>0</v>
      </c>
      <c r="AD33" s="12">
        <f t="shared" si="19"/>
        <v>0</v>
      </c>
      <c r="AE33" s="11" t="str">
        <f t="shared" si="3"/>
        <v>19000100</v>
      </c>
      <c r="AF33" s="7" t="str">
        <f t="shared" si="20"/>
        <v/>
      </c>
      <c r="AG33" s="7" t="str">
        <f t="shared" si="21"/>
        <v/>
      </c>
      <c r="AH33" s="7" t="str">
        <f t="shared" si="22"/>
        <v/>
      </c>
      <c r="AI33" s="4" t="str">
        <f t="shared" si="4"/>
        <v/>
      </c>
      <c r="AM33"/>
      <c r="AN33"/>
      <c r="AO33"/>
      <c r="AP33" s="6">
        <v>128</v>
      </c>
      <c r="AQ33" s="4">
        <f t="shared" si="5"/>
        <v>0</v>
      </c>
      <c r="AR33" s="4" t="str">
        <f t="shared" si="6"/>
        <v/>
      </c>
      <c r="AS33" s="4" t="str">
        <f t="shared" si="7"/>
        <v xml:space="preserve"> </v>
      </c>
      <c r="AT33" s="4" t="str">
        <f t="shared" si="23"/>
        <v/>
      </c>
      <c r="AU33" s="4" t="str">
        <f t="shared" si="24"/>
        <v/>
      </c>
      <c r="AV33" s="4" t="str">
        <f t="shared" si="25"/>
        <v/>
      </c>
      <c r="AW33" s="4" t="str">
        <f t="shared" si="26"/>
        <v/>
      </c>
      <c r="AX33" s="4" t="str">
        <f t="shared" si="27"/>
        <v/>
      </c>
      <c r="AY33" s="4" t="str">
        <f t="shared" si="28"/>
        <v/>
      </c>
      <c r="AZ33" s="4" t="str">
        <f t="shared" si="29"/>
        <v/>
      </c>
      <c r="BA33" s="4" t="str">
        <f t="shared" si="30"/>
        <v/>
      </c>
      <c r="BB33" s="4" t="str">
        <f t="shared" si="31"/>
        <v/>
      </c>
      <c r="BC33" s="4" t="str">
        <f t="shared" si="32"/>
        <v/>
      </c>
      <c r="BD33" s="4" t="str">
        <f t="shared" si="8"/>
        <v>999:99.99</v>
      </c>
      <c r="BE33" s="4" t="str">
        <f t="shared" si="33"/>
        <v>999:99.99</v>
      </c>
      <c r="BF33" s="4" t="str">
        <f t="shared" si="34"/>
        <v>999:99.99</v>
      </c>
      <c r="BG33" s="4" t="str">
        <f t="shared" si="35"/>
        <v>999:99.99</v>
      </c>
      <c r="BH33" s="4" t="str">
        <f t="shared" si="36"/>
        <v>999:99.99</v>
      </c>
    </row>
    <row r="34" spans="1:60" ht="24" customHeight="1" x14ac:dyDescent="0.15">
      <c r="A34" s="31" t="str">
        <f t="shared" si="9"/>
        <v/>
      </c>
      <c r="B34" s="29"/>
      <c r="C34" s="29"/>
      <c r="D34" s="29"/>
      <c r="E34" s="29"/>
      <c r="F34" s="34"/>
      <c r="G34" s="29"/>
      <c r="H34" s="35"/>
      <c r="I34" s="29"/>
      <c r="J34" s="35"/>
      <c r="K34" s="35"/>
      <c r="L34" s="35"/>
      <c r="M34" s="35"/>
      <c r="N34" s="35"/>
      <c r="O34" s="35"/>
      <c r="P34" s="35"/>
      <c r="Q34" s="31" t="str">
        <f t="shared" si="0"/>
        <v/>
      </c>
      <c r="R34" s="7" t="str">
        <f t="shared" si="10"/>
        <v/>
      </c>
      <c r="S34" s="11"/>
      <c r="T34" s="12">
        <f t="shared" si="1"/>
        <v>0</v>
      </c>
      <c r="U34" s="12">
        <f t="shared" si="11"/>
        <v>0</v>
      </c>
      <c r="V34" s="12">
        <f t="shared" si="2"/>
        <v>0</v>
      </c>
      <c r="W34" s="12">
        <f t="shared" si="12"/>
        <v>0</v>
      </c>
      <c r="X34" s="12">
        <f t="shared" si="13"/>
        <v>0</v>
      </c>
      <c r="Y34" s="12">
        <f t="shared" si="14"/>
        <v>0</v>
      </c>
      <c r="Z34" s="12">
        <f t="shared" si="15"/>
        <v>0</v>
      </c>
      <c r="AA34" s="12">
        <f t="shared" si="16"/>
        <v>0</v>
      </c>
      <c r="AB34" s="12">
        <f t="shared" si="17"/>
        <v>0</v>
      </c>
      <c r="AC34" s="12">
        <f t="shared" si="18"/>
        <v>0</v>
      </c>
      <c r="AD34" s="12">
        <f t="shared" si="19"/>
        <v>0</v>
      </c>
      <c r="AE34" s="11" t="str">
        <f t="shared" si="3"/>
        <v>19000100</v>
      </c>
      <c r="AF34" s="7" t="str">
        <f t="shared" si="20"/>
        <v/>
      </c>
      <c r="AG34" s="7" t="str">
        <f t="shared" si="21"/>
        <v/>
      </c>
      <c r="AH34" s="7" t="str">
        <f t="shared" si="22"/>
        <v/>
      </c>
      <c r="AI34" s="4" t="str">
        <f t="shared" si="4"/>
        <v/>
      </c>
      <c r="AJ34"/>
      <c r="AK34"/>
      <c r="AL34"/>
      <c r="AM34"/>
      <c r="AN34"/>
      <c r="AO34"/>
      <c r="AP34" s="6">
        <v>129</v>
      </c>
      <c r="AQ34" s="4">
        <f t="shared" si="5"/>
        <v>0</v>
      </c>
      <c r="AR34" s="4" t="str">
        <f t="shared" si="6"/>
        <v/>
      </c>
      <c r="AS34" s="4" t="str">
        <f t="shared" si="7"/>
        <v xml:space="preserve"> </v>
      </c>
      <c r="AT34" s="4" t="str">
        <f t="shared" si="23"/>
        <v/>
      </c>
      <c r="AU34" s="4" t="str">
        <f t="shared" si="24"/>
        <v/>
      </c>
      <c r="AV34" s="4" t="str">
        <f t="shared" si="25"/>
        <v/>
      </c>
      <c r="AW34" s="4" t="str">
        <f t="shared" si="26"/>
        <v/>
      </c>
      <c r="AX34" s="4" t="str">
        <f t="shared" si="27"/>
        <v/>
      </c>
      <c r="AY34" s="4" t="str">
        <f t="shared" si="28"/>
        <v/>
      </c>
      <c r="AZ34" s="4" t="str">
        <f t="shared" si="29"/>
        <v/>
      </c>
      <c r="BA34" s="4" t="str">
        <f t="shared" si="30"/>
        <v/>
      </c>
      <c r="BB34" s="4" t="str">
        <f t="shared" si="31"/>
        <v/>
      </c>
      <c r="BC34" s="4" t="str">
        <f t="shared" si="32"/>
        <v/>
      </c>
      <c r="BD34" s="4" t="str">
        <f t="shared" si="8"/>
        <v>999:99.99</v>
      </c>
      <c r="BE34" s="4" t="str">
        <f t="shared" si="33"/>
        <v>999:99.99</v>
      </c>
      <c r="BF34" s="4" t="str">
        <f t="shared" si="34"/>
        <v>999:99.99</v>
      </c>
      <c r="BG34" s="4" t="str">
        <f t="shared" si="35"/>
        <v>999:99.99</v>
      </c>
      <c r="BH34" s="4" t="str">
        <f t="shared" si="36"/>
        <v>999:99.99</v>
      </c>
    </row>
    <row r="35" spans="1:60" ht="24" customHeight="1" x14ac:dyDescent="0.15">
      <c r="A35" s="31" t="str">
        <f t="shared" si="9"/>
        <v/>
      </c>
      <c r="B35" s="29"/>
      <c r="C35" s="29"/>
      <c r="D35" s="29"/>
      <c r="E35" s="29"/>
      <c r="F35" s="34"/>
      <c r="G35" s="29"/>
      <c r="H35" s="35"/>
      <c r="I35" s="29"/>
      <c r="J35" s="35"/>
      <c r="K35" s="35"/>
      <c r="L35" s="35"/>
      <c r="M35" s="35"/>
      <c r="N35" s="35"/>
      <c r="O35" s="35"/>
      <c r="P35" s="35"/>
      <c r="Q35" s="31" t="str">
        <f t="shared" si="0"/>
        <v/>
      </c>
      <c r="R35" s="7" t="str">
        <f t="shared" si="10"/>
        <v/>
      </c>
      <c r="S35" s="11"/>
      <c r="T35" s="12">
        <f t="shared" si="1"/>
        <v>0</v>
      </c>
      <c r="U35" s="12">
        <f t="shared" si="11"/>
        <v>0</v>
      </c>
      <c r="V35" s="12">
        <f t="shared" si="2"/>
        <v>0</v>
      </c>
      <c r="W35" s="12">
        <f t="shared" si="12"/>
        <v>0</v>
      </c>
      <c r="X35" s="12">
        <f t="shared" si="13"/>
        <v>0</v>
      </c>
      <c r="Y35" s="12">
        <f t="shared" si="14"/>
        <v>0</v>
      </c>
      <c r="Z35" s="12">
        <f t="shared" si="15"/>
        <v>0</v>
      </c>
      <c r="AA35" s="12">
        <f t="shared" si="16"/>
        <v>0</v>
      </c>
      <c r="AB35" s="12">
        <f t="shared" si="17"/>
        <v>0</v>
      </c>
      <c r="AC35" s="12">
        <f t="shared" si="18"/>
        <v>0</v>
      </c>
      <c r="AD35" s="12">
        <f t="shared" si="19"/>
        <v>0</v>
      </c>
      <c r="AE35" s="11" t="str">
        <f t="shared" si="3"/>
        <v>19000100</v>
      </c>
      <c r="AF35" s="7" t="str">
        <f t="shared" si="20"/>
        <v/>
      </c>
      <c r="AG35" s="7" t="str">
        <f t="shared" si="21"/>
        <v/>
      </c>
      <c r="AH35" s="7" t="str">
        <f t="shared" si="22"/>
        <v/>
      </c>
      <c r="AI35" s="4" t="str">
        <f t="shared" si="4"/>
        <v/>
      </c>
      <c r="AJ35"/>
      <c r="AK35"/>
      <c r="AL35"/>
      <c r="AM35"/>
      <c r="AN35"/>
      <c r="AO35"/>
      <c r="AP35" s="6">
        <v>130</v>
      </c>
      <c r="AQ35" s="4">
        <f t="shared" si="5"/>
        <v>0</v>
      </c>
      <c r="AR35" s="4" t="str">
        <f t="shared" si="6"/>
        <v/>
      </c>
      <c r="AS35" s="4" t="str">
        <f t="shared" si="7"/>
        <v xml:space="preserve"> </v>
      </c>
      <c r="AT35" s="4" t="str">
        <f t="shared" si="23"/>
        <v/>
      </c>
      <c r="AU35" s="4" t="str">
        <f t="shared" si="24"/>
        <v/>
      </c>
      <c r="AV35" s="4" t="str">
        <f t="shared" si="25"/>
        <v/>
      </c>
      <c r="AW35" s="4" t="str">
        <f t="shared" si="26"/>
        <v/>
      </c>
      <c r="AX35" s="4" t="str">
        <f t="shared" si="27"/>
        <v/>
      </c>
      <c r="AY35" s="4" t="str">
        <f t="shared" si="28"/>
        <v/>
      </c>
      <c r="AZ35" s="4" t="str">
        <f t="shared" si="29"/>
        <v/>
      </c>
      <c r="BA35" s="4" t="str">
        <f t="shared" si="30"/>
        <v/>
      </c>
      <c r="BB35" s="4" t="str">
        <f t="shared" si="31"/>
        <v/>
      </c>
      <c r="BC35" s="4" t="str">
        <f t="shared" si="32"/>
        <v/>
      </c>
      <c r="BD35" s="4" t="str">
        <f t="shared" si="8"/>
        <v>999:99.99</v>
      </c>
      <c r="BE35" s="4" t="str">
        <f t="shared" si="33"/>
        <v>999:99.99</v>
      </c>
      <c r="BF35" s="4" t="str">
        <f t="shared" si="34"/>
        <v>999:99.99</v>
      </c>
      <c r="BG35" s="4" t="str">
        <f t="shared" si="35"/>
        <v>999:99.99</v>
      </c>
      <c r="BH35" s="4" t="str">
        <f t="shared" si="36"/>
        <v>999:99.99</v>
      </c>
    </row>
    <row r="36" spans="1:60" ht="24" customHeight="1" x14ac:dyDescent="0.15">
      <c r="A36" s="31" t="str">
        <f t="shared" si="9"/>
        <v/>
      </c>
      <c r="B36" s="29"/>
      <c r="C36" s="29"/>
      <c r="D36" s="29"/>
      <c r="E36" s="29"/>
      <c r="F36" s="34"/>
      <c r="G36" s="29"/>
      <c r="H36" s="35"/>
      <c r="I36" s="29"/>
      <c r="J36" s="35"/>
      <c r="K36" s="35"/>
      <c r="L36" s="35"/>
      <c r="M36" s="35"/>
      <c r="N36" s="35"/>
      <c r="O36" s="35"/>
      <c r="P36" s="35"/>
      <c r="Q36" s="31" t="str">
        <f t="shared" si="0"/>
        <v/>
      </c>
      <c r="R36" s="7" t="str">
        <f t="shared" si="10"/>
        <v/>
      </c>
      <c r="S36" s="11"/>
      <c r="T36" s="12">
        <f t="shared" si="1"/>
        <v>0</v>
      </c>
      <c r="U36" s="12">
        <f t="shared" si="11"/>
        <v>0</v>
      </c>
      <c r="V36" s="12">
        <f t="shared" si="2"/>
        <v>0</v>
      </c>
      <c r="W36" s="12">
        <f t="shared" si="12"/>
        <v>0</v>
      </c>
      <c r="X36" s="12">
        <f t="shared" si="13"/>
        <v>0</v>
      </c>
      <c r="Y36" s="12">
        <f t="shared" si="14"/>
        <v>0</v>
      </c>
      <c r="Z36" s="12">
        <f t="shared" si="15"/>
        <v>0</v>
      </c>
      <c r="AA36" s="12">
        <f t="shared" si="16"/>
        <v>0</v>
      </c>
      <c r="AB36" s="12">
        <f t="shared" si="17"/>
        <v>0</v>
      </c>
      <c r="AC36" s="12">
        <f t="shared" si="18"/>
        <v>0</v>
      </c>
      <c r="AD36" s="12">
        <f t="shared" si="19"/>
        <v>0</v>
      </c>
      <c r="AE36" s="11" t="str">
        <f t="shared" si="3"/>
        <v>19000100</v>
      </c>
      <c r="AF36" s="7" t="str">
        <f t="shared" si="20"/>
        <v/>
      </c>
      <c r="AG36" s="7" t="str">
        <f t="shared" si="21"/>
        <v/>
      </c>
      <c r="AH36" s="7" t="str">
        <f t="shared" si="22"/>
        <v/>
      </c>
      <c r="AI36" s="4" t="str">
        <f t="shared" si="4"/>
        <v/>
      </c>
      <c r="AJ36"/>
      <c r="AK36"/>
      <c r="AL36"/>
      <c r="AM36"/>
      <c r="AN36"/>
      <c r="AO36"/>
      <c r="AP36" s="6">
        <v>131</v>
      </c>
      <c r="AQ36" s="4">
        <f t="shared" si="5"/>
        <v>0</v>
      </c>
      <c r="AR36" s="4" t="str">
        <f t="shared" si="6"/>
        <v/>
      </c>
      <c r="AS36" s="4" t="str">
        <f t="shared" si="7"/>
        <v xml:space="preserve"> </v>
      </c>
      <c r="AT36" s="4" t="str">
        <f t="shared" si="23"/>
        <v/>
      </c>
      <c r="AU36" s="4" t="str">
        <f t="shared" si="24"/>
        <v/>
      </c>
      <c r="AV36" s="4" t="str">
        <f t="shared" si="25"/>
        <v/>
      </c>
      <c r="AW36" s="4" t="str">
        <f t="shared" si="26"/>
        <v/>
      </c>
      <c r="AX36" s="4" t="str">
        <f t="shared" si="27"/>
        <v/>
      </c>
      <c r="AY36" s="4" t="str">
        <f t="shared" si="28"/>
        <v/>
      </c>
      <c r="AZ36" s="4" t="str">
        <f t="shared" si="29"/>
        <v/>
      </c>
      <c r="BA36" s="4" t="str">
        <f t="shared" si="30"/>
        <v/>
      </c>
      <c r="BB36" s="4" t="str">
        <f t="shared" si="31"/>
        <v/>
      </c>
      <c r="BC36" s="4" t="str">
        <f t="shared" si="32"/>
        <v/>
      </c>
      <c r="BD36" s="4" t="str">
        <f t="shared" si="8"/>
        <v>999:99.99</v>
      </c>
      <c r="BE36" s="4" t="str">
        <f t="shared" si="33"/>
        <v>999:99.99</v>
      </c>
      <c r="BF36" s="4" t="str">
        <f t="shared" si="34"/>
        <v>999:99.99</v>
      </c>
      <c r="BG36" s="4" t="str">
        <f t="shared" si="35"/>
        <v>999:99.99</v>
      </c>
      <c r="BH36" s="4" t="str">
        <f t="shared" si="36"/>
        <v>999:99.99</v>
      </c>
    </row>
    <row r="37" spans="1:60" ht="24" customHeight="1" x14ac:dyDescent="0.15">
      <c r="A37" s="31" t="str">
        <f t="shared" si="9"/>
        <v/>
      </c>
      <c r="B37" s="29"/>
      <c r="C37" s="29"/>
      <c r="D37" s="29"/>
      <c r="E37" s="29"/>
      <c r="F37" s="34"/>
      <c r="G37" s="29"/>
      <c r="H37" s="35"/>
      <c r="I37" s="29"/>
      <c r="J37" s="35"/>
      <c r="K37" s="35"/>
      <c r="L37" s="35"/>
      <c r="M37" s="35"/>
      <c r="N37" s="35"/>
      <c r="O37" s="35"/>
      <c r="P37" s="35"/>
      <c r="Q37" s="31" t="str">
        <f t="shared" si="0"/>
        <v/>
      </c>
      <c r="R37" s="7" t="str">
        <f t="shared" si="10"/>
        <v/>
      </c>
      <c r="S37" s="11"/>
      <c r="T37" s="12">
        <f t="shared" si="1"/>
        <v>0</v>
      </c>
      <c r="U37" s="12">
        <f t="shared" si="11"/>
        <v>0</v>
      </c>
      <c r="V37" s="12">
        <f t="shared" si="2"/>
        <v>0</v>
      </c>
      <c r="W37" s="12">
        <f t="shared" si="12"/>
        <v>0</v>
      </c>
      <c r="X37" s="12">
        <f t="shared" si="13"/>
        <v>0</v>
      </c>
      <c r="Y37" s="12">
        <f t="shared" si="14"/>
        <v>0</v>
      </c>
      <c r="Z37" s="12">
        <f t="shared" si="15"/>
        <v>0</v>
      </c>
      <c r="AA37" s="12">
        <f t="shared" si="16"/>
        <v>0</v>
      </c>
      <c r="AB37" s="12">
        <f t="shared" si="17"/>
        <v>0</v>
      </c>
      <c r="AC37" s="12">
        <f t="shared" si="18"/>
        <v>0</v>
      </c>
      <c r="AD37" s="12">
        <f t="shared" si="19"/>
        <v>0</v>
      </c>
      <c r="AE37" s="11" t="str">
        <f t="shared" si="3"/>
        <v>19000100</v>
      </c>
      <c r="AF37" s="7" t="str">
        <f t="shared" si="20"/>
        <v/>
      </c>
      <c r="AG37" s="7" t="str">
        <f t="shared" si="21"/>
        <v/>
      </c>
      <c r="AH37" s="7" t="str">
        <f t="shared" si="22"/>
        <v/>
      </c>
      <c r="AI37" s="4" t="str">
        <f t="shared" si="4"/>
        <v/>
      </c>
      <c r="AJ37"/>
      <c r="AK37"/>
      <c r="AL37"/>
      <c r="AM37"/>
      <c r="AN37"/>
      <c r="AO37"/>
      <c r="AP37" s="6">
        <v>132</v>
      </c>
      <c r="AQ37" s="4">
        <f t="shared" si="5"/>
        <v>0</v>
      </c>
      <c r="AR37" s="4" t="str">
        <f t="shared" si="6"/>
        <v/>
      </c>
      <c r="AS37" s="4" t="str">
        <f t="shared" si="7"/>
        <v xml:space="preserve"> </v>
      </c>
      <c r="AT37" s="4" t="str">
        <f t="shared" si="23"/>
        <v/>
      </c>
      <c r="AU37" s="4" t="str">
        <f t="shared" si="24"/>
        <v/>
      </c>
      <c r="AV37" s="4" t="str">
        <f t="shared" si="25"/>
        <v/>
      </c>
      <c r="AW37" s="4" t="str">
        <f t="shared" si="26"/>
        <v/>
      </c>
      <c r="AX37" s="4" t="str">
        <f t="shared" si="27"/>
        <v/>
      </c>
      <c r="AY37" s="4" t="str">
        <f t="shared" si="28"/>
        <v/>
      </c>
      <c r="AZ37" s="4" t="str">
        <f t="shared" si="29"/>
        <v/>
      </c>
      <c r="BA37" s="4" t="str">
        <f t="shared" si="30"/>
        <v/>
      </c>
      <c r="BB37" s="4" t="str">
        <f t="shared" si="31"/>
        <v/>
      </c>
      <c r="BC37" s="4" t="str">
        <f t="shared" si="32"/>
        <v/>
      </c>
      <c r="BD37" s="4" t="str">
        <f t="shared" si="8"/>
        <v>999:99.99</v>
      </c>
      <c r="BE37" s="4" t="str">
        <f t="shared" si="33"/>
        <v>999:99.99</v>
      </c>
      <c r="BF37" s="4" t="str">
        <f t="shared" si="34"/>
        <v>999:99.99</v>
      </c>
      <c r="BG37" s="4" t="str">
        <f t="shared" si="35"/>
        <v>999:99.99</v>
      </c>
      <c r="BH37" s="4" t="str">
        <f t="shared" si="36"/>
        <v>999:99.99</v>
      </c>
    </row>
    <row r="38" spans="1:60" ht="24" customHeight="1" x14ac:dyDescent="0.15">
      <c r="A38" s="31" t="str">
        <f t="shared" si="9"/>
        <v/>
      </c>
      <c r="B38" s="29"/>
      <c r="C38" s="29"/>
      <c r="D38" s="29"/>
      <c r="E38" s="29"/>
      <c r="F38" s="34"/>
      <c r="G38" s="29"/>
      <c r="H38" s="35"/>
      <c r="I38" s="29"/>
      <c r="J38" s="35"/>
      <c r="K38" s="35"/>
      <c r="L38" s="35"/>
      <c r="M38" s="35"/>
      <c r="N38" s="35"/>
      <c r="O38" s="35"/>
      <c r="P38" s="35"/>
      <c r="Q38" s="31" t="str">
        <f t="shared" ref="Q38:Q69" si="37">IF(F38="","",INT(($AQ$1-AE38)/10000))</f>
        <v/>
      </c>
      <c r="R38" s="7" t="str">
        <f t="shared" si="10"/>
        <v/>
      </c>
      <c r="S38" s="11"/>
      <c r="T38" s="12">
        <f t="shared" si="1"/>
        <v>0</v>
      </c>
      <c r="U38" s="12">
        <f t="shared" si="11"/>
        <v>0</v>
      </c>
      <c r="V38" s="12">
        <f t="shared" si="2"/>
        <v>0</v>
      </c>
      <c r="W38" s="12">
        <f t="shared" si="12"/>
        <v>0</v>
      </c>
      <c r="X38" s="12">
        <f t="shared" si="13"/>
        <v>0</v>
      </c>
      <c r="Y38" s="12">
        <f t="shared" si="14"/>
        <v>0</v>
      </c>
      <c r="Z38" s="12">
        <f t="shared" si="15"/>
        <v>0</v>
      </c>
      <c r="AA38" s="12">
        <f t="shared" si="16"/>
        <v>0</v>
      </c>
      <c r="AB38" s="12">
        <f t="shared" si="17"/>
        <v>0</v>
      </c>
      <c r="AC38" s="12">
        <f t="shared" si="18"/>
        <v>0</v>
      </c>
      <c r="AD38" s="12">
        <f t="shared" si="19"/>
        <v>0</v>
      </c>
      <c r="AE38" s="11" t="str">
        <f t="shared" ref="AE38:AE55" si="38">YEAR(F38)&amp;RIGHT("0"&amp;MONTH(F38),2)&amp;RIGHT("0"&amp;DAY(F38),2)</f>
        <v>19000100</v>
      </c>
      <c r="AF38" s="7" t="str">
        <f t="shared" si="20"/>
        <v/>
      </c>
      <c r="AG38" s="7" t="str">
        <f t="shared" si="21"/>
        <v/>
      </c>
      <c r="AH38" s="7" t="str">
        <f t="shared" si="22"/>
        <v/>
      </c>
      <c r="AI38" s="4" t="str">
        <f t="shared" ref="AI38:AI69" si="39">IF(F38="","",INT(($AQ$2-AE38)/10000))</f>
        <v/>
      </c>
      <c r="AJ38"/>
      <c r="AK38"/>
      <c r="AL38"/>
      <c r="AM38"/>
      <c r="AN38"/>
      <c r="AO38"/>
      <c r="AP38" s="6">
        <v>133</v>
      </c>
      <c r="AQ38" s="4">
        <f t="shared" ref="AQ38:AQ55" si="40">LEN(TRIM(B38))+LEN(TRIM(C38))</f>
        <v>0</v>
      </c>
      <c r="AR38" s="4" t="str">
        <f t="shared" ref="AR38:AR55" si="41">IF(AQ38=2,TRIM(B38)&amp;"      "&amp;TRIM(C38),IF(AQ38=3,TRIM(B38)&amp;"    "&amp;TRIM(C38),IF(AQ38=4,TRIM(B38)&amp;"  "&amp;TRIM(C38),TRIM(B38)&amp;TRIM(C38))))</f>
        <v/>
      </c>
      <c r="AS38" s="4" t="str">
        <f t="shared" ref="AS38:AS55" si="42">D38&amp;" "&amp;E38</f>
        <v xml:space="preserve"> </v>
      </c>
      <c r="AT38" s="4" t="str">
        <f t="shared" si="23"/>
        <v/>
      </c>
      <c r="AU38" s="4" t="str">
        <f t="shared" si="24"/>
        <v/>
      </c>
      <c r="AV38" s="4" t="str">
        <f t="shared" si="25"/>
        <v/>
      </c>
      <c r="AW38" s="4" t="str">
        <f t="shared" si="26"/>
        <v/>
      </c>
      <c r="AX38" s="4" t="str">
        <f t="shared" si="27"/>
        <v/>
      </c>
      <c r="AY38" s="4" t="str">
        <f t="shared" si="28"/>
        <v/>
      </c>
      <c r="AZ38" s="4" t="str">
        <f t="shared" si="29"/>
        <v/>
      </c>
      <c r="BA38" s="4" t="str">
        <f t="shared" si="30"/>
        <v/>
      </c>
      <c r="BB38" s="4" t="str">
        <f t="shared" si="31"/>
        <v/>
      </c>
      <c r="BC38" s="4" t="str">
        <f t="shared" si="32"/>
        <v/>
      </c>
      <c r="BD38" s="4" t="str">
        <f t="shared" si="8"/>
        <v>999:99.99</v>
      </c>
      <c r="BE38" s="4" t="str">
        <f t="shared" si="33"/>
        <v>999:99.99</v>
      </c>
      <c r="BF38" s="4" t="str">
        <f t="shared" si="34"/>
        <v>999:99.99</v>
      </c>
      <c r="BG38" s="4" t="str">
        <f t="shared" si="35"/>
        <v>999:99.99</v>
      </c>
      <c r="BH38" s="4" t="str">
        <f t="shared" si="36"/>
        <v>999:99.99</v>
      </c>
    </row>
    <row r="39" spans="1:60" ht="24" customHeight="1" x14ac:dyDescent="0.15">
      <c r="A39" s="31" t="str">
        <f t="shared" si="9"/>
        <v/>
      </c>
      <c r="B39" s="29"/>
      <c r="C39" s="29"/>
      <c r="D39" s="29"/>
      <c r="E39" s="29"/>
      <c r="F39" s="34"/>
      <c r="G39" s="29"/>
      <c r="H39" s="35"/>
      <c r="I39" s="29"/>
      <c r="J39" s="35"/>
      <c r="K39" s="35"/>
      <c r="L39" s="35"/>
      <c r="M39" s="35"/>
      <c r="N39" s="35"/>
      <c r="O39" s="35"/>
      <c r="P39" s="35"/>
      <c r="Q39" s="31" t="str">
        <f t="shared" si="37"/>
        <v/>
      </c>
      <c r="R39" s="7" t="str">
        <f t="shared" si="10"/>
        <v/>
      </c>
      <c r="S39" s="11"/>
      <c r="T39" s="12">
        <f t="shared" si="1"/>
        <v>0</v>
      </c>
      <c r="U39" s="12">
        <f>IF(I39="",0,1)</f>
        <v>0</v>
      </c>
      <c r="V39" s="12">
        <f t="shared" si="2"/>
        <v>0</v>
      </c>
      <c r="W39" s="12">
        <f t="shared" si="12"/>
        <v>0</v>
      </c>
      <c r="X39" s="12">
        <f t="shared" si="13"/>
        <v>0</v>
      </c>
      <c r="Y39" s="12">
        <f t="shared" si="14"/>
        <v>0</v>
      </c>
      <c r="Z39" s="12">
        <f t="shared" si="15"/>
        <v>0</v>
      </c>
      <c r="AA39" s="12">
        <f t="shared" si="16"/>
        <v>0</v>
      </c>
      <c r="AB39" s="12">
        <f t="shared" si="17"/>
        <v>0</v>
      </c>
      <c r="AC39" s="12">
        <f t="shared" si="18"/>
        <v>0</v>
      </c>
      <c r="AD39" s="12">
        <f t="shared" si="19"/>
        <v>0</v>
      </c>
      <c r="AE39" s="11" t="str">
        <f t="shared" si="38"/>
        <v>19000100</v>
      </c>
      <c r="AF39" s="7" t="str">
        <f t="shared" si="20"/>
        <v/>
      </c>
      <c r="AG39" s="7" t="str">
        <f t="shared" si="21"/>
        <v/>
      </c>
      <c r="AH39" s="7" t="str">
        <f t="shared" si="22"/>
        <v/>
      </c>
      <c r="AI39" s="4" t="str">
        <f t="shared" si="39"/>
        <v/>
      </c>
      <c r="AN39"/>
      <c r="AO39"/>
      <c r="AP39" s="6">
        <v>134</v>
      </c>
      <c r="AQ39" s="4">
        <f t="shared" si="40"/>
        <v>0</v>
      </c>
      <c r="AR39" s="4" t="str">
        <f t="shared" si="41"/>
        <v/>
      </c>
      <c r="AS39" s="4" t="str">
        <f t="shared" si="42"/>
        <v xml:space="preserve"> </v>
      </c>
      <c r="AT39" s="4" t="str">
        <f t="shared" si="23"/>
        <v/>
      </c>
      <c r="AU39" s="4" t="str">
        <f t="shared" si="24"/>
        <v/>
      </c>
      <c r="AV39" s="4" t="str">
        <f t="shared" si="25"/>
        <v/>
      </c>
      <c r="AW39" s="4" t="str">
        <f t="shared" si="26"/>
        <v/>
      </c>
      <c r="AX39" s="4" t="str">
        <f t="shared" si="27"/>
        <v/>
      </c>
      <c r="AY39" s="4" t="str">
        <f t="shared" si="28"/>
        <v/>
      </c>
      <c r="AZ39" s="4" t="str">
        <f t="shared" si="29"/>
        <v/>
      </c>
      <c r="BA39" s="4" t="str">
        <f t="shared" si="30"/>
        <v/>
      </c>
      <c r="BB39" s="4" t="str">
        <f t="shared" si="31"/>
        <v/>
      </c>
      <c r="BC39" s="4" t="str">
        <f t="shared" si="32"/>
        <v/>
      </c>
      <c r="BD39" s="4" t="str">
        <f t="shared" si="8"/>
        <v>999:99.99</v>
      </c>
      <c r="BE39" s="4" t="str">
        <f t="shared" si="33"/>
        <v>999:99.99</v>
      </c>
      <c r="BF39" s="4" t="str">
        <f t="shared" si="34"/>
        <v>999:99.99</v>
      </c>
      <c r="BG39" s="4" t="str">
        <f t="shared" si="35"/>
        <v>999:99.99</v>
      </c>
      <c r="BH39" s="4" t="str">
        <f t="shared" si="36"/>
        <v>999:99.99</v>
      </c>
    </row>
    <row r="40" spans="1:60" ht="24" customHeight="1" x14ac:dyDescent="0.15">
      <c r="A40" s="31" t="str">
        <f t="shared" si="9"/>
        <v/>
      </c>
      <c r="B40" s="29"/>
      <c r="C40" s="29"/>
      <c r="D40" s="29"/>
      <c r="E40" s="29"/>
      <c r="F40" s="34"/>
      <c r="G40" s="29"/>
      <c r="H40" s="35"/>
      <c r="I40" s="29"/>
      <c r="J40" s="35"/>
      <c r="K40" s="35"/>
      <c r="L40" s="35"/>
      <c r="M40" s="35"/>
      <c r="N40" s="35"/>
      <c r="O40" s="35"/>
      <c r="P40" s="35"/>
      <c r="Q40" s="31" t="str">
        <f t="shared" si="37"/>
        <v/>
      </c>
      <c r="R40" s="7" t="str">
        <f t="shared" si="10"/>
        <v/>
      </c>
      <c r="S40" s="11"/>
      <c r="T40" s="12">
        <f t="shared" si="1"/>
        <v>0</v>
      </c>
      <c r="U40" s="12">
        <f>IF(I40="",0,1)</f>
        <v>0</v>
      </c>
      <c r="V40" s="12">
        <f t="shared" si="2"/>
        <v>0</v>
      </c>
      <c r="W40" s="12">
        <f t="shared" si="12"/>
        <v>0</v>
      </c>
      <c r="X40" s="12">
        <f t="shared" si="13"/>
        <v>0</v>
      </c>
      <c r="Y40" s="12">
        <f t="shared" si="14"/>
        <v>0</v>
      </c>
      <c r="Z40" s="12">
        <f t="shared" si="15"/>
        <v>0</v>
      </c>
      <c r="AA40" s="12">
        <f t="shared" si="16"/>
        <v>0</v>
      </c>
      <c r="AB40" s="12">
        <f t="shared" si="17"/>
        <v>0</v>
      </c>
      <c r="AC40" s="12">
        <f t="shared" si="18"/>
        <v>0</v>
      </c>
      <c r="AD40" s="12">
        <f t="shared" si="19"/>
        <v>0</v>
      </c>
      <c r="AE40" s="11" t="str">
        <f t="shared" si="38"/>
        <v>19000100</v>
      </c>
      <c r="AF40" s="7" t="str">
        <f t="shared" si="20"/>
        <v/>
      </c>
      <c r="AG40" s="7" t="str">
        <f t="shared" si="21"/>
        <v/>
      </c>
      <c r="AH40" s="7" t="str">
        <f t="shared" si="22"/>
        <v/>
      </c>
      <c r="AI40" s="4" t="str">
        <f t="shared" si="39"/>
        <v/>
      </c>
      <c r="AN40"/>
      <c r="AO40"/>
      <c r="AP40" s="6">
        <v>135</v>
      </c>
      <c r="AQ40" s="4">
        <f t="shared" si="40"/>
        <v>0</v>
      </c>
      <c r="AR40" s="4" t="str">
        <f t="shared" si="41"/>
        <v/>
      </c>
      <c r="AS40" s="4" t="str">
        <f t="shared" si="42"/>
        <v xml:space="preserve"> </v>
      </c>
      <c r="AT40" s="4" t="str">
        <f t="shared" si="23"/>
        <v/>
      </c>
      <c r="AU40" s="4" t="str">
        <f t="shared" si="24"/>
        <v/>
      </c>
      <c r="AV40" s="4" t="str">
        <f t="shared" si="25"/>
        <v/>
      </c>
      <c r="AW40" s="4" t="str">
        <f t="shared" si="26"/>
        <v/>
      </c>
      <c r="AX40" s="4" t="str">
        <f t="shared" si="27"/>
        <v/>
      </c>
      <c r="AY40" s="4" t="str">
        <f t="shared" si="28"/>
        <v/>
      </c>
      <c r="AZ40" s="4" t="str">
        <f t="shared" si="29"/>
        <v/>
      </c>
      <c r="BA40" s="4" t="str">
        <f t="shared" si="30"/>
        <v/>
      </c>
      <c r="BB40" s="4" t="str">
        <f t="shared" si="31"/>
        <v/>
      </c>
      <c r="BC40" s="4" t="str">
        <f t="shared" si="32"/>
        <v/>
      </c>
      <c r="BD40" s="4" t="str">
        <f t="shared" si="8"/>
        <v>999:99.99</v>
      </c>
      <c r="BE40" s="4" t="str">
        <f t="shared" si="33"/>
        <v>999:99.99</v>
      </c>
      <c r="BF40" s="4" t="str">
        <f t="shared" si="34"/>
        <v>999:99.99</v>
      </c>
      <c r="BG40" s="4" t="str">
        <f t="shared" si="35"/>
        <v>999:99.99</v>
      </c>
      <c r="BH40" s="4" t="str">
        <f t="shared" si="36"/>
        <v>999:99.99</v>
      </c>
    </row>
    <row r="41" spans="1:60" ht="24" customHeight="1" x14ac:dyDescent="0.15">
      <c r="A41" s="31" t="str">
        <f t="shared" si="9"/>
        <v/>
      </c>
      <c r="B41" s="29"/>
      <c r="C41" s="29"/>
      <c r="D41" s="29"/>
      <c r="E41" s="29"/>
      <c r="F41" s="34"/>
      <c r="G41" s="29"/>
      <c r="H41" s="35"/>
      <c r="I41" s="29"/>
      <c r="J41" s="35"/>
      <c r="K41" s="35"/>
      <c r="L41" s="35"/>
      <c r="M41" s="35"/>
      <c r="N41" s="35"/>
      <c r="O41" s="35"/>
      <c r="P41" s="35"/>
      <c r="Q41" s="31" t="str">
        <f t="shared" si="37"/>
        <v/>
      </c>
      <c r="R41" s="7" t="str">
        <f t="shared" si="10"/>
        <v/>
      </c>
      <c r="S41" s="11"/>
      <c r="T41" s="12">
        <f t="shared" si="1"/>
        <v>0</v>
      </c>
      <c r="U41" s="12">
        <f t="shared" ref="U41:U54" si="43">IF(I41="",0,1)</f>
        <v>0</v>
      </c>
      <c r="V41" s="12">
        <f t="shared" si="2"/>
        <v>0</v>
      </c>
      <c r="W41" s="12">
        <f t="shared" si="12"/>
        <v>0</v>
      </c>
      <c r="X41" s="12">
        <f t="shared" si="13"/>
        <v>0</v>
      </c>
      <c r="Y41" s="12">
        <f t="shared" si="14"/>
        <v>0</v>
      </c>
      <c r="Z41" s="12">
        <f t="shared" si="15"/>
        <v>0</v>
      </c>
      <c r="AA41" s="12">
        <f t="shared" si="16"/>
        <v>0</v>
      </c>
      <c r="AB41" s="12">
        <f t="shared" si="17"/>
        <v>0</v>
      </c>
      <c r="AC41" s="12">
        <f t="shared" si="18"/>
        <v>0</v>
      </c>
      <c r="AD41" s="12">
        <f t="shared" si="19"/>
        <v>0</v>
      </c>
      <c r="AE41" s="11" t="str">
        <f t="shared" si="38"/>
        <v>19000100</v>
      </c>
      <c r="AF41" s="7" t="str">
        <f t="shared" si="20"/>
        <v/>
      </c>
      <c r="AG41" s="7" t="str">
        <f t="shared" si="21"/>
        <v/>
      </c>
      <c r="AH41" s="7" t="str">
        <f t="shared" si="22"/>
        <v/>
      </c>
      <c r="AI41" s="4" t="str">
        <f t="shared" si="39"/>
        <v/>
      </c>
      <c r="AN41"/>
      <c r="AO41"/>
      <c r="AP41" s="6">
        <v>136</v>
      </c>
      <c r="AQ41" s="4">
        <f t="shared" si="40"/>
        <v>0</v>
      </c>
      <c r="AR41" s="4" t="str">
        <f t="shared" si="41"/>
        <v/>
      </c>
      <c r="AS41" s="4" t="str">
        <f t="shared" si="42"/>
        <v xml:space="preserve"> </v>
      </c>
      <c r="AT41" s="4" t="str">
        <f t="shared" si="23"/>
        <v/>
      </c>
      <c r="AU41" s="4" t="str">
        <f t="shared" si="24"/>
        <v/>
      </c>
      <c r="AV41" s="4" t="str">
        <f t="shared" si="25"/>
        <v/>
      </c>
      <c r="AW41" s="4" t="str">
        <f t="shared" si="26"/>
        <v/>
      </c>
      <c r="AX41" s="4" t="str">
        <f t="shared" si="27"/>
        <v/>
      </c>
      <c r="AY41" s="4" t="str">
        <f t="shared" si="28"/>
        <v/>
      </c>
      <c r="AZ41" s="4" t="str">
        <f t="shared" si="29"/>
        <v/>
      </c>
      <c r="BA41" s="4" t="str">
        <f t="shared" si="30"/>
        <v/>
      </c>
      <c r="BB41" s="4" t="str">
        <f t="shared" si="31"/>
        <v/>
      </c>
      <c r="BC41" s="4" t="str">
        <f t="shared" si="32"/>
        <v/>
      </c>
      <c r="BD41" s="4" t="str">
        <f t="shared" si="8"/>
        <v>999:99.99</v>
      </c>
      <c r="BE41" s="4" t="str">
        <f t="shared" si="33"/>
        <v>999:99.99</v>
      </c>
      <c r="BF41" s="4" t="str">
        <f t="shared" si="34"/>
        <v>999:99.99</v>
      </c>
      <c r="BG41" s="4" t="str">
        <f t="shared" si="35"/>
        <v>999:99.99</v>
      </c>
      <c r="BH41" s="4" t="str">
        <f t="shared" si="36"/>
        <v>999:99.99</v>
      </c>
    </row>
    <row r="42" spans="1:60" ht="24" customHeight="1" x14ac:dyDescent="0.15">
      <c r="A42" s="31" t="str">
        <f t="shared" si="9"/>
        <v/>
      </c>
      <c r="B42" s="29"/>
      <c r="C42" s="29"/>
      <c r="D42" s="29"/>
      <c r="E42" s="29"/>
      <c r="F42" s="34"/>
      <c r="G42" s="29"/>
      <c r="H42" s="35"/>
      <c r="I42" s="29"/>
      <c r="J42" s="35"/>
      <c r="K42" s="35"/>
      <c r="L42" s="35"/>
      <c r="M42" s="35"/>
      <c r="N42" s="35"/>
      <c r="O42" s="35"/>
      <c r="P42" s="35"/>
      <c r="Q42" s="31" t="str">
        <f t="shared" si="37"/>
        <v/>
      </c>
      <c r="R42" s="7" t="str">
        <f t="shared" si="10"/>
        <v/>
      </c>
      <c r="S42" s="11"/>
      <c r="T42" s="12">
        <f t="shared" si="1"/>
        <v>0</v>
      </c>
      <c r="U42" s="12">
        <f t="shared" si="43"/>
        <v>0</v>
      </c>
      <c r="V42" s="12">
        <f t="shared" si="2"/>
        <v>0</v>
      </c>
      <c r="W42" s="12">
        <f t="shared" si="12"/>
        <v>0</v>
      </c>
      <c r="X42" s="12">
        <f t="shared" si="13"/>
        <v>0</v>
      </c>
      <c r="Y42" s="12">
        <f t="shared" si="14"/>
        <v>0</v>
      </c>
      <c r="Z42" s="12">
        <f t="shared" si="15"/>
        <v>0</v>
      </c>
      <c r="AA42" s="12">
        <f t="shared" si="16"/>
        <v>0</v>
      </c>
      <c r="AB42" s="12">
        <f t="shared" si="17"/>
        <v>0</v>
      </c>
      <c r="AC42" s="12">
        <f t="shared" si="18"/>
        <v>0</v>
      </c>
      <c r="AD42" s="12">
        <f t="shared" si="19"/>
        <v>0</v>
      </c>
      <c r="AE42" s="11" t="str">
        <f t="shared" si="38"/>
        <v>19000100</v>
      </c>
      <c r="AF42" s="7" t="str">
        <f t="shared" si="20"/>
        <v/>
      </c>
      <c r="AG42" s="7" t="str">
        <f t="shared" si="21"/>
        <v/>
      </c>
      <c r="AH42" s="7" t="str">
        <f t="shared" si="22"/>
        <v/>
      </c>
      <c r="AI42" s="4" t="str">
        <f t="shared" si="39"/>
        <v/>
      </c>
      <c r="AJ42"/>
      <c r="AK42"/>
      <c r="AL42"/>
      <c r="AM42"/>
      <c r="AN42"/>
      <c r="AO42"/>
      <c r="AP42" s="6">
        <v>137</v>
      </c>
      <c r="AQ42" s="4">
        <f t="shared" si="40"/>
        <v>0</v>
      </c>
      <c r="AR42" s="4" t="str">
        <f t="shared" si="41"/>
        <v/>
      </c>
      <c r="AS42" s="4" t="str">
        <f t="shared" si="42"/>
        <v xml:space="preserve"> </v>
      </c>
      <c r="AT42" s="4" t="str">
        <f t="shared" si="23"/>
        <v/>
      </c>
      <c r="AU42" s="4" t="str">
        <f t="shared" si="24"/>
        <v/>
      </c>
      <c r="AV42" s="4" t="str">
        <f t="shared" si="25"/>
        <v/>
      </c>
      <c r="AW42" s="4" t="str">
        <f t="shared" si="26"/>
        <v/>
      </c>
      <c r="AX42" s="4" t="str">
        <f t="shared" si="27"/>
        <v/>
      </c>
      <c r="AY42" s="4" t="str">
        <f t="shared" si="28"/>
        <v/>
      </c>
      <c r="AZ42" s="4" t="str">
        <f t="shared" si="29"/>
        <v/>
      </c>
      <c r="BA42" s="4" t="str">
        <f t="shared" si="30"/>
        <v/>
      </c>
      <c r="BB42" s="4" t="str">
        <f t="shared" si="31"/>
        <v/>
      </c>
      <c r="BC42" s="4" t="str">
        <f t="shared" si="32"/>
        <v/>
      </c>
      <c r="BD42" s="4" t="str">
        <f t="shared" si="8"/>
        <v>999:99.99</v>
      </c>
      <c r="BE42" s="4" t="str">
        <f t="shared" si="33"/>
        <v>999:99.99</v>
      </c>
      <c r="BF42" s="4" t="str">
        <f t="shared" si="34"/>
        <v>999:99.99</v>
      </c>
      <c r="BG42" s="4" t="str">
        <f t="shared" si="35"/>
        <v>999:99.99</v>
      </c>
      <c r="BH42" s="4" t="str">
        <f t="shared" si="36"/>
        <v>999:99.99</v>
      </c>
    </row>
    <row r="43" spans="1:60" ht="24" customHeight="1" x14ac:dyDescent="0.15">
      <c r="A43" s="31" t="str">
        <f t="shared" si="9"/>
        <v/>
      </c>
      <c r="B43" s="29"/>
      <c r="C43" s="29"/>
      <c r="D43" s="29"/>
      <c r="E43" s="29"/>
      <c r="F43" s="34"/>
      <c r="G43" s="29"/>
      <c r="H43" s="35"/>
      <c r="I43" s="29"/>
      <c r="J43" s="35"/>
      <c r="K43" s="35"/>
      <c r="L43" s="35"/>
      <c r="M43" s="35"/>
      <c r="N43" s="35"/>
      <c r="O43" s="35"/>
      <c r="P43" s="35"/>
      <c r="Q43" s="31" t="str">
        <f t="shared" si="37"/>
        <v/>
      </c>
      <c r="R43" s="7" t="str">
        <f t="shared" si="10"/>
        <v/>
      </c>
      <c r="S43" s="11"/>
      <c r="T43" s="12">
        <f t="shared" si="1"/>
        <v>0</v>
      </c>
      <c r="U43" s="12">
        <f t="shared" si="43"/>
        <v>0</v>
      </c>
      <c r="V43" s="12">
        <f t="shared" si="2"/>
        <v>0</v>
      </c>
      <c r="W43" s="12">
        <f t="shared" si="12"/>
        <v>0</v>
      </c>
      <c r="X43" s="12">
        <f t="shared" si="13"/>
        <v>0</v>
      </c>
      <c r="Y43" s="12">
        <f t="shared" si="14"/>
        <v>0</v>
      </c>
      <c r="Z43" s="12">
        <f t="shared" si="15"/>
        <v>0</v>
      </c>
      <c r="AA43" s="12">
        <f t="shared" si="16"/>
        <v>0</v>
      </c>
      <c r="AB43" s="12">
        <f t="shared" si="17"/>
        <v>0</v>
      </c>
      <c r="AC43" s="12">
        <f t="shared" si="18"/>
        <v>0</v>
      </c>
      <c r="AD43" s="12">
        <f t="shared" si="19"/>
        <v>0</v>
      </c>
      <c r="AE43" s="11" t="str">
        <f t="shared" si="38"/>
        <v>19000100</v>
      </c>
      <c r="AF43" s="7" t="str">
        <f t="shared" si="20"/>
        <v/>
      </c>
      <c r="AG43" s="7" t="str">
        <f t="shared" si="21"/>
        <v/>
      </c>
      <c r="AH43" s="7" t="str">
        <f t="shared" si="22"/>
        <v/>
      </c>
      <c r="AI43" s="4" t="str">
        <f t="shared" si="39"/>
        <v/>
      </c>
      <c r="AP43" s="6">
        <v>138</v>
      </c>
      <c r="AQ43" s="4">
        <f t="shared" si="40"/>
        <v>0</v>
      </c>
      <c r="AR43" s="4" t="str">
        <f t="shared" si="41"/>
        <v/>
      </c>
      <c r="AS43" s="4" t="str">
        <f t="shared" si="42"/>
        <v xml:space="preserve"> </v>
      </c>
      <c r="AT43" s="4" t="str">
        <f t="shared" si="23"/>
        <v/>
      </c>
      <c r="AU43" s="4" t="str">
        <f t="shared" si="24"/>
        <v/>
      </c>
      <c r="AV43" s="4" t="str">
        <f t="shared" si="25"/>
        <v/>
      </c>
      <c r="AW43" s="4" t="str">
        <f t="shared" si="26"/>
        <v/>
      </c>
      <c r="AX43" s="4" t="str">
        <f t="shared" si="27"/>
        <v/>
      </c>
      <c r="AY43" s="4" t="str">
        <f t="shared" si="28"/>
        <v/>
      </c>
      <c r="AZ43" s="4" t="str">
        <f t="shared" si="29"/>
        <v/>
      </c>
      <c r="BA43" s="4" t="str">
        <f t="shared" si="30"/>
        <v/>
      </c>
      <c r="BB43" s="4" t="str">
        <f t="shared" si="31"/>
        <v/>
      </c>
      <c r="BC43" s="4" t="str">
        <f t="shared" si="32"/>
        <v/>
      </c>
      <c r="BD43" s="4" t="str">
        <f t="shared" si="8"/>
        <v>999:99.99</v>
      </c>
      <c r="BE43" s="4" t="str">
        <f t="shared" si="33"/>
        <v>999:99.99</v>
      </c>
      <c r="BF43" s="4" t="str">
        <f t="shared" si="34"/>
        <v>999:99.99</v>
      </c>
      <c r="BG43" s="4" t="str">
        <f t="shared" si="35"/>
        <v>999:99.99</v>
      </c>
      <c r="BH43" s="4" t="str">
        <f t="shared" si="36"/>
        <v>999:99.99</v>
      </c>
    </row>
    <row r="44" spans="1:60" ht="24" customHeight="1" x14ac:dyDescent="0.15">
      <c r="A44" s="31" t="str">
        <f t="shared" si="9"/>
        <v/>
      </c>
      <c r="B44" s="29"/>
      <c r="C44" s="29"/>
      <c r="D44" s="29"/>
      <c r="E44" s="29"/>
      <c r="F44" s="34"/>
      <c r="G44" s="29"/>
      <c r="H44" s="35"/>
      <c r="I44" s="29"/>
      <c r="J44" s="35"/>
      <c r="K44" s="35"/>
      <c r="L44" s="35"/>
      <c r="M44" s="35"/>
      <c r="N44" s="35"/>
      <c r="O44" s="35"/>
      <c r="P44" s="35"/>
      <c r="Q44" s="31" t="str">
        <f t="shared" si="37"/>
        <v/>
      </c>
      <c r="R44" s="7" t="str">
        <f t="shared" si="10"/>
        <v/>
      </c>
      <c r="S44" s="11"/>
      <c r="T44" s="12">
        <f t="shared" si="1"/>
        <v>0</v>
      </c>
      <c r="U44" s="12">
        <f t="shared" si="43"/>
        <v>0</v>
      </c>
      <c r="V44" s="12">
        <f t="shared" si="2"/>
        <v>0</v>
      </c>
      <c r="W44" s="12">
        <f t="shared" si="12"/>
        <v>0</v>
      </c>
      <c r="X44" s="12">
        <f t="shared" si="13"/>
        <v>0</v>
      </c>
      <c r="Y44" s="12">
        <f t="shared" si="14"/>
        <v>0</v>
      </c>
      <c r="Z44" s="12">
        <f t="shared" si="15"/>
        <v>0</v>
      </c>
      <c r="AA44" s="12">
        <f t="shared" si="16"/>
        <v>0</v>
      </c>
      <c r="AB44" s="12">
        <f t="shared" si="17"/>
        <v>0</v>
      </c>
      <c r="AC44" s="12">
        <f t="shared" si="18"/>
        <v>0</v>
      </c>
      <c r="AD44" s="12">
        <f t="shared" si="19"/>
        <v>0</v>
      </c>
      <c r="AE44" s="11" t="str">
        <f t="shared" si="38"/>
        <v>19000100</v>
      </c>
      <c r="AF44" s="7" t="str">
        <f t="shared" si="20"/>
        <v/>
      </c>
      <c r="AG44" s="7" t="str">
        <f t="shared" si="21"/>
        <v/>
      </c>
      <c r="AH44" s="7" t="str">
        <f t="shared" si="22"/>
        <v/>
      </c>
      <c r="AI44" s="4" t="str">
        <f t="shared" si="39"/>
        <v/>
      </c>
      <c r="AJ44" s="15"/>
      <c r="AP44" s="6">
        <v>139</v>
      </c>
      <c r="AQ44" s="4">
        <f t="shared" si="40"/>
        <v>0</v>
      </c>
      <c r="AR44" s="4" t="str">
        <f t="shared" si="41"/>
        <v/>
      </c>
      <c r="AS44" s="4" t="str">
        <f t="shared" si="42"/>
        <v xml:space="preserve"> </v>
      </c>
      <c r="AT44" s="4" t="str">
        <f t="shared" si="23"/>
        <v/>
      </c>
      <c r="AU44" s="4" t="str">
        <f t="shared" si="24"/>
        <v/>
      </c>
      <c r="AV44" s="4" t="str">
        <f t="shared" si="25"/>
        <v/>
      </c>
      <c r="AW44" s="4" t="str">
        <f t="shared" si="26"/>
        <v/>
      </c>
      <c r="AX44" s="4" t="str">
        <f t="shared" si="27"/>
        <v/>
      </c>
      <c r="AY44" s="4" t="str">
        <f t="shared" si="28"/>
        <v/>
      </c>
      <c r="AZ44" s="4" t="str">
        <f t="shared" si="29"/>
        <v/>
      </c>
      <c r="BA44" s="4" t="str">
        <f t="shared" si="30"/>
        <v/>
      </c>
      <c r="BB44" s="4" t="str">
        <f t="shared" si="31"/>
        <v/>
      </c>
      <c r="BC44" s="4" t="str">
        <f t="shared" si="32"/>
        <v/>
      </c>
      <c r="BD44" s="4" t="str">
        <f t="shared" si="8"/>
        <v>999:99.99</v>
      </c>
      <c r="BE44" s="4" t="str">
        <f t="shared" si="33"/>
        <v>999:99.99</v>
      </c>
      <c r="BF44" s="4" t="str">
        <f t="shared" si="34"/>
        <v>999:99.99</v>
      </c>
      <c r="BG44" s="4" t="str">
        <f t="shared" si="35"/>
        <v>999:99.99</v>
      </c>
      <c r="BH44" s="4" t="str">
        <f t="shared" si="36"/>
        <v>999:99.99</v>
      </c>
    </row>
    <row r="45" spans="1:60" ht="24" customHeight="1" x14ac:dyDescent="0.15">
      <c r="A45" s="31" t="str">
        <f t="shared" si="9"/>
        <v/>
      </c>
      <c r="B45" s="29"/>
      <c r="C45" s="29"/>
      <c r="D45" s="29"/>
      <c r="E45" s="29"/>
      <c r="F45" s="34"/>
      <c r="G45" s="29"/>
      <c r="H45" s="35"/>
      <c r="I45" s="29"/>
      <c r="J45" s="35"/>
      <c r="K45" s="35"/>
      <c r="L45" s="35"/>
      <c r="M45" s="35"/>
      <c r="N45" s="35"/>
      <c r="O45" s="35"/>
      <c r="P45" s="35"/>
      <c r="Q45" s="31" t="str">
        <f t="shared" si="37"/>
        <v/>
      </c>
      <c r="R45" s="7" t="str">
        <f t="shared" si="10"/>
        <v/>
      </c>
      <c r="S45" s="11"/>
      <c r="T45" s="12">
        <f t="shared" si="1"/>
        <v>0</v>
      </c>
      <c r="U45" s="12">
        <f t="shared" si="43"/>
        <v>0</v>
      </c>
      <c r="V45" s="12">
        <f t="shared" si="2"/>
        <v>0</v>
      </c>
      <c r="W45" s="12">
        <f t="shared" si="12"/>
        <v>0</v>
      </c>
      <c r="X45" s="12">
        <f t="shared" si="13"/>
        <v>0</v>
      </c>
      <c r="Y45" s="12">
        <f t="shared" si="14"/>
        <v>0</v>
      </c>
      <c r="Z45" s="12">
        <f t="shared" si="15"/>
        <v>0</v>
      </c>
      <c r="AA45" s="12">
        <f t="shared" si="16"/>
        <v>0</v>
      </c>
      <c r="AB45" s="12">
        <f t="shared" si="17"/>
        <v>0</v>
      </c>
      <c r="AC45" s="12">
        <f t="shared" si="18"/>
        <v>0</v>
      </c>
      <c r="AD45" s="12">
        <f t="shared" si="19"/>
        <v>0</v>
      </c>
      <c r="AE45" s="11" t="str">
        <f t="shared" si="38"/>
        <v>19000100</v>
      </c>
      <c r="AF45" s="7" t="str">
        <f t="shared" si="20"/>
        <v/>
      </c>
      <c r="AG45" s="7" t="str">
        <f t="shared" si="21"/>
        <v/>
      </c>
      <c r="AH45" s="7" t="str">
        <f t="shared" si="22"/>
        <v/>
      </c>
      <c r="AI45" s="4" t="str">
        <f t="shared" si="39"/>
        <v/>
      </c>
      <c r="AP45" s="6">
        <v>140</v>
      </c>
      <c r="AQ45" s="4">
        <f t="shared" si="40"/>
        <v>0</v>
      </c>
      <c r="AR45" s="4" t="str">
        <f t="shared" si="41"/>
        <v/>
      </c>
      <c r="AS45" s="4" t="str">
        <f t="shared" si="42"/>
        <v xml:space="preserve"> </v>
      </c>
      <c r="AT45" s="4" t="str">
        <f t="shared" si="23"/>
        <v/>
      </c>
      <c r="AU45" s="4" t="str">
        <f t="shared" si="24"/>
        <v/>
      </c>
      <c r="AV45" s="4" t="str">
        <f t="shared" si="25"/>
        <v/>
      </c>
      <c r="AW45" s="4" t="str">
        <f t="shared" si="26"/>
        <v/>
      </c>
      <c r="AX45" s="4" t="str">
        <f t="shared" si="27"/>
        <v/>
      </c>
      <c r="AY45" s="4" t="str">
        <f t="shared" si="28"/>
        <v/>
      </c>
      <c r="AZ45" s="4" t="str">
        <f t="shared" si="29"/>
        <v/>
      </c>
      <c r="BA45" s="4" t="str">
        <f t="shared" si="30"/>
        <v/>
      </c>
      <c r="BB45" s="4" t="str">
        <f t="shared" si="31"/>
        <v/>
      </c>
      <c r="BC45" s="4" t="str">
        <f t="shared" si="32"/>
        <v/>
      </c>
      <c r="BD45" s="4" t="str">
        <f t="shared" si="8"/>
        <v>999:99.99</v>
      </c>
      <c r="BE45" s="4" t="str">
        <f t="shared" si="33"/>
        <v>999:99.99</v>
      </c>
      <c r="BF45" s="4" t="str">
        <f t="shared" si="34"/>
        <v>999:99.99</v>
      </c>
      <c r="BG45" s="4" t="str">
        <f t="shared" si="35"/>
        <v>999:99.99</v>
      </c>
      <c r="BH45" s="4" t="str">
        <f t="shared" si="36"/>
        <v>999:99.99</v>
      </c>
    </row>
    <row r="46" spans="1:60" ht="24" customHeight="1" x14ac:dyDescent="0.15">
      <c r="A46" s="31" t="str">
        <f t="shared" si="9"/>
        <v/>
      </c>
      <c r="B46" s="29"/>
      <c r="C46" s="29"/>
      <c r="D46" s="29"/>
      <c r="E46" s="29"/>
      <c r="F46" s="34"/>
      <c r="G46" s="29"/>
      <c r="H46" s="35"/>
      <c r="I46" s="29"/>
      <c r="J46" s="35"/>
      <c r="K46" s="35"/>
      <c r="L46" s="35"/>
      <c r="M46" s="35"/>
      <c r="N46" s="35"/>
      <c r="O46" s="35"/>
      <c r="P46" s="35"/>
      <c r="Q46" s="31" t="str">
        <f t="shared" si="37"/>
        <v/>
      </c>
      <c r="R46" s="7" t="str">
        <f t="shared" si="10"/>
        <v/>
      </c>
      <c r="S46" s="11"/>
      <c r="T46" s="12">
        <f t="shared" si="1"/>
        <v>0</v>
      </c>
      <c r="U46" s="12">
        <f t="shared" si="43"/>
        <v>0</v>
      </c>
      <c r="V46" s="12">
        <f t="shared" si="2"/>
        <v>0</v>
      </c>
      <c r="W46" s="12">
        <f t="shared" si="12"/>
        <v>0</v>
      </c>
      <c r="X46" s="12">
        <f t="shared" si="13"/>
        <v>0</v>
      </c>
      <c r="Y46" s="12">
        <f t="shared" si="14"/>
        <v>0</v>
      </c>
      <c r="Z46" s="12">
        <f t="shared" si="15"/>
        <v>0</v>
      </c>
      <c r="AA46" s="12">
        <f t="shared" si="16"/>
        <v>0</v>
      </c>
      <c r="AB46" s="12">
        <f t="shared" si="17"/>
        <v>0</v>
      </c>
      <c r="AC46" s="12">
        <f t="shared" si="18"/>
        <v>0</v>
      </c>
      <c r="AD46" s="12">
        <f t="shared" si="19"/>
        <v>0</v>
      </c>
      <c r="AE46" s="11" t="str">
        <f t="shared" si="38"/>
        <v>19000100</v>
      </c>
      <c r="AF46" s="7" t="str">
        <f t="shared" si="20"/>
        <v/>
      </c>
      <c r="AG46" s="7" t="str">
        <f t="shared" si="21"/>
        <v/>
      </c>
      <c r="AH46" s="7" t="str">
        <f t="shared" si="22"/>
        <v/>
      </c>
      <c r="AI46" s="4" t="str">
        <f t="shared" si="39"/>
        <v/>
      </c>
      <c r="AJ46"/>
      <c r="AP46" s="6">
        <v>141</v>
      </c>
      <c r="AQ46" s="4">
        <f t="shared" si="40"/>
        <v>0</v>
      </c>
      <c r="AR46" s="4" t="str">
        <f t="shared" si="41"/>
        <v/>
      </c>
      <c r="AS46" s="4" t="str">
        <f t="shared" si="42"/>
        <v xml:space="preserve"> </v>
      </c>
      <c r="AT46" s="4" t="str">
        <f t="shared" si="23"/>
        <v/>
      </c>
      <c r="AU46" s="4" t="str">
        <f t="shared" si="24"/>
        <v/>
      </c>
      <c r="AV46" s="4" t="str">
        <f t="shared" si="25"/>
        <v/>
      </c>
      <c r="AW46" s="4" t="str">
        <f t="shared" si="26"/>
        <v/>
      </c>
      <c r="AX46" s="4" t="str">
        <f t="shared" si="27"/>
        <v/>
      </c>
      <c r="AY46" s="4" t="str">
        <f t="shared" si="28"/>
        <v/>
      </c>
      <c r="AZ46" s="4" t="str">
        <f t="shared" si="29"/>
        <v/>
      </c>
      <c r="BA46" s="4" t="str">
        <f t="shared" si="30"/>
        <v/>
      </c>
      <c r="BB46" s="4" t="str">
        <f t="shared" si="31"/>
        <v/>
      </c>
      <c r="BC46" s="4" t="str">
        <f t="shared" si="32"/>
        <v/>
      </c>
      <c r="BD46" s="4" t="str">
        <f t="shared" si="8"/>
        <v>999:99.99</v>
      </c>
      <c r="BE46" s="4" t="str">
        <f t="shared" si="33"/>
        <v>999:99.99</v>
      </c>
      <c r="BF46" s="4" t="str">
        <f t="shared" si="34"/>
        <v>999:99.99</v>
      </c>
      <c r="BG46" s="4" t="str">
        <f t="shared" si="35"/>
        <v>999:99.99</v>
      </c>
      <c r="BH46" s="4" t="str">
        <f t="shared" si="36"/>
        <v>999:99.99</v>
      </c>
    </row>
    <row r="47" spans="1:60" ht="24" customHeight="1" x14ac:dyDescent="0.15">
      <c r="A47" s="31" t="str">
        <f t="shared" si="9"/>
        <v/>
      </c>
      <c r="B47" s="29"/>
      <c r="C47" s="29"/>
      <c r="D47" s="29"/>
      <c r="E47" s="29"/>
      <c r="F47" s="34"/>
      <c r="G47" s="29"/>
      <c r="H47" s="35"/>
      <c r="I47" s="29"/>
      <c r="J47" s="35"/>
      <c r="K47" s="35"/>
      <c r="L47" s="35"/>
      <c r="M47" s="35"/>
      <c r="N47" s="35"/>
      <c r="O47" s="35"/>
      <c r="P47" s="35"/>
      <c r="Q47" s="31" t="str">
        <f t="shared" si="37"/>
        <v/>
      </c>
      <c r="R47" s="7" t="str">
        <f t="shared" si="10"/>
        <v/>
      </c>
      <c r="S47" s="11"/>
      <c r="T47" s="12">
        <f t="shared" si="1"/>
        <v>0</v>
      </c>
      <c r="U47" s="12">
        <f t="shared" si="43"/>
        <v>0</v>
      </c>
      <c r="V47" s="12">
        <f t="shared" si="2"/>
        <v>0</v>
      </c>
      <c r="W47" s="12">
        <f t="shared" si="12"/>
        <v>0</v>
      </c>
      <c r="X47" s="12">
        <f t="shared" si="13"/>
        <v>0</v>
      </c>
      <c r="Y47" s="12">
        <f t="shared" si="14"/>
        <v>0</v>
      </c>
      <c r="Z47" s="12">
        <f t="shared" si="15"/>
        <v>0</v>
      </c>
      <c r="AA47" s="12">
        <f t="shared" si="16"/>
        <v>0</v>
      </c>
      <c r="AB47" s="12">
        <f t="shared" si="17"/>
        <v>0</v>
      </c>
      <c r="AC47" s="12">
        <f t="shared" si="18"/>
        <v>0</v>
      </c>
      <c r="AD47" s="12">
        <f t="shared" si="19"/>
        <v>0</v>
      </c>
      <c r="AE47" s="11" t="str">
        <f t="shared" si="38"/>
        <v>19000100</v>
      </c>
      <c r="AF47" s="7" t="str">
        <f t="shared" si="20"/>
        <v/>
      </c>
      <c r="AG47" s="7" t="str">
        <f t="shared" si="21"/>
        <v/>
      </c>
      <c r="AH47" s="7" t="str">
        <f t="shared" si="22"/>
        <v/>
      </c>
      <c r="AI47" s="4" t="str">
        <f t="shared" si="39"/>
        <v/>
      </c>
      <c r="AJ47"/>
      <c r="AP47" s="6">
        <v>142</v>
      </c>
      <c r="AQ47" s="4">
        <f t="shared" si="40"/>
        <v>0</v>
      </c>
      <c r="AR47" s="4" t="str">
        <f t="shared" si="41"/>
        <v/>
      </c>
      <c r="AS47" s="4" t="str">
        <f t="shared" si="42"/>
        <v xml:space="preserve"> </v>
      </c>
      <c r="AT47" s="4" t="str">
        <f t="shared" si="23"/>
        <v/>
      </c>
      <c r="AU47" s="4" t="str">
        <f t="shared" si="24"/>
        <v/>
      </c>
      <c r="AV47" s="4" t="str">
        <f t="shared" si="25"/>
        <v/>
      </c>
      <c r="AW47" s="4" t="str">
        <f t="shared" si="26"/>
        <v/>
      </c>
      <c r="AX47" s="4" t="str">
        <f t="shared" si="27"/>
        <v/>
      </c>
      <c r="AY47" s="4" t="str">
        <f t="shared" si="28"/>
        <v/>
      </c>
      <c r="AZ47" s="4" t="str">
        <f t="shared" si="29"/>
        <v/>
      </c>
      <c r="BA47" s="4" t="str">
        <f t="shared" si="30"/>
        <v/>
      </c>
      <c r="BB47" s="4" t="str">
        <f t="shared" si="31"/>
        <v/>
      </c>
      <c r="BC47" s="4" t="str">
        <f t="shared" si="32"/>
        <v/>
      </c>
      <c r="BD47" s="4" t="str">
        <f t="shared" si="8"/>
        <v>999:99.99</v>
      </c>
      <c r="BE47" s="4" t="str">
        <f t="shared" si="33"/>
        <v>999:99.99</v>
      </c>
      <c r="BF47" s="4" t="str">
        <f t="shared" si="34"/>
        <v>999:99.99</v>
      </c>
      <c r="BG47" s="4" t="str">
        <f t="shared" si="35"/>
        <v>999:99.99</v>
      </c>
      <c r="BH47" s="4" t="str">
        <f t="shared" si="36"/>
        <v>999:99.99</v>
      </c>
    </row>
    <row r="48" spans="1:60" ht="24" customHeight="1" x14ac:dyDescent="0.15">
      <c r="A48" s="31" t="str">
        <f t="shared" si="9"/>
        <v/>
      </c>
      <c r="B48" s="29"/>
      <c r="C48" s="29"/>
      <c r="D48" s="29"/>
      <c r="E48" s="29"/>
      <c r="F48" s="34"/>
      <c r="G48" s="29"/>
      <c r="H48" s="35"/>
      <c r="I48" s="29"/>
      <c r="J48" s="35"/>
      <c r="K48" s="35"/>
      <c r="L48" s="35"/>
      <c r="M48" s="35"/>
      <c r="N48" s="35"/>
      <c r="O48" s="35"/>
      <c r="P48" s="35"/>
      <c r="Q48" s="31" t="str">
        <f t="shared" si="37"/>
        <v/>
      </c>
      <c r="R48" s="7" t="str">
        <f t="shared" si="10"/>
        <v/>
      </c>
      <c r="S48" s="11"/>
      <c r="T48" s="12">
        <f t="shared" si="1"/>
        <v>0</v>
      </c>
      <c r="U48" s="12">
        <f t="shared" si="43"/>
        <v>0</v>
      </c>
      <c r="V48" s="12">
        <f t="shared" si="2"/>
        <v>0</v>
      </c>
      <c r="W48" s="12">
        <f t="shared" si="12"/>
        <v>0</v>
      </c>
      <c r="X48" s="12">
        <f t="shared" si="13"/>
        <v>0</v>
      </c>
      <c r="Y48" s="12">
        <f t="shared" si="14"/>
        <v>0</v>
      </c>
      <c r="Z48" s="12">
        <f t="shared" si="15"/>
        <v>0</v>
      </c>
      <c r="AA48" s="12">
        <f t="shared" si="16"/>
        <v>0</v>
      </c>
      <c r="AB48" s="12">
        <f t="shared" si="17"/>
        <v>0</v>
      </c>
      <c r="AC48" s="12">
        <f t="shared" si="18"/>
        <v>0</v>
      </c>
      <c r="AD48" s="12">
        <f t="shared" si="19"/>
        <v>0</v>
      </c>
      <c r="AE48" s="11" t="str">
        <f t="shared" si="38"/>
        <v>19000100</v>
      </c>
      <c r="AF48" s="7" t="str">
        <f t="shared" si="20"/>
        <v/>
      </c>
      <c r="AG48" s="7" t="str">
        <f t="shared" si="21"/>
        <v/>
      </c>
      <c r="AH48" s="7" t="str">
        <f t="shared" si="22"/>
        <v/>
      </c>
      <c r="AI48" s="4" t="str">
        <f t="shared" si="39"/>
        <v/>
      </c>
      <c r="AJ48"/>
      <c r="AP48" s="6">
        <v>143</v>
      </c>
      <c r="AQ48" s="4">
        <f t="shared" si="40"/>
        <v>0</v>
      </c>
      <c r="AR48" s="4" t="str">
        <f t="shared" si="41"/>
        <v/>
      </c>
      <c r="AS48" s="4" t="str">
        <f t="shared" si="42"/>
        <v xml:space="preserve"> </v>
      </c>
      <c r="AT48" s="4" t="str">
        <f t="shared" si="23"/>
        <v/>
      </c>
      <c r="AU48" s="4" t="str">
        <f t="shared" si="24"/>
        <v/>
      </c>
      <c r="AV48" s="4" t="str">
        <f t="shared" si="25"/>
        <v/>
      </c>
      <c r="AW48" s="4" t="str">
        <f t="shared" si="26"/>
        <v/>
      </c>
      <c r="AX48" s="4" t="str">
        <f t="shared" si="27"/>
        <v/>
      </c>
      <c r="AY48" s="4" t="str">
        <f t="shared" si="28"/>
        <v/>
      </c>
      <c r="AZ48" s="4" t="str">
        <f t="shared" si="29"/>
        <v/>
      </c>
      <c r="BA48" s="4" t="str">
        <f t="shared" si="30"/>
        <v/>
      </c>
      <c r="BB48" s="4" t="str">
        <f t="shared" si="31"/>
        <v/>
      </c>
      <c r="BC48" s="4" t="str">
        <f t="shared" si="32"/>
        <v/>
      </c>
      <c r="BD48" s="4" t="str">
        <f t="shared" si="8"/>
        <v>999:99.99</v>
      </c>
      <c r="BE48" s="4" t="str">
        <f t="shared" si="33"/>
        <v>999:99.99</v>
      </c>
      <c r="BF48" s="4" t="str">
        <f t="shared" si="34"/>
        <v>999:99.99</v>
      </c>
      <c r="BG48" s="4" t="str">
        <f t="shared" si="35"/>
        <v>999:99.99</v>
      </c>
      <c r="BH48" s="4" t="str">
        <f t="shared" si="36"/>
        <v>999:99.99</v>
      </c>
    </row>
    <row r="49" spans="1:60" ht="24" customHeight="1" x14ac:dyDescent="0.15">
      <c r="A49" s="31" t="str">
        <f t="shared" si="9"/>
        <v/>
      </c>
      <c r="B49" s="29"/>
      <c r="C49" s="29"/>
      <c r="D49" s="29"/>
      <c r="E49" s="29"/>
      <c r="F49" s="34"/>
      <c r="G49" s="29"/>
      <c r="H49" s="35"/>
      <c r="I49" s="29"/>
      <c r="J49" s="35"/>
      <c r="K49" s="35"/>
      <c r="L49" s="35"/>
      <c r="M49" s="35"/>
      <c r="N49" s="35"/>
      <c r="O49" s="35"/>
      <c r="P49" s="35"/>
      <c r="Q49" s="31" t="str">
        <f t="shared" si="37"/>
        <v/>
      </c>
      <c r="R49" s="7" t="str">
        <f t="shared" si="10"/>
        <v/>
      </c>
      <c r="S49" s="11"/>
      <c r="T49" s="12">
        <f t="shared" si="1"/>
        <v>0</v>
      </c>
      <c r="U49" s="12">
        <f t="shared" si="43"/>
        <v>0</v>
      </c>
      <c r="V49" s="12">
        <f t="shared" si="2"/>
        <v>0</v>
      </c>
      <c r="W49" s="12">
        <f t="shared" si="12"/>
        <v>0</v>
      </c>
      <c r="X49" s="12">
        <f t="shared" si="13"/>
        <v>0</v>
      </c>
      <c r="Y49" s="12">
        <f t="shared" si="14"/>
        <v>0</v>
      </c>
      <c r="Z49" s="12">
        <f t="shared" si="15"/>
        <v>0</v>
      </c>
      <c r="AA49" s="12">
        <f t="shared" si="16"/>
        <v>0</v>
      </c>
      <c r="AB49" s="12">
        <f t="shared" si="17"/>
        <v>0</v>
      </c>
      <c r="AC49" s="12">
        <f t="shared" si="18"/>
        <v>0</v>
      </c>
      <c r="AD49" s="12">
        <f t="shared" si="19"/>
        <v>0</v>
      </c>
      <c r="AE49" s="11" t="str">
        <f t="shared" si="38"/>
        <v>19000100</v>
      </c>
      <c r="AF49" s="7" t="str">
        <f t="shared" si="20"/>
        <v/>
      </c>
      <c r="AG49" s="7" t="str">
        <f t="shared" si="21"/>
        <v/>
      </c>
      <c r="AH49" s="7" t="str">
        <f t="shared" si="22"/>
        <v/>
      </c>
      <c r="AI49" s="4" t="str">
        <f t="shared" si="39"/>
        <v/>
      </c>
      <c r="AJ49"/>
      <c r="AK49"/>
      <c r="AL49"/>
      <c r="AM49"/>
      <c r="AN49"/>
      <c r="AO49"/>
      <c r="AP49" s="6">
        <v>144</v>
      </c>
      <c r="AQ49" s="4">
        <f t="shared" si="40"/>
        <v>0</v>
      </c>
      <c r="AR49" s="4" t="str">
        <f t="shared" si="41"/>
        <v/>
      </c>
      <c r="AS49" s="4" t="str">
        <f t="shared" si="42"/>
        <v xml:space="preserve"> </v>
      </c>
      <c r="AT49" s="4" t="str">
        <f t="shared" si="23"/>
        <v/>
      </c>
      <c r="AU49" s="4" t="str">
        <f t="shared" si="24"/>
        <v/>
      </c>
      <c r="AV49" s="4" t="str">
        <f t="shared" si="25"/>
        <v/>
      </c>
      <c r="AW49" s="4" t="str">
        <f t="shared" si="26"/>
        <v/>
      </c>
      <c r="AX49" s="4" t="str">
        <f t="shared" si="27"/>
        <v/>
      </c>
      <c r="AY49" s="4" t="str">
        <f t="shared" si="28"/>
        <v/>
      </c>
      <c r="AZ49" s="4" t="str">
        <f t="shared" si="29"/>
        <v/>
      </c>
      <c r="BA49" s="4" t="str">
        <f t="shared" si="30"/>
        <v/>
      </c>
      <c r="BB49" s="4" t="str">
        <f t="shared" si="31"/>
        <v/>
      </c>
      <c r="BC49" s="4" t="str">
        <f t="shared" si="32"/>
        <v/>
      </c>
      <c r="BD49" s="4" t="str">
        <f t="shared" si="8"/>
        <v>999:99.99</v>
      </c>
      <c r="BE49" s="4" t="str">
        <f t="shared" si="33"/>
        <v>999:99.99</v>
      </c>
      <c r="BF49" s="4" t="str">
        <f t="shared" si="34"/>
        <v>999:99.99</v>
      </c>
      <c r="BG49" s="4" t="str">
        <f t="shared" si="35"/>
        <v>999:99.99</v>
      </c>
      <c r="BH49" s="4" t="str">
        <f t="shared" si="36"/>
        <v>999:99.99</v>
      </c>
    </row>
    <row r="50" spans="1:60" ht="24" customHeight="1" x14ac:dyDescent="0.15">
      <c r="A50" s="31" t="str">
        <f t="shared" si="9"/>
        <v/>
      </c>
      <c r="B50" s="29"/>
      <c r="C50" s="29"/>
      <c r="D50" s="29"/>
      <c r="E50" s="29"/>
      <c r="F50" s="34"/>
      <c r="G50" s="29"/>
      <c r="H50" s="35"/>
      <c r="I50" s="29"/>
      <c r="J50" s="35"/>
      <c r="K50" s="35"/>
      <c r="L50" s="35"/>
      <c r="M50" s="35"/>
      <c r="N50" s="35"/>
      <c r="O50" s="35"/>
      <c r="P50" s="35"/>
      <c r="Q50" s="31" t="str">
        <f t="shared" si="37"/>
        <v/>
      </c>
      <c r="R50" s="7" t="str">
        <f t="shared" si="10"/>
        <v/>
      </c>
      <c r="S50" s="11"/>
      <c r="T50" s="12">
        <f t="shared" si="1"/>
        <v>0</v>
      </c>
      <c r="U50" s="12">
        <f t="shared" si="43"/>
        <v>0</v>
      </c>
      <c r="V50" s="12">
        <f t="shared" si="2"/>
        <v>0</v>
      </c>
      <c r="W50" s="12">
        <f t="shared" si="12"/>
        <v>0</v>
      </c>
      <c r="X50" s="12">
        <f t="shared" si="13"/>
        <v>0</v>
      </c>
      <c r="Y50" s="12">
        <f t="shared" si="14"/>
        <v>0</v>
      </c>
      <c r="Z50" s="12">
        <f t="shared" si="15"/>
        <v>0</v>
      </c>
      <c r="AA50" s="12">
        <f t="shared" si="16"/>
        <v>0</v>
      </c>
      <c r="AB50" s="12">
        <f t="shared" si="17"/>
        <v>0</v>
      </c>
      <c r="AC50" s="12">
        <f t="shared" si="18"/>
        <v>0</v>
      </c>
      <c r="AD50" s="12">
        <f t="shared" si="19"/>
        <v>0</v>
      </c>
      <c r="AE50" s="11" t="str">
        <f t="shared" si="38"/>
        <v>19000100</v>
      </c>
      <c r="AF50" s="7" t="str">
        <f t="shared" si="20"/>
        <v/>
      </c>
      <c r="AG50" s="7" t="str">
        <f t="shared" si="21"/>
        <v/>
      </c>
      <c r="AH50" s="7" t="str">
        <f t="shared" si="22"/>
        <v/>
      </c>
      <c r="AI50" s="4" t="str">
        <f t="shared" si="39"/>
        <v/>
      </c>
      <c r="AJ50"/>
      <c r="AK50"/>
      <c r="AL50"/>
      <c r="AM50"/>
      <c r="AN50"/>
      <c r="AO50"/>
      <c r="AP50" s="6">
        <v>145</v>
      </c>
      <c r="AQ50" s="4">
        <f t="shared" si="40"/>
        <v>0</v>
      </c>
      <c r="AR50" s="4" t="str">
        <f t="shared" si="41"/>
        <v/>
      </c>
      <c r="AS50" s="4" t="str">
        <f t="shared" si="42"/>
        <v xml:space="preserve"> </v>
      </c>
      <c r="AT50" s="4" t="str">
        <f t="shared" si="23"/>
        <v/>
      </c>
      <c r="AU50" s="4" t="str">
        <f t="shared" si="24"/>
        <v/>
      </c>
      <c r="AV50" s="4" t="str">
        <f t="shared" si="25"/>
        <v/>
      </c>
      <c r="AW50" s="4" t="str">
        <f t="shared" si="26"/>
        <v/>
      </c>
      <c r="AX50" s="4" t="str">
        <f t="shared" si="27"/>
        <v/>
      </c>
      <c r="AY50" s="4" t="str">
        <f t="shared" si="28"/>
        <v/>
      </c>
      <c r="AZ50" s="4" t="str">
        <f t="shared" si="29"/>
        <v/>
      </c>
      <c r="BA50" s="4" t="str">
        <f t="shared" si="30"/>
        <v/>
      </c>
      <c r="BB50" s="4" t="str">
        <f t="shared" si="31"/>
        <v/>
      </c>
      <c r="BC50" s="4" t="str">
        <f t="shared" si="32"/>
        <v/>
      </c>
      <c r="BD50" s="4" t="str">
        <f t="shared" si="8"/>
        <v>999:99.99</v>
      </c>
      <c r="BE50" s="4" t="str">
        <f t="shared" si="33"/>
        <v>999:99.99</v>
      </c>
      <c r="BF50" s="4" t="str">
        <f t="shared" si="34"/>
        <v>999:99.99</v>
      </c>
      <c r="BG50" s="4" t="str">
        <f t="shared" si="35"/>
        <v>999:99.99</v>
      </c>
      <c r="BH50" s="4" t="str">
        <f t="shared" si="36"/>
        <v>999:99.99</v>
      </c>
    </row>
    <row r="51" spans="1:60" ht="24" customHeight="1" x14ac:dyDescent="0.15">
      <c r="A51" s="31" t="str">
        <f t="shared" si="9"/>
        <v/>
      </c>
      <c r="B51" s="29"/>
      <c r="C51" s="29"/>
      <c r="D51" s="29"/>
      <c r="E51" s="29"/>
      <c r="F51" s="34"/>
      <c r="G51" s="29"/>
      <c r="H51" s="35"/>
      <c r="I51" s="29"/>
      <c r="J51" s="35"/>
      <c r="K51" s="35"/>
      <c r="L51" s="35"/>
      <c r="M51" s="35"/>
      <c r="N51" s="35"/>
      <c r="O51" s="35"/>
      <c r="P51" s="35"/>
      <c r="Q51" s="31" t="str">
        <f t="shared" si="37"/>
        <v/>
      </c>
      <c r="R51" s="7" t="str">
        <f t="shared" si="10"/>
        <v/>
      </c>
      <c r="S51" s="11"/>
      <c r="T51" s="12">
        <f t="shared" si="1"/>
        <v>0</v>
      </c>
      <c r="U51" s="12">
        <f t="shared" si="43"/>
        <v>0</v>
      </c>
      <c r="V51" s="12">
        <f t="shared" si="2"/>
        <v>0</v>
      </c>
      <c r="W51" s="12">
        <f t="shared" si="12"/>
        <v>0</v>
      </c>
      <c r="X51" s="12">
        <f t="shared" si="13"/>
        <v>0</v>
      </c>
      <c r="Y51" s="12">
        <f t="shared" si="14"/>
        <v>0</v>
      </c>
      <c r="Z51" s="12">
        <f t="shared" si="15"/>
        <v>0</v>
      </c>
      <c r="AA51" s="12">
        <f t="shared" si="16"/>
        <v>0</v>
      </c>
      <c r="AB51" s="12">
        <f t="shared" si="17"/>
        <v>0</v>
      </c>
      <c r="AC51" s="12">
        <f t="shared" si="18"/>
        <v>0</v>
      </c>
      <c r="AD51" s="12">
        <f t="shared" si="19"/>
        <v>0</v>
      </c>
      <c r="AE51" s="11" t="str">
        <f t="shared" si="38"/>
        <v>19000100</v>
      </c>
      <c r="AF51" s="7" t="str">
        <f t="shared" si="20"/>
        <v/>
      </c>
      <c r="AG51" s="7" t="str">
        <f t="shared" si="21"/>
        <v/>
      </c>
      <c r="AH51" s="7" t="str">
        <f t="shared" si="22"/>
        <v/>
      </c>
      <c r="AI51" s="4" t="str">
        <f t="shared" si="39"/>
        <v/>
      </c>
      <c r="AJ51"/>
      <c r="AK51"/>
      <c r="AL51"/>
      <c r="AM51"/>
      <c r="AN51"/>
      <c r="AO51"/>
      <c r="AP51" s="6">
        <v>146</v>
      </c>
      <c r="AQ51" s="4">
        <f t="shared" si="40"/>
        <v>0</v>
      </c>
      <c r="AR51" s="4" t="str">
        <f t="shared" si="41"/>
        <v/>
      </c>
      <c r="AS51" s="4" t="str">
        <f t="shared" si="42"/>
        <v xml:space="preserve"> </v>
      </c>
      <c r="AT51" s="4" t="str">
        <f t="shared" si="23"/>
        <v/>
      </c>
      <c r="AU51" s="4" t="str">
        <f t="shared" si="24"/>
        <v/>
      </c>
      <c r="AV51" s="4" t="str">
        <f t="shared" si="25"/>
        <v/>
      </c>
      <c r="AW51" s="4" t="str">
        <f t="shared" si="26"/>
        <v/>
      </c>
      <c r="AX51" s="4" t="str">
        <f t="shared" si="27"/>
        <v/>
      </c>
      <c r="AY51" s="4" t="str">
        <f t="shared" si="28"/>
        <v/>
      </c>
      <c r="AZ51" s="4" t="str">
        <f t="shared" si="29"/>
        <v/>
      </c>
      <c r="BA51" s="4" t="str">
        <f t="shared" si="30"/>
        <v/>
      </c>
      <c r="BB51" s="4" t="str">
        <f t="shared" si="31"/>
        <v/>
      </c>
      <c r="BC51" s="4" t="str">
        <f t="shared" si="32"/>
        <v/>
      </c>
      <c r="BD51" s="4" t="str">
        <f t="shared" si="8"/>
        <v>999:99.99</v>
      </c>
      <c r="BE51" s="4" t="str">
        <f t="shared" si="33"/>
        <v>999:99.99</v>
      </c>
      <c r="BF51" s="4" t="str">
        <f t="shared" si="34"/>
        <v>999:99.99</v>
      </c>
      <c r="BG51" s="4" t="str">
        <f t="shared" si="35"/>
        <v>999:99.99</v>
      </c>
      <c r="BH51" s="4" t="str">
        <f t="shared" si="36"/>
        <v>999:99.99</v>
      </c>
    </row>
    <row r="52" spans="1:60" ht="24" customHeight="1" x14ac:dyDescent="0.15">
      <c r="A52" s="31" t="str">
        <f t="shared" si="9"/>
        <v/>
      </c>
      <c r="B52" s="29"/>
      <c r="C52" s="29"/>
      <c r="D52" s="29"/>
      <c r="E52" s="29"/>
      <c r="F52" s="34"/>
      <c r="G52" s="29"/>
      <c r="H52" s="35"/>
      <c r="I52" s="29"/>
      <c r="J52" s="35"/>
      <c r="K52" s="35"/>
      <c r="L52" s="35"/>
      <c r="M52" s="35"/>
      <c r="N52" s="35"/>
      <c r="O52" s="35"/>
      <c r="P52" s="35"/>
      <c r="Q52" s="31" t="str">
        <f t="shared" si="37"/>
        <v/>
      </c>
      <c r="R52" s="7" t="str">
        <f t="shared" si="10"/>
        <v/>
      </c>
      <c r="S52" s="11"/>
      <c r="T52" s="12">
        <f t="shared" si="1"/>
        <v>0</v>
      </c>
      <c r="U52" s="12">
        <f t="shared" si="43"/>
        <v>0</v>
      </c>
      <c r="V52" s="12">
        <f t="shared" si="2"/>
        <v>0</v>
      </c>
      <c r="W52" s="12">
        <f t="shared" si="12"/>
        <v>0</v>
      </c>
      <c r="X52" s="12">
        <f t="shared" si="13"/>
        <v>0</v>
      </c>
      <c r="Y52" s="12">
        <f t="shared" si="14"/>
        <v>0</v>
      </c>
      <c r="Z52" s="12">
        <f t="shared" si="15"/>
        <v>0</v>
      </c>
      <c r="AA52" s="12">
        <f t="shared" si="16"/>
        <v>0</v>
      </c>
      <c r="AB52" s="12">
        <f t="shared" si="17"/>
        <v>0</v>
      </c>
      <c r="AC52" s="12">
        <f t="shared" si="18"/>
        <v>0</v>
      </c>
      <c r="AD52" s="12">
        <f t="shared" si="19"/>
        <v>0</v>
      </c>
      <c r="AE52" s="11" t="str">
        <f t="shared" si="38"/>
        <v>19000100</v>
      </c>
      <c r="AF52" s="7" t="str">
        <f t="shared" si="20"/>
        <v/>
      </c>
      <c r="AG52" s="7" t="str">
        <f t="shared" si="21"/>
        <v/>
      </c>
      <c r="AH52" s="7" t="str">
        <f t="shared" si="22"/>
        <v/>
      </c>
      <c r="AI52" s="4" t="str">
        <f t="shared" si="39"/>
        <v/>
      </c>
      <c r="AJ52"/>
      <c r="AK52"/>
      <c r="AL52"/>
      <c r="AM52"/>
      <c r="AN52"/>
      <c r="AO52"/>
      <c r="AP52" s="6">
        <v>147</v>
      </c>
      <c r="AQ52" s="4">
        <f t="shared" si="40"/>
        <v>0</v>
      </c>
      <c r="AR52" s="4" t="str">
        <f t="shared" si="41"/>
        <v/>
      </c>
      <c r="AS52" s="4" t="str">
        <f t="shared" si="42"/>
        <v xml:space="preserve"> </v>
      </c>
      <c r="AT52" s="4" t="str">
        <f t="shared" si="23"/>
        <v/>
      </c>
      <c r="AU52" s="4" t="str">
        <f t="shared" si="24"/>
        <v/>
      </c>
      <c r="AV52" s="4" t="str">
        <f t="shared" si="25"/>
        <v/>
      </c>
      <c r="AW52" s="4" t="str">
        <f t="shared" si="26"/>
        <v/>
      </c>
      <c r="AX52" s="4" t="str">
        <f t="shared" si="27"/>
        <v/>
      </c>
      <c r="AY52" s="4" t="str">
        <f t="shared" si="28"/>
        <v/>
      </c>
      <c r="AZ52" s="4" t="str">
        <f t="shared" si="29"/>
        <v/>
      </c>
      <c r="BA52" s="4" t="str">
        <f t="shared" si="30"/>
        <v/>
      </c>
      <c r="BB52" s="4" t="str">
        <f t="shared" si="31"/>
        <v/>
      </c>
      <c r="BC52" s="4" t="str">
        <f t="shared" si="32"/>
        <v/>
      </c>
      <c r="BD52" s="4" t="str">
        <f t="shared" si="8"/>
        <v>999:99.99</v>
      </c>
      <c r="BE52" s="4" t="str">
        <f t="shared" si="33"/>
        <v>999:99.99</v>
      </c>
      <c r="BF52" s="4" t="str">
        <f t="shared" si="34"/>
        <v>999:99.99</v>
      </c>
      <c r="BG52" s="4" t="str">
        <f t="shared" si="35"/>
        <v>999:99.99</v>
      </c>
      <c r="BH52" s="4" t="str">
        <f t="shared" si="36"/>
        <v>999:99.99</v>
      </c>
    </row>
    <row r="53" spans="1:60" ht="24" customHeight="1" x14ac:dyDescent="0.15">
      <c r="A53" s="31" t="str">
        <f t="shared" si="9"/>
        <v/>
      </c>
      <c r="B53" s="29"/>
      <c r="C53" s="29"/>
      <c r="D53" s="29"/>
      <c r="E53" s="29"/>
      <c r="F53" s="34"/>
      <c r="G53" s="29"/>
      <c r="H53" s="35"/>
      <c r="I53" s="29"/>
      <c r="J53" s="35"/>
      <c r="K53" s="35"/>
      <c r="L53" s="35"/>
      <c r="M53" s="35"/>
      <c r="N53" s="35"/>
      <c r="O53" s="35"/>
      <c r="P53" s="35"/>
      <c r="Q53" s="31" t="str">
        <f t="shared" si="37"/>
        <v/>
      </c>
      <c r="R53" s="7" t="str">
        <f t="shared" si="10"/>
        <v/>
      </c>
      <c r="S53" s="11"/>
      <c r="T53" s="12">
        <f t="shared" si="1"/>
        <v>0</v>
      </c>
      <c r="U53" s="12">
        <f t="shared" si="43"/>
        <v>0</v>
      </c>
      <c r="V53" s="12">
        <f t="shared" si="2"/>
        <v>0</v>
      </c>
      <c r="W53" s="12">
        <f t="shared" si="12"/>
        <v>0</v>
      </c>
      <c r="X53" s="12">
        <f t="shared" si="13"/>
        <v>0</v>
      </c>
      <c r="Y53" s="12">
        <f t="shared" si="14"/>
        <v>0</v>
      </c>
      <c r="Z53" s="12">
        <f t="shared" si="15"/>
        <v>0</v>
      </c>
      <c r="AA53" s="12">
        <f t="shared" si="16"/>
        <v>0</v>
      </c>
      <c r="AB53" s="12">
        <f t="shared" si="17"/>
        <v>0</v>
      </c>
      <c r="AC53" s="12">
        <f t="shared" si="18"/>
        <v>0</v>
      </c>
      <c r="AD53" s="12">
        <f t="shared" si="19"/>
        <v>0</v>
      </c>
      <c r="AE53" s="11" t="str">
        <f t="shared" si="38"/>
        <v>19000100</v>
      </c>
      <c r="AF53" s="7" t="str">
        <f t="shared" si="20"/>
        <v/>
      </c>
      <c r="AG53" s="7" t="str">
        <f t="shared" si="21"/>
        <v/>
      </c>
      <c r="AH53" s="7" t="str">
        <f t="shared" si="22"/>
        <v/>
      </c>
      <c r="AI53" s="4" t="str">
        <f t="shared" si="39"/>
        <v/>
      </c>
      <c r="AJ53"/>
      <c r="AK53"/>
      <c r="AL53"/>
      <c r="AM53"/>
      <c r="AN53"/>
      <c r="AO53"/>
      <c r="AP53" s="6">
        <v>148</v>
      </c>
      <c r="AQ53" s="4">
        <f t="shared" si="40"/>
        <v>0</v>
      </c>
      <c r="AR53" s="4" t="str">
        <f t="shared" si="41"/>
        <v/>
      </c>
      <c r="AS53" s="4" t="str">
        <f t="shared" si="42"/>
        <v xml:space="preserve"> </v>
      </c>
      <c r="AT53" s="4" t="str">
        <f t="shared" si="23"/>
        <v/>
      </c>
      <c r="AU53" s="4" t="str">
        <f t="shared" si="24"/>
        <v/>
      </c>
      <c r="AV53" s="4" t="str">
        <f t="shared" si="25"/>
        <v/>
      </c>
      <c r="AW53" s="4" t="str">
        <f t="shared" si="26"/>
        <v/>
      </c>
      <c r="AX53" s="4" t="str">
        <f t="shared" si="27"/>
        <v/>
      </c>
      <c r="AY53" s="4" t="str">
        <f t="shared" si="28"/>
        <v/>
      </c>
      <c r="AZ53" s="4" t="str">
        <f t="shared" si="29"/>
        <v/>
      </c>
      <c r="BA53" s="4" t="str">
        <f t="shared" si="30"/>
        <v/>
      </c>
      <c r="BB53" s="4" t="str">
        <f t="shared" si="31"/>
        <v/>
      </c>
      <c r="BC53" s="4" t="str">
        <f t="shared" si="32"/>
        <v/>
      </c>
      <c r="BD53" s="4" t="str">
        <f t="shared" si="8"/>
        <v>999:99.99</v>
      </c>
      <c r="BE53" s="4" t="str">
        <f t="shared" si="33"/>
        <v>999:99.99</v>
      </c>
      <c r="BF53" s="4" t="str">
        <f t="shared" si="34"/>
        <v>999:99.99</v>
      </c>
      <c r="BG53" s="4" t="str">
        <f t="shared" si="35"/>
        <v>999:99.99</v>
      </c>
      <c r="BH53" s="4" t="str">
        <f t="shared" si="36"/>
        <v>999:99.99</v>
      </c>
    </row>
    <row r="54" spans="1:60" ht="24" customHeight="1" x14ac:dyDescent="0.15">
      <c r="A54" s="31" t="str">
        <f t="shared" si="9"/>
        <v/>
      </c>
      <c r="B54" s="29"/>
      <c r="C54" s="29"/>
      <c r="D54" s="29"/>
      <c r="E54" s="29"/>
      <c r="F54" s="34"/>
      <c r="G54" s="29"/>
      <c r="H54" s="35"/>
      <c r="I54" s="29"/>
      <c r="J54" s="35"/>
      <c r="K54" s="35"/>
      <c r="L54" s="35"/>
      <c r="M54" s="35"/>
      <c r="N54" s="35"/>
      <c r="O54" s="35"/>
      <c r="P54" s="35"/>
      <c r="Q54" s="31" t="str">
        <f t="shared" si="37"/>
        <v/>
      </c>
      <c r="R54" s="7" t="str">
        <f t="shared" si="10"/>
        <v/>
      </c>
      <c r="S54" s="11"/>
      <c r="T54" s="12">
        <f t="shared" si="1"/>
        <v>0</v>
      </c>
      <c r="U54" s="12">
        <f t="shared" si="43"/>
        <v>0</v>
      </c>
      <c r="V54" s="12">
        <f t="shared" si="2"/>
        <v>0</v>
      </c>
      <c r="W54" s="12">
        <f t="shared" si="12"/>
        <v>0</v>
      </c>
      <c r="X54" s="12">
        <f t="shared" si="13"/>
        <v>0</v>
      </c>
      <c r="Y54" s="12">
        <f t="shared" si="14"/>
        <v>0</v>
      </c>
      <c r="Z54" s="12">
        <f t="shared" si="15"/>
        <v>0</v>
      </c>
      <c r="AA54" s="12">
        <f t="shared" si="16"/>
        <v>0</v>
      </c>
      <c r="AB54" s="12">
        <f t="shared" si="17"/>
        <v>0</v>
      </c>
      <c r="AC54" s="12">
        <f t="shared" si="18"/>
        <v>0</v>
      </c>
      <c r="AD54" s="12">
        <f t="shared" si="19"/>
        <v>0</v>
      </c>
      <c r="AE54" s="11" t="str">
        <f t="shared" si="38"/>
        <v>19000100</v>
      </c>
      <c r="AF54" s="7" t="str">
        <f t="shared" si="20"/>
        <v/>
      </c>
      <c r="AG54" s="7" t="str">
        <f t="shared" si="21"/>
        <v/>
      </c>
      <c r="AH54" s="7" t="str">
        <f t="shared" si="22"/>
        <v/>
      </c>
      <c r="AI54" s="4" t="str">
        <f t="shared" si="39"/>
        <v/>
      </c>
      <c r="AJ54"/>
      <c r="AK54"/>
      <c r="AL54"/>
      <c r="AM54"/>
      <c r="AN54"/>
      <c r="AO54"/>
      <c r="AP54" s="6">
        <v>149</v>
      </c>
      <c r="AQ54" s="4">
        <f t="shared" si="40"/>
        <v>0</v>
      </c>
      <c r="AR54" s="4" t="str">
        <f t="shared" si="41"/>
        <v/>
      </c>
      <c r="AS54" s="4" t="str">
        <f t="shared" si="42"/>
        <v xml:space="preserve"> </v>
      </c>
      <c r="AT54" s="4" t="str">
        <f t="shared" si="23"/>
        <v/>
      </c>
      <c r="AU54" s="4" t="str">
        <f t="shared" si="24"/>
        <v/>
      </c>
      <c r="AV54" s="4" t="str">
        <f t="shared" si="25"/>
        <v/>
      </c>
      <c r="AW54" s="4" t="str">
        <f t="shared" si="26"/>
        <v/>
      </c>
      <c r="AX54" s="4" t="str">
        <f t="shared" si="27"/>
        <v/>
      </c>
      <c r="AY54" s="4" t="str">
        <f t="shared" si="28"/>
        <v/>
      </c>
      <c r="AZ54" s="4" t="str">
        <f t="shared" si="29"/>
        <v/>
      </c>
      <c r="BA54" s="4" t="str">
        <f t="shared" si="30"/>
        <v/>
      </c>
      <c r="BB54" s="4" t="str">
        <f t="shared" si="31"/>
        <v/>
      </c>
      <c r="BC54" s="4" t="str">
        <f t="shared" si="32"/>
        <v/>
      </c>
      <c r="BD54" s="4" t="str">
        <f t="shared" si="8"/>
        <v>999:99.99</v>
      </c>
      <c r="BE54" s="4" t="str">
        <f t="shared" si="33"/>
        <v>999:99.99</v>
      </c>
      <c r="BF54" s="4" t="str">
        <f t="shared" si="34"/>
        <v>999:99.99</v>
      </c>
      <c r="BG54" s="4" t="str">
        <f t="shared" si="35"/>
        <v>999:99.99</v>
      </c>
      <c r="BH54" s="4" t="str">
        <f t="shared" si="36"/>
        <v>999:99.99</v>
      </c>
    </row>
    <row r="55" spans="1:60" ht="24" customHeight="1" x14ac:dyDescent="0.15">
      <c r="A55" s="31" t="str">
        <f t="shared" si="9"/>
        <v/>
      </c>
      <c r="B55" s="29"/>
      <c r="C55" s="29"/>
      <c r="D55" s="29"/>
      <c r="E55" s="29"/>
      <c r="F55" s="34"/>
      <c r="G55" s="29"/>
      <c r="H55" s="35"/>
      <c r="I55" s="29"/>
      <c r="J55" s="35"/>
      <c r="K55" s="35"/>
      <c r="L55" s="35"/>
      <c r="M55" s="35"/>
      <c r="N55" s="35"/>
      <c r="O55" s="35"/>
      <c r="P55" s="35"/>
      <c r="Q55" s="31" t="str">
        <f t="shared" si="37"/>
        <v/>
      </c>
      <c r="R55" s="7" t="str">
        <f t="shared" si="10"/>
        <v/>
      </c>
      <c r="S55" s="11"/>
      <c r="T55" s="12">
        <f t="shared" si="1"/>
        <v>0</v>
      </c>
      <c r="U55" s="12">
        <f t="shared" si="11"/>
        <v>0</v>
      </c>
      <c r="V55" s="12">
        <f t="shared" si="2"/>
        <v>0</v>
      </c>
      <c r="W55" s="12">
        <f t="shared" si="12"/>
        <v>0</v>
      </c>
      <c r="X55" s="12">
        <f t="shared" si="13"/>
        <v>0</v>
      </c>
      <c r="Y55" s="12">
        <f t="shared" si="14"/>
        <v>0</v>
      </c>
      <c r="Z55" s="12">
        <f t="shared" si="15"/>
        <v>0</v>
      </c>
      <c r="AA55" s="12">
        <f t="shared" si="16"/>
        <v>0</v>
      </c>
      <c r="AB55" s="12">
        <f t="shared" si="17"/>
        <v>0</v>
      </c>
      <c r="AC55" s="12">
        <f t="shared" si="18"/>
        <v>0</v>
      </c>
      <c r="AD55" s="12">
        <f t="shared" si="19"/>
        <v>0</v>
      </c>
      <c r="AE55" s="11" t="str">
        <f t="shared" si="38"/>
        <v>19000100</v>
      </c>
      <c r="AF55" s="7" t="str">
        <f t="shared" si="20"/>
        <v/>
      </c>
      <c r="AG55" s="7" t="str">
        <f t="shared" si="21"/>
        <v/>
      </c>
      <c r="AH55" s="7" t="str">
        <f t="shared" si="22"/>
        <v/>
      </c>
      <c r="AI55" s="4" t="str">
        <f t="shared" si="39"/>
        <v/>
      </c>
      <c r="AJ55"/>
      <c r="AK55"/>
      <c r="AL55"/>
      <c r="AM55"/>
      <c r="AN55"/>
      <c r="AO55"/>
      <c r="AP55" s="6">
        <v>150</v>
      </c>
      <c r="AQ55" s="4">
        <f t="shared" si="40"/>
        <v>0</v>
      </c>
      <c r="AR55" s="4" t="str">
        <f t="shared" si="41"/>
        <v/>
      </c>
      <c r="AS55" s="4" t="str">
        <f t="shared" si="42"/>
        <v xml:space="preserve"> </v>
      </c>
      <c r="AT55" s="4" t="str">
        <f t="shared" si="23"/>
        <v/>
      </c>
      <c r="AU55" s="4" t="str">
        <f t="shared" si="24"/>
        <v/>
      </c>
      <c r="AV55" s="4" t="str">
        <f t="shared" si="25"/>
        <v/>
      </c>
      <c r="AW55" s="4" t="str">
        <f t="shared" si="26"/>
        <v/>
      </c>
      <c r="AX55" s="4" t="str">
        <f t="shared" si="27"/>
        <v/>
      </c>
      <c r="AY55" s="4" t="str">
        <f t="shared" si="28"/>
        <v/>
      </c>
      <c r="AZ55" s="4" t="str">
        <f t="shared" si="29"/>
        <v/>
      </c>
      <c r="BA55" s="4" t="str">
        <f t="shared" si="30"/>
        <v/>
      </c>
      <c r="BB55" s="4" t="str">
        <f t="shared" si="31"/>
        <v/>
      </c>
      <c r="BC55" s="4" t="str">
        <f t="shared" si="32"/>
        <v/>
      </c>
      <c r="BD55" s="4" t="str">
        <f t="shared" si="8"/>
        <v>999:99.99</v>
      </c>
      <c r="BE55" s="4" t="str">
        <f t="shared" si="33"/>
        <v>999:99.99</v>
      </c>
      <c r="BF55" s="4" t="str">
        <f t="shared" si="34"/>
        <v>999:99.99</v>
      </c>
      <c r="BG55" s="4" t="str">
        <f t="shared" si="35"/>
        <v>999:99.99</v>
      </c>
      <c r="BH55" s="4" t="str">
        <f t="shared" si="36"/>
        <v>999:99.99</v>
      </c>
    </row>
    <row r="56" spans="1:60" ht="24" customHeight="1" x14ac:dyDescent="0.15">
      <c r="A56" s="3"/>
      <c r="B56" s="1"/>
      <c r="C56" s="1"/>
      <c r="D56" s="1"/>
      <c r="E56" s="1"/>
      <c r="F56" s="1"/>
      <c r="Q56" s="36" t="str">
        <f t="shared" si="37"/>
        <v/>
      </c>
      <c r="R56" s="9" t="str">
        <f>IF(ISERROR(VLOOKUP(AI56,AK$59:$AL$74,2,0)),"",VLOOKUP(AI56,AK$59:$AL$74,2,0))</f>
        <v/>
      </c>
      <c r="Y56" s="12">
        <f>50-COUNTIF(Y6:Y55,0)</f>
        <v>0</v>
      </c>
      <c r="Z56" s="12"/>
      <c r="AA56" s="12"/>
      <c r="AB56" s="12"/>
      <c r="AC56" s="12"/>
      <c r="AD56" s="12"/>
      <c r="AE56" s="11"/>
      <c r="AF56" s="7" t="str">
        <f t="shared" ref="AF56:AF57" si="44">IF(R56="","",IF(Q56&lt;9,1,IF(Q56&lt;11,2,IF(Q56&lt;13,3,IF(Q56&lt;15,4,5)))))</f>
        <v/>
      </c>
      <c r="AG56" s="7" t="str">
        <f>IF(ISERROR(VLOOKUP($AI56,$AK$59:$AN$74,3,0)),"",VLOOKUP($AI56,$AK$59:$AN$74,3,0))</f>
        <v/>
      </c>
      <c r="AH56" s="7" t="str">
        <f>IF(ISERROR(VLOOKUP($AI56,$AK$59:$AN$74,4,0)),"",VLOOKUP($AI56,$AK$59:$AN$74,4,0))</f>
        <v/>
      </c>
      <c r="AI56" s="4" t="str">
        <f t="shared" si="39"/>
        <v/>
      </c>
      <c r="AJ56"/>
      <c r="AK56"/>
      <c r="AL56"/>
      <c r="AM56"/>
      <c r="AN56"/>
      <c r="AO56"/>
      <c r="AT56" s="4" t="str">
        <f>IF($G56="","",VLOOKUP($G56,$AJ$6:$AM$61,3,0))</f>
        <v/>
      </c>
      <c r="AU56" s="4" t="str">
        <f>IF($I56="","",VLOOKUP($I56,$AJ$6:$AM$61,3,0))</f>
        <v/>
      </c>
    </row>
    <row r="57" spans="1:60" ht="24" customHeight="1" x14ac:dyDescent="0.15">
      <c r="A57" s="2" t="s">
        <v>17</v>
      </c>
      <c r="G57" s="28" t="s">
        <v>29</v>
      </c>
      <c r="H57" s="7" t="s">
        <v>8</v>
      </c>
      <c r="I57" s="28" t="s">
        <v>29</v>
      </c>
      <c r="J57" s="7" t="s">
        <v>8</v>
      </c>
      <c r="K57" s="28" t="s">
        <v>29</v>
      </c>
      <c r="L57" s="7" t="s">
        <v>8</v>
      </c>
      <c r="M57" s="28" t="s">
        <v>29</v>
      </c>
      <c r="N57" s="7" t="s">
        <v>8</v>
      </c>
      <c r="O57" s="28" t="s">
        <v>29</v>
      </c>
      <c r="P57" s="7" t="s">
        <v>8</v>
      </c>
      <c r="Q57" s="36" t="str">
        <f t="shared" si="37"/>
        <v/>
      </c>
      <c r="R57" s="9" t="str">
        <f>IF(ISERROR(VLOOKUP(AI57,AK$59:$AL$74,2,0)),"",VLOOKUP(AI57,AK$59:$AL$74,2,0))</f>
        <v/>
      </c>
      <c r="Y57" s="12">
        <f>SUM(Y6:Y55)</f>
        <v>0</v>
      </c>
      <c r="Z57" s="12"/>
      <c r="AA57" s="12"/>
      <c r="AB57" s="12"/>
      <c r="AC57" s="12"/>
      <c r="AD57" s="12"/>
      <c r="AE57" s="11"/>
      <c r="AF57" s="7" t="str">
        <f t="shared" si="44"/>
        <v/>
      </c>
      <c r="AG57" s="7" t="str">
        <f>IF(ISERROR(VLOOKUP($AI57,$AK$59:$AN$74,3,0)),"",VLOOKUP($AI57,$AK$59:$AN$74,3,0))</f>
        <v/>
      </c>
      <c r="AH57" s="7" t="str">
        <f>IF(ISERROR(VLOOKUP($AI57,$AK$59:$AN$74,4,0)),"",VLOOKUP($AI57,$AK$59:$AN$74,4,0))</f>
        <v/>
      </c>
      <c r="AI57" s="4" t="str">
        <f t="shared" si="39"/>
        <v/>
      </c>
      <c r="AJ57"/>
      <c r="AK57"/>
      <c r="AL57"/>
      <c r="AM57"/>
      <c r="AN57"/>
      <c r="AO57"/>
    </row>
    <row r="58" spans="1:60" ht="24" customHeight="1" x14ac:dyDescent="0.15">
      <c r="A58" s="31" t="str">
        <f>IF(F58="","",1)</f>
        <v/>
      </c>
      <c r="B58" s="30"/>
      <c r="C58" s="30"/>
      <c r="D58" s="30"/>
      <c r="E58" s="30"/>
      <c r="F58" s="32"/>
      <c r="G58" s="30"/>
      <c r="H58" s="33"/>
      <c r="I58" s="30"/>
      <c r="J58" s="33"/>
      <c r="K58" s="33"/>
      <c r="L58" s="33"/>
      <c r="M58" s="33"/>
      <c r="N58" s="33"/>
      <c r="O58" s="33"/>
      <c r="P58" s="33"/>
      <c r="Q58" s="31" t="str">
        <f t="shared" si="37"/>
        <v/>
      </c>
      <c r="R58" s="7" t="str">
        <f>IF(ISERROR(VLOOKUP(AI58,AK$59:$AL$75,2,0)),"",VLOOKUP(AI58,AK$59:$AL$75,2,0))</f>
        <v/>
      </c>
      <c r="S58" s="11"/>
      <c r="T58" s="12">
        <f t="shared" ref="T58:T107" si="45">IF(G58="",0,1)</f>
        <v>0</v>
      </c>
      <c r="U58" s="12">
        <f>IF(I58="",0,1)</f>
        <v>0</v>
      </c>
      <c r="V58" s="12">
        <f t="shared" ref="V58:V107" si="46">IF(K58="",0,1)</f>
        <v>0</v>
      </c>
      <c r="W58" s="12">
        <f t="shared" ref="W58:W107" si="47">IF(M58="",0,1)</f>
        <v>0</v>
      </c>
      <c r="X58" s="12">
        <f t="shared" ref="X58:X107" si="48">IF(O58="",0,1)</f>
        <v>0</v>
      </c>
      <c r="Y58" s="12">
        <f t="shared" ref="Y58:Y107" si="49">SUM(T58:X58)</f>
        <v>0</v>
      </c>
      <c r="Z58" s="12">
        <f t="shared" si="15"/>
        <v>0</v>
      </c>
      <c r="AA58" s="12">
        <f t="shared" si="16"/>
        <v>0</v>
      </c>
      <c r="AB58" s="12">
        <f t="shared" si="17"/>
        <v>0</v>
      </c>
      <c r="AC58" s="12">
        <f t="shared" si="18"/>
        <v>0</v>
      </c>
      <c r="AD58" s="12">
        <f t="shared" si="19"/>
        <v>0</v>
      </c>
      <c r="AE58" s="11" t="str">
        <f t="shared" ref="AE58:AE89" si="50">YEAR(F58)&amp;RIGHT("0"&amp;MONTH(F58),2)&amp;RIGHT("0"&amp;DAY(F58),2)</f>
        <v>19000100</v>
      </c>
      <c r="AF58" s="7" t="str">
        <f>IF(ISERROR(VLOOKUP($AI58,$AK$59:$AP$75,5,0)),"",VLOOKUP($AI58,$AK$59:$AP$75,5,0))</f>
        <v/>
      </c>
      <c r="AG58" s="7" t="str">
        <f>IF(ISERROR(VLOOKUP($AI58,$AK$59:$AN$75,3,0)),"",VLOOKUP($AI58,$AK$59:$AN$75,3,0))</f>
        <v/>
      </c>
      <c r="AH58" s="7" t="str">
        <f>IF(ISERROR(VLOOKUP($AI58,$AK$59:$AN$75,4,0)),"",VLOOKUP($AI58,$AK$59:$AN$75,4,0))</f>
        <v/>
      </c>
      <c r="AI58" s="4" t="str">
        <f t="shared" si="39"/>
        <v/>
      </c>
      <c r="AJ58"/>
      <c r="AK58"/>
      <c r="AM58" t="s">
        <v>68</v>
      </c>
      <c r="AN58" t="s">
        <v>32</v>
      </c>
      <c r="AO58" t="s">
        <v>96</v>
      </c>
      <c r="AP58" s="6">
        <v>151</v>
      </c>
      <c r="AQ58" s="4">
        <f t="shared" ref="AQ58:AQ89" si="51">LEN(TRIM(B58))+LEN(TRIM(C58))</f>
        <v>0</v>
      </c>
      <c r="AR58" s="4" t="str">
        <f t="shared" ref="AR58:AR89" si="52">IF(AQ58=2,TRIM(B58)&amp;"      "&amp;TRIM(C58),IF(AQ58=3,TRIM(B58)&amp;"    "&amp;TRIM(C58),IF(AQ58=4,TRIM(B58)&amp;"  "&amp;TRIM(C58),TRIM(B58)&amp;TRIM(C58))))</f>
        <v/>
      </c>
      <c r="AS58" s="4" t="str">
        <f t="shared" ref="AS58:AS89" si="53">D58&amp;" "&amp;E58</f>
        <v xml:space="preserve"> </v>
      </c>
      <c r="AT58" s="4" t="str">
        <f>IF($G58="","",VLOOKUP($G58,$AJ$6:$AL$61,2,0))</f>
        <v/>
      </c>
      <c r="AU58" s="4" t="str">
        <f>IF($I58="","",VLOOKUP($I58,$AJ$6:$AL$61,2,0))</f>
        <v/>
      </c>
      <c r="AV58" s="4" t="str">
        <f>IF($K58="","",VLOOKUP($K58,$AJ$6:$AL$61,2,0))</f>
        <v/>
      </c>
      <c r="AW58" s="4" t="str">
        <f t="shared" si="26"/>
        <v/>
      </c>
      <c r="AX58" s="4" t="str">
        <f t="shared" si="27"/>
        <v/>
      </c>
      <c r="AY58" s="4" t="str">
        <f>IF($G58="","",VLOOKUP($G58,$AJ$6:$AL$61,3,0))</f>
        <v/>
      </c>
      <c r="AZ58" s="4" t="str">
        <f>IF($I58="","",VLOOKUP($I58,$AJ$6:$AL$61,3,0))</f>
        <v/>
      </c>
      <c r="BA58" s="4" t="str">
        <f>IF($K58="","",VLOOKUP($K58,$AJ$6:$AL$61,3,0))</f>
        <v/>
      </c>
      <c r="BB58" s="4" t="str">
        <f t="shared" si="31"/>
        <v/>
      </c>
      <c r="BC58" s="4" t="str">
        <f t="shared" si="32"/>
        <v/>
      </c>
      <c r="BD58" s="4" t="str">
        <f t="shared" ref="BD58:BD107" si="54">IF(H58="","999:99.99"," "&amp;LEFT(RIGHT("        "&amp;TEXT(H58,"0.00"),7),2)&amp;":"&amp;RIGHT(TEXT(H58,"0.00"),5))</f>
        <v>999:99.99</v>
      </c>
      <c r="BE58" s="4" t="str">
        <f t="shared" si="33"/>
        <v>999:99.99</v>
      </c>
      <c r="BF58" s="4" t="str">
        <f>IF(L58="","999:99.99"," "&amp;LEFT(RIGHT("        "&amp;TEXT(L58,"0.00"),7),2)&amp;":"&amp;RIGHT(TEXT(L58,"0.00"),5))</f>
        <v>999:99.99</v>
      </c>
      <c r="BG58" s="4" t="str">
        <f t="shared" si="35"/>
        <v>999:99.99</v>
      </c>
      <c r="BH58" s="4" t="str">
        <f t="shared" si="36"/>
        <v>999:99.99</v>
      </c>
    </row>
    <row r="59" spans="1:60" ht="24" customHeight="1" x14ac:dyDescent="0.15">
      <c r="A59" s="31" t="str">
        <f t="shared" ref="A59:A107" si="55">IF(F59="","",A58+1)</f>
        <v/>
      </c>
      <c r="B59" s="30"/>
      <c r="C59" s="30"/>
      <c r="D59" s="30"/>
      <c r="E59" s="30"/>
      <c r="F59" s="32"/>
      <c r="G59" s="30"/>
      <c r="H59" s="33"/>
      <c r="I59" s="30"/>
      <c r="J59" s="33"/>
      <c r="K59" s="33"/>
      <c r="L59" s="33"/>
      <c r="M59" s="33"/>
      <c r="N59" s="33"/>
      <c r="O59" s="33"/>
      <c r="P59" s="33"/>
      <c r="Q59" s="31" t="str">
        <f t="shared" si="37"/>
        <v/>
      </c>
      <c r="R59" s="7" t="str">
        <f>IF(ISERROR(VLOOKUP(AI59,AK$59:$AL$75,2,0)),"",VLOOKUP(AI59,AK$59:$AL$75,2,0))</f>
        <v/>
      </c>
      <c r="S59" s="11"/>
      <c r="T59" s="12">
        <f t="shared" si="45"/>
        <v>0</v>
      </c>
      <c r="U59" s="12">
        <f t="shared" ref="U59:U89" si="56">IF(I59="",0,1)</f>
        <v>0</v>
      </c>
      <c r="V59" s="12">
        <f t="shared" si="46"/>
        <v>0</v>
      </c>
      <c r="W59" s="12">
        <f t="shared" si="47"/>
        <v>0</v>
      </c>
      <c r="X59" s="12">
        <f t="shared" si="48"/>
        <v>0</v>
      </c>
      <c r="Y59" s="12">
        <f t="shared" si="49"/>
        <v>0</v>
      </c>
      <c r="Z59" s="12">
        <f t="shared" si="15"/>
        <v>0</v>
      </c>
      <c r="AA59" s="12">
        <f t="shared" si="16"/>
        <v>0</v>
      </c>
      <c r="AB59" s="12">
        <f t="shared" si="17"/>
        <v>0</v>
      </c>
      <c r="AC59" s="12">
        <f t="shared" si="18"/>
        <v>0</v>
      </c>
      <c r="AD59" s="12">
        <f t="shared" si="19"/>
        <v>0</v>
      </c>
      <c r="AE59" s="11" t="str">
        <f t="shared" si="50"/>
        <v>19000100</v>
      </c>
      <c r="AF59" s="7" t="str">
        <f t="shared" ref="AF59:AF107" si="57">IF(ISERROR(VLOOKUP($AI59,$AK$59:$AP$75,5,0)),"",VLOOKUP($AI59,$AK$59:$AP$75,5,0))</f>
        <v/>
      </c>
      <c r="AG59" s="7" t="str">
        <f t="shared" ref="AG59:AG107" si="58">IF(ISERROR(VLOOKUP($AI59,$AK$59:$AN$75,3,0)),"",VLOOKUP($AI59,$AK$59:$AN$75,3,0))</f>
        <v/>
      </c>
      <c r="AH59" s="7" t="str">
        <f t="shared" ref="AH59:AH107" si="59">IF(ISERROR(VLOOKUP($AI59,$AK$59:$AN$75,4,0)),"",VLOOKUP($AI59,$AK$59:$AN$75,4,0))</f>
        <v/>
      </c>
      <c r="AI59" s="4" t="str">
        <f t="shared" si="39"/>
        <v/>
      </c>
      <c r="AJ59"/>
      <c r="AK59">
        <v>1</v>
      </c>
      <c r="AL59"/>
      <c r="AM59">
        <v>5</v>
      </c>
      <c r="AN59">
        <v>0</v>
      </c>
      <c r="AO59">
        <v>11</v>
      </c>
      <c r="AP59" s="6">
        <v>152</v>
      </c>
      <c r="AQ59" s="4">
        <f t="shared" si="51"/>
        <v>0</v>
      </c>
      <c r="AR59" s="4" t="str">
        <f t="shared" si="52"/>
        <v/>
      </c>
      <c r="AS59" s="4" t="str">
        <f t="shared" si="53"/>
        <v xml:space="preserve"> </v>
      </c>
      <c r="AT59" s="4" t="str">
        <f t="shared" ref="AT59:AT107" si="60">IF($G59="","",VLOOKUP($G59,$AJ$6:$AL$61,2,0))</f>
        <v/>
      </c>
      <c r="AU59" s="4" t="str">
        <f t="shared" ref="AU59:AU107" si="61">IF($I59="","",VLOOKUP($I59,$AJ$6:$AL$61,2,0))</f>
        <v/>
      </c>
      <c r="AV59" s="4" t="str">
        <f t="shared" ref="AV59:AV107" si="62">IF($K59="","",VLOOKUP($K59,$AJ$6:$AL$61,2,0))</f>
        <v/>
      </c>
      <c r="AW59" s="4" t="str">
        <f t="shared" si="26"/>
        <v/>
      </c>
      <c r="AX59" s="4" t="str">
        <f t="shared" si="27"/>
        <v/>
      </c>
      <c r="AY59" s="4" t="str">
        <f t="shared" ref="AY59:AY107" si="63">IF($G59="","",VLOOKUP($G59,$AJ$6:$AL$61,3,0))</f>
        <v/>
      </c>
      <c r="AZ59" s="4" t="str">
        <f t="shared" ref="AZ59:AZ107" si="64">IF($I59="","",VLOOKUP($I59,$AJ$6:$AL$61,3,0))</f>
        <v/>
      </c>
      <c r="BA59" s="4" t="str">
        <f t="shared" ref="BA59:BA107" si="65">IF($K59="","",VLOOKUP($K59,$AJ$6:$AL$61,3,0))</f>
        <v/>
      </c>
      <c r="BB59" s="4" t="str">
        <f t="shared" si="31"/>
        <v/>
      </c>
      <c r="BC59" s="4" t="str">
        <f t="shared" si="32"/>
        <v/>
      </c>
      <c r="BD59" s="4" t="str">
        <f t="shared" si="54"/>
        <v>999:99.99</v>
      </c>
      <c r="BE59" s="4" t="str">
        <f t="shared" si="33"/>
        <v>999:99.99</v>
      </c>
      <c r="BF59" s="4" t="str">
        <f t="shared" ref="BF59:BF107" si="66">IF(L59="","999:99.99"," "&amp;LEFT(RIGHT("        "&amp;TEXT(L59,"0.00"),7),2)&amp;":"&amp;RIGHT(TEXT(L59,"0.00"),5))</f>
        <v>999:99.99</v>
      </c>
      <c r="BG59" s="4" t="str">
        <f t="shared" si="35"/>
        <v>999:99.99</v>
      </c>
      <c r="BH59" s="4" t="str">
        <f t="shared" si="36"/>
        <v>999:99.99</v>
      </c>
    </row>
    <row r="60" spans="1:60" ht="24" customHeight="1" x14ac:dyDescent="0.15">
      <c r="A60" s="31" t="str">
        <f t="shared" si="55"/>
        <v/>
      </c>
      <c r="B60" s="30"/>
      <c r="C60" s="30"/>
      <c r="D60" s="30"/>
      <c r="E60" s="30"/>
      <c r="F60" s="32"/>
      <c r="G60" s="30"/>
      <c r="H60" s="33"/>
      <c r="I60" s="30"/>
      <c r="J60" s="33"/>
      <c r="K60" s="33"/>
      <c r="L60" s="33"/>
      <c r="M60" s="33"/>
      <c r="N60" s="33"/>
      <c r="O60" s="33"/>
      <c r="P60" s="33"/>
      <c r="Q60" s="31" t="str">
        <f t="shared" si="37"/>
        <v/>
      </c>
      <c r="R60" s="7" t="str">
        <f>IF(ISERROR(VLOOKUP(AI60,AK$59:$AL$75,2,0)),"",VLOOKUP(AI60,AK$59:$AL$75,2,0))</f>
        <v/>
      </c>
      <c r="S60" s="11"/>
      <c r="T60" s="12">
        <f t="shared" si="45"/>
        <v>0</v>
      </c>
      <c r="U60" s="12">
        <f t="shared" si="56"/>
        <v>0</v>
      </c>
      <c r="V60" s="12">
        <f t="shared" si="46"/>
        <v>0</v>
      </c>
      <c r="W60" s="12">
        <f t="shared" si="47"/>
        <v>0</v>
      </c>
      <c r="X60" s="12">
        <f t="shared" si="48"/>
        <v>0</v>
      </c>
      <c r="Y60" s="12">
        <f t="shared" si="49"/>
        <v>0</v>
      </c>
      <c r="Z60" s="12">
        <f t="shared" si="15"/>
        <v>0</v>
      </c>
      <c r="AA60" s="12">
        <f t="shared" si="16"/>
        <v>0</v>
      </c>
      <c r="AB60" s="12">
        <f t="shared" si="17"/>
        <v>0</v>
      </c>
      <c r="AC60" s="12">
        <f t="shared" si="18"/>
        <v>0</v>
      </c>
      <c r="AD60" s="12">
        <f t="shared" si="19"/>
        <v>0</v>
      </c>
      <c r="AE60" s="11" t="str">
        <f t="shared" si="50"/>
        <v>19000100</v>
      </c>
      <c r="AF60" s="7" t="str">
        <f t="shared" si="57"/>
        <v/>
      </c>
      <c r="AG60" s="7" t="str">
        <f t="shared" si="58"/>
        <v/>
      </c>
      <c r="AH60" s="7" t="str">
        <f t="shared" si="59"/>
        <v/>
      </c>
      <c r="AI60" s="4" t="str">
        <f t="shared" si="39"/>
        <v/>
      </c>
      <c r="AJ60"/>
      <c r="AK60">
        <v>2</v>
      </c>
      <c r="AL60"/>
      <c r="AM60">
        <v>5</v>
      </c>
      <c r="AN60">
        <v>0</v>
      </c>
      <c r="AO60">
        <v>11</v>
      </c>
      <c r="AP60" s="6">
        <v>153</v>
      </c>
      <c r="AQ60" s="4">
        <f t="shared" si="51"/>
        <v>0</v>
      </c>
      <c r="AR60" s="4" t="str">
        <f t="shared" si="52"/>
        <v/>
      </c>
      <c r="AS60" s="4" t="str">
        <f t="shared" si="53"/>
        <v xml:space="preserve"> </v>
      </c>
      <c r="AT60" s="4" t="str">
        <f t="shared" si="60"/>
        <v/>
      </c>
      <c r="AU60" s="4" t="str">
        <f t="shared" si="61"/>
        <v/>
      </c>
      <c r="AV60" s="4" t="str">
        <f t="shared" si="62"/>
        <v/>
      </c>
      <c r="AW60" s="4" t="str">
        <f t="shared" si="26"/>
        <v/>
      </c>
      <c r="AX60" s="4" t="str">
        <f t="shared" si="27"/>
        <v/>
      </c>
      <c r="AY60" s="4" t="str">
        <f t="shared" si="63"/>
        <v/>
      </c>
      <c r="AZ60" s="4" t="str">
        <f t="shared" si="64"/>
        <v/>
      </c>
      <c r="BA60" s="4" t="str">
        <f t="shared" si="65"/>
        <v/>
      </c>
      <c r="BB60" s="4" t="str">
        <f t="shared" si="31"/>
        <v/>
      </c>
      <c r="BC60" s="4" t="str">
        <f t="shared" si="32"/>
        <v/>
      </c>
      <c r="BD60" s="4" t="str">
        <f t="shared" si="54"/>
        <v>999:99.99</v>
      </c>
      <c r="BE60" s="4" t="str">
        <f t="shared" si="33"/>
        <v>999:99.99</v>
      </c>
      <c r="BF60" s="4" t="str">
        <f t="shared" si="66"/>
        <v>999:99.99</v>
      </c>
      <c r="BG60" s="4" t="str">
        <f t="shared" si="35"/>
        <v>999:99.99</v>
      </c>
      <c r="BH60" s="4" t="str">
        <f t="shared" si="36"/>
        <v>999:99.99</v>
      </c>
    </row>
    <row r="61" spans="1:60" ht="24" customHeight="1" x14ac:dyDescent="0.15">
      <c r="A61" s="31" t="str">
        <f t="shared" si="55"/>
        <v/>
      </c>
      <c r="B61" s="30"/>
      <c r="C61" s="30"/>
      <c r="D61" s="30"/>
      <c r="E61" s="30"/>
      <c r="F61" s="32"/>
      <c r="G61" s="30"/>
      <c r="H61" s="33"/>
      <c r="I61" s="30"/>
      <c r="J61" s="33"/>
      <c r="K61" s="33"/>
      <c r="L61" s="33"/>
      <c r="M61" s="33"/>
      <c r="N61" s="33"/>
      <c r="O61" s="33"/>
      <c r="P61" s="33"/>
      <c r="Q61" s="31" t="str">
        <f t="shared" si="37"/>
        <v/>
      </c>
      <c r="R61" s="7" t="str">
        <f>IF(ISERROR(VLOOKUP(AI61,AK$59:$AL$75,2,0)),"",VLOOKUP(AI61,AK$59:$AL$75,2,0))</f>
        <v/>
      </c>
      <c r="S61" s="11"/>
      <c r="T61" s="12">
        <f t="shared" si="45"/>
        <v>0</v>
      </c>
      <c r="U61" s="12">
        <f t="shared" si="56"/>
        <v>0</v>
      </c>
      <c r="V61" s="12">
        <f t="shared" si="46"/>
        <v>0</v>
      </c>
      <c r="W61" s="12">
        <f t="shared" si="47"/>
        <v>0</v>
      </c>
      <c r="X61" s="12">
        <f t="shared" si="48"/>
        <v>0</v>
      </c>
      <c r="Y61" s="12">
        <f t="shared" si="49"/>
        <v>0</v>
      </c>
      <c r="Z61" s="12">
        <f t="shared" si="15"/>
        <v>0</v>
      </c>
      <c r="AA61" s="12">
        <f t="shared" si="16"/>
        <v>0</v>
      </c>
      <c r="AB61" s="12">
        <f t="shared" si="17"/>
        <v>0</v>
      </c>
      <c r="AC61" s="12">
        <f t="shared" si="18"/>
        <v>0</v>
      </c>
      <c r="AD61" s="12">
        <f t="shared" si="19"/>
        <v>0</v>
      </c>
      <c r="AE61" s="11" t="str">
        <f t="shared" si="50"/>
        <v>19000100</v>
      </c>
      <c r="AF61" s="7" t="str">
        <f t="shared" si="57"/>
        <v/>
      </c>
      <c r="AG61" s="7" t="str">
        <f t="shared" si="58"/>
        <v/>
      </c>
      <c r="AH61" s="7" t="str">
        <f t="shared" si="59"/>
        <v/>
      </c>
      <c r="AI61" s="4" t="str">
        <f t="shared" si="39"/>
        <v/>
      </c>
      <c r="AJ61"/>
      <c r="AK61">
        <v>3</v>
      </c>
      <c r="AL61" t="s">
        <v>97</v>
      </c>
      <c r="AM61">
        <v>0</v>
      </c>
      <c r="AN61">
        <v>1</v>
      </c>
      <c r="AO61">
        <v>11</v>
      </c>
      <c r="AP61" s="6">
        <v>154</v>
      </c>
      <c r="AQ61" s="4">
        <f t="shared" si="51"/>
        <v>0</v>
      </c>
      <c r="AR61" s="4" t="str">
        <f t="shared" si="52"/>
        <v/>
      </c>
      <c r="AS61" s="4" t="str">
        <f t="shared" si="53"/>
        <v xml:space="preserve"> </v>
      </c>
      <c r="AT61" s="4" t="str">
        <f t="shared" si="60"/>
        <v/>
      </c>
      <c r="AU61" s="4" t="str">
        <f t="shared" si="61"/>
        <v/>
      </c>
      <c r="AV61" s="4" t="str">
        <f t="shared" si="62"/>
        <v/>
      </c>
      <c r="AW61" s="4" t="str">
        <f t="shared" si="26"/>
        <v/>
      </c>
      <c r="AX61" s="4" t="str">
        <f t="shared" si="27"/>
        <v/>
      </c>
      <c r="AY61" s="4" t="str">
        <f t="shared" si="63"/>
        <v/>
      </c>
      <c r="AZ61" s="4" t="str">
        <f t="shared" si="64"/>
        <v/>
      </c>
      <c r="BA61" s="4" t="str">
        <f t="shared" si="65"/>
        <v/>
      </c>
      <c r="BB61" s="4" t="str">
        <f t="shared" si="31"/>
        <v/>
      </c>
      <c r="BC61" s="4" t="str">
        <f t="shared" si="32"/>
        <v/>
      </c>
      <c r="BD61" s="4" t="str">
        <f t="shared" si="54"/>
        <v>999:99.99</v>
      </c>
      <c r="BE61" s="4" t="str">
        <f t="shared" si="33"/>
        <v>999:99.99</v>
      </c>
      <c r="BF61" s="4" t="str">
        <f t="shared" si="66"/>
        <v>999:99.99</v>
      </c>
      <c r="BG61" s="4" t="str">
        <f t="shared" si="35"/>
        <v>999:99.99</v>
      </c>
      <c r="BH61" s="4" t="str">
        <f t="shared" si="36"/>
        <v>999:99.99</v>
      </c>
    </row>
    <row r="62" spans="1:60" ht="24" customHeight="1" x14ac:dyDescent="0.15">
      <c r="A62" s="31" t="str">
        <f t="shared" si="55"/>
        <v/>
      </c>
      <c r="B62" s="30"/>
      <c r="C62" s="30"/>
      <c r="D62" s="30"/>
      <c r="E62" s="30"/>
      <c r="F62" s="32"/>
      <c r="G62" s="30"/>
      <c r="H62" s="33"/>
      <c r="I62" s="30"/>
      <c r="J62" s="33"/>
      <c r="K62" s="33"/>
      <c r="L62" s="33"/>
      <c r="M62" s="33"/>
      <c r="N62" s="33"/>
      <c r="O62" s="33"/>
      <c r="P62" s="33"/>
      <c r="Q62" s="31" t="str">
        <f t="shared" si="37"/>
        <v/>
      </c>
      <c r="R62" s="7" t="str">
        <f>IF(ISERROR(VLOOKUP(AI62,AK$59:$AL$75,2,0)),"",VLOOKUP(AI62,AK$59:$AL$75,2,0))</f>
        <v/>
      </c>
      <c r="S62" s="11"/>
      <c r="T62" s="12">
        <f t="shared" si="45"/>
        <v>0</v>
      </c>
      <c r="U62" s="12">
        <f t="shared" si="56"/>
        <v>0</v>
      </c>
      <c r="V62" s="12">
        <f t="shared" si="46"/>
        <v>0</v>
      </c>
      <c r="W62" s="12">
        <f t="shared" si="47"/>
        <v>0</v>
      </c>
      <c r="X62" s="12">
        <f t="shared" si="48"/>
        <v>0</v>
      </c>
      <c r="Y62" s="12">
        <f t="shared" si="49"/>
        <v>0</v>
      </c>
      <c r="Z62" s="12">
        <f t="shared" si="15"/>
        <v>0</v>
      </c>
      <c r="AA62" s="12">
        <f t="shared" si="16"/>
        <v>0</v>
      </c>
      <c r="AB62" s="12">
        <f t="shared" si="17"/>
        <v>0</v>
      </c>
      <c r="AC62" s="12">
        <f t="shared" si="18"/>
        <v>0</v>
      </c>
      <c r="AD62" s="12">
        <f t="shared" si="19"/>
        <v>0</v>
      </c>
      <c r="AE62" s="11" t="str">
        <f t="shared" si="50"/>
        <v>19000100</v>
      </c>
      <c r="AF62" s="7" t="str">
        <f t="shared" si="57"/>
        <v/>
      </c>
      <c r="AG62" s="7" t="str">
        <f t="shared" si="58"/>
        <v/>
      </c>
      <c r="AH62" s="7" t="str">
        <f t="shared" si="59"/>
        <v/>
      </c>
      <c r="AI62" s="4" t="str">
        <f t="shared" si="39"/>
        <v/>
      </c>
      <c r="AK62">
        <v>4</v>
      </c>
      <c r="AL62" t="s">
        <v>98</v>
      </c>
      <c r="AM62">
        <v>0</v>
      </c>
      <c r="AN62">
        <v>2</v>
      </c>
      <c r="AO62">
        <v>11</v>
      </c>
      <c r="AP62" s="6">
        <v>155</v>
      </c>
      <c r="AQ62" s="4">
        <f t="shared" si="51"/>
        <v>0</v>
      </c>
      <c r="AR62" s="4" t="str">
        <f t="shared" si="52"/>
        <v/>
      </c>
      <c r="AS62" s="4" t="str">
        <f t="shared" si="53"/>
        <v xml:space="preserve"> </v>
      </c>
      <c r="AT62" s="4" t="str">
        <f t="shared" si="60"/>
        <v/>
      </c>
      <c r="AU62" s="4" t="str">
        <f t="shared" si="61"/>
        <v/>
      </c>
      <c r="AV62" s="4" t="str">
        <f t="shared" si="62"/>
        <v/>
      </c>
      <c r="AW62" s="4" t="str">
        <f t="shared" si="26"/>
        <v/>
      </c>
      <c r="AX62" s="4" t="str">
        <f t="shared" si="27"/>
        <v/>
      </c>
      <c r="AY62" s="4" t="str">
        <f t="shared" si="63"/>
        <v/>
      </c>
      <c r="AZ62" s="4" t="str">
        <f t="shared" si="64"/>
        <v/>
      </c>
      <c r="BA62" s="4" t="str">
        <f t="shared" si="65"/>
        <v/>
      </c>
      <c r="BB62" s="4" t="str">
        <f t="shared" si="31"/>
        <v/>
      </c>
      <c r="BC62" s="4" t="str">
        <f t="shared" si="32"/>
        <v/>
      </c>
      <c r="BD62" s="4" t="str">
        <f t="shared" si="54"/>
        <v>999:99.99</v>
      </c>
      <c r="BE62" s="4" t="str">
        <f t="shared" si="33"/>
        <v>999:99.99</v>
      </c>
      <c r="BF62" s="4" t="str">
        <f t="shared" si="66"/>
        <v>999:99.99</v>
      </c>
      <c r="BG62" s="4" t="str">
        <f t="shared" si="35"/>
        <v>999:99.99</v>
      </c>
      <c r="BH62" s="4" t="str">
        <f t="shared" si="36"/>
        <v>999:99.99</v>
      </c>
    </row>
    <row r="63" spans="1:60" ht="24" customHeight="1" x14ac:dyDescent="0.15">
      <c r="A63" s="31" t="str">
        <f t="shared" si="55"/>
        <v/>
      </c>
      <c r="B63" s="30"/>
      <c r="C63" s="30"/>
      <c r="D63" s="30"/>
      <c r="E63" s="30"/>
      <c r="F63" s="32"/>
      <c r="G63" s="30"/>
      <c r="H63" s="33"/>
      <c r="I63" s="30"/>
      <c r="J63" s="33"/>
      <c r="K63" s="33"/>
      <c r="L63" s="33"/>
      <c r="M63" s="33"/>
      <c r="N63" s="33"/>
      <c r="O63" s="33"/>
      <c r="P63" s="33"/>
      <c r="Q63" s="31" t="str">
        <f t="shared" si="37"/>
        <v/>
      </c>
      <c r="R63" s="7" t="str">
        <f>IF(ISERROR(VLOOKUP(AI63,AK$59:$AL$75,2,0)),"",VLOOKUP(AI63,AK$59:$AL$75,2,0))</f>
        <v/>
      </c>
      <c r="S63" s="11"/>
      <c r="T63" s="12">
        <f t="shared" si="45"/>
        <v>0</v>
      </c>
      <c r="U63" s="12">
        <f t="shared" si="56"/>
        <v>0</v>
      </c>
      <c r="V63" s="12">
        <f t="shared" si="46"/>
        <v>0</v>
      </c>
      <c r="W63" s="12">
        <f t="shared" si="47"/>
        <v>0</v>
      </c>
      <c r="X63" s="12">
        <f t="shared" si="48"/>
        <v>0</v>
      </c>
      <c r="Y63" s="12">
        <f t="shared" si="49"/>
        <v>0</v>
      </c>
      <c r="Z63" s="12">
        <f t="shared" si="15"/>
        <v>0</v>
      </c>
      <c r="AA63" s="12">
        <f t="shared" si="16"/>
        <v>0</v>
      </c>
      <c r="AB63" s="12">
        <f t="shared" si="17"/>
        <v>0</v>
      </c>
      <c r="AC63" s="12">
        <f t="shared" si="18"/>
        <v>0</v>
      </c>
      <c r="AD63" s="12">
        <f t="shared" si="19"/>
        <v>0</v>
      </c>
      <c r="AE63" s="11" t="str">
        <f t="shared" si="50"/>
        <v>19000100</v>
      </c>
      <c r="AF63" s="7" t="str">
        <f t="shared" si="57"/>
        <v/>
      </c>
      <c r="AG63" s="7" t="str">
        <f t="shared" si="58"/>
        <v/>
      </c>
      <c r="AH63" s="7" t="str">
        <f t="shared" si="59"/>
        <v/>
      </c>
      <c r="AI63" s="4" t="str">
        <f t="shared" si="39"/>
        <v/>
      </c>
      <c r="AK63">
        <v>5</v>
      </c>
      <c r="AL63" t="s">
        <v>99</v>
      </c>
      <c r="AM63">
        <v>0</v>
      </c>
      <c r="AN63">
        <v>3</v>
      </c>
      <c r="AO63">
        <v>11</v>
      </c>
      <c r="AP63" s="6">
        <v>156</v>
      </c>
      <c r="AQ63" s="4">
        <f t="shared" si="51"/>
        <v>0</v>
      </c>
      <c r="AR63" s="4" t="str">
        <f t="shared" si="52"/>
        <v/>
      </c>
      <c r="AS63" s="4" t="str">
        <f t="shared" si="53"/>
        <v xml:space="preserve"> </v>
      </c>
      <c r="AT63" s="4" t="str">
        <f t="shared" si="60"/>
        <v/>
      </c>
      <c r="AU63" s="4" t="str">
        <f t="shared" si="61"/>
        <v/>
      </c>
      <c r="AV63" s="4" t="str">
        <f t="shared" si="62"/>
        <v/>
      </c>
      <c r="AW63" s="4" t="str">
        <f t="shared" si="26"/>
        <v/>
      </c>
      <c r="AX63" s="4" t="str">
        <f t="shared" si="27"/>
        <v/>
      </c>
      <c r="AY63" s="4" t="str">
        <f t="shared" si="63"/>
        <v/>
      </c>
      <c r="AZ63" s="4" t="str">
        <f t="shared" si="64"/>
        <v/>
      </c>
      <c r="BA63" s="4" t="str">
        <f t="shared" si="65"/>
        <v/>
      </c>
      <c r="BB63" s="4" t="str">
        <f t="shared" si="31"/>
        <v/>
      </c>
      <c r="BC63" s="4" t="str">
        <f t="shared" si="32"/>
        <v/>
      </c>
      <c r="BD63" s="4" t="str">
        <f t="shared" si="54"/>
        <v>999:99.99</v>
      </c>
      <c r="BE63" s="4" t="str">
        <f t="shared" si="33"/>
        <v>999:99.99</v>
      </c>
      <c r="BF63" s="4" t="str">
        <f t="shared" si="66"/>
        <v>999:99.99</v>
      </c>
      <c r="BG63" s="4" t="str">
        <f t="shared" si="35"/>
        <v>999:99.99</v>
      </c>
      <c r="BH63" s="4" t="str">
        <f t="shared" si="36"/>
        <v>999:99.99</v>
      </c>
    </row>
    <row r="64" spans="1:60" ht="24" customHeight="1" x14ac:dyDescent="0.15">
      <c r="A64" s="31" t="str">
        <f t="shared" si="55"/>
        <v/>
      </c>
      <c r="B64" s="30"/>
      <c r="C64" s="30"/>
      <c r="D64" s="30"/>
      <c r="E64" s="30"/>
      <c r="F64" s="32"/>
      <c r="G64" s="30"/>
      <c r="H64" s="33"/>
      <c r="I64" s="30"/>
      <c r="J64" s="33"/>
      <c r="K64" s="33"/>
      <c r="L64" s="33"/>
      <c r="M64" s="33"/>
      <c r="N64" s="33"/>
      <c r="O64" s="33"/>
      <c r="P64" s="33"/>
      <c r="Q64" s="31" t="str">
        <f t="shared" si="37"/>
        <v/>
      </c>
      <c r="R64" s="7" t="str">
        <f>IF(ISERROR(VLOOKUP(AI64,AK$59:$AL$75,2,0)),"",VLOOKUP(AI64,AK$59:$AL$75,2,0))</f>
        <v/>
      </c>
      <c r="S64" s="11"/>
      <c r="T64" s="12">
        <f t="shared" si="45"/>
        <v>0</v>
      </c>
      <c r="U64" s="12">
        <f t="shared" si="56"/>
        <v>0</v>
      </c>
      <c r="V64" s="12">
        <f t="shared" si="46"/>
        <v>0</v>
      </c>
      <c r="W64" s="12">
        <f t="shared" si="47"/>
        <v>0</v>
      </c>
      <c r="X64" s="12">
        <f t="shared" si="48"/>
        <v>0</v>
      </c>
      <c r="Y64" s="12">
        <f t="shared" si="49"/>
        <v>0</v>
      </c>
      <c r="Z64" s="12">
        <f t="shared" si="15"/>
        <v>0</v>
      </c>
      <c r="AA64" s="12">
        <f t="shared" si="16"/>
        <v>0</v>
      </c>
      <c r="AB64" s="12">
        <f t="shared" si="17"/>
        <v>0</v>
      </c>
      <c r="AC64" s="12">
        <f t="shared" si="18"/>
        <v>0</v>
      </c>
      <c r="AD64" s="12">
        <f t="shared" si="19"/>
        <v>0</v>
      </c>
      <c r="AE64" s="11" t="str">
        <f t="shared" si="50"/>
        <v>19000100</v>
      </c>
      <c r="AF64" s="7" t="str">
        <f t="shared" si="57"/>
        <v/>
      </c>
      <c r="AG64" s="7" t="str">
        <f t="shared" si="58"/>
        <v/>
      </c>
      <c r="AH64" s="7" t="str">
        <f t="shared" si="59"/>
        <v/>
      </c>
      <c r="AI64" s="4" t="str">
        <f t="shared" si="39"/>
        <v/>
      </c>
      <c r="AK64">
        <v>6</v>
      </c>
      <c r="AL64" t="s">
        <v>37</v>
      </c>
      <c r="AM64">
        <v>1</v>
      </c>
      <c r="AN64">
        <v>1</v>
      </c>
      <c r="AO64">
        <v>12</v>
      </c>
      <c r="AP64" s="6">
        <v>157</v>
      </c>
      <c r="AQ64" s="4">
        <f t="shared" si="51"/>
        <v>0</v>
      </c>
      <c r="AR64" s="4" t="str">
        <f t="shared" si="52"/>
        <v/>
      </c>
      <c r="AS64" s="4" t="str">
        <f t="shared" si="53"/>
        <v xml:space="preserve"> </v>
      </c>
      <c r="AT64" s="4" t="str">
        <f t="shared" si="60"/>
        <v/>
      </c>
      <c r="AU64" s="4" t="str">
        <f t="shared" si="61"/>
        <v/>
      </c>
      <c r="AV64" s="4" t="str">
        <f t="shared" si="62"/>
        <v/>
      </c>
      <c r="AW64" s="4" t="str">
        <f t="shared" si="26"/>
        <v/>
      </c>
      <c r="AX64" s="4" t="str">
        <f t="shared" si="27"/>
        <v/>
      </c>
      <c r="AY64" s="4" t="str">
        <f t="shared" si="63"/>
        <v/>
      </c>
      <c r="AZ64" s="4" t="str">
        <f t="shared" si="64"/>
        <v/>
      </c>
      <c r="BA64" s="4" t="str">
        <f t="shared" si="65"/>
        <v/>
      </c>
      <c r="BB64" s="4" t="str">
        <f t="shared" si="31"/>
        <v/>
      </c>
      <c r="BC64" s="4" t="str">
        <f t="shared" si="32"/>
        <v/>
      </c>
      <c r="BD64" s="4" t="str">
        <f t="shared" si="54"/>
        <v>999:99.99</v>
      </c>
      <c r="BE64" s="4" t="str">
        <f t="shared" si="33"/>
        <v>999:99.99</v>
      </c>
      <c r="BF64" s="4" t="str">
        <f t="shared" si="66"/>
        <v>999:99.99</v>
      </c>
      <c r="BG64" s="4" t="str">
        <f t="shared" si="35"/>
        <v>999:99.99</v>
      </c>
      <c r="BH64" s="4" t="str">
        <f t="shared" si="36"/>
        <v>999:99.99</v>
      </c>
    </row>
    <row r="65" spans="1:60" ht="24" customHeight="1" x14ac:dyDescent="0.15">
      <c r="A65" s="31" t="str">
        <f t="shared" si="55"/>
        <v/>
      </c>
      <c r="B65" s="30"/>
      <c r="C65" s="30"/>
      <c r="D65" s="30"/>
      <c r="E65" s="30"/>
      <c r="F65" s="32"/>
      <c r="G65" s="30"/>
      <c r="H65" s="33"/>
      <c r="I65" s="30"/>
      <c r="J65" s="33"/>
      <c r="K65" s="33"/>
      <c r="L65" s="33"/>
      <c r="M65" s="33"/>
      <c r="N65" s="33"/>
      <c r="O65" s="33"/>
      <c r="P65" s="33"/>
      <c r="Q65" s="31" t="str">
        <f t="shared" si="37"/>
        <v/>
      </c>
      <c r="R65" s="7" t="str">
        <f>IF(ISERROR(VLOOKUP(AI65,AK$59:$AL$75,2,0)),"",VLOOKUP(AI65,AK$59:$AL$75,2,0))</f>
        <v/>
      </c>
      <c r="S65" s="11"/>
      <c r="T65" s="12">
        <f t="shared" si="45"/>
        <v>0</v>
      </c>
      <c r="U65" s="12">
        <f t="shared" si="56"/>
        <v>0</v>
      </c>
      <c r="V65" s="12">
        <f t="shared" si="46"/>
        <v>0</v>
      </c>
      <c r="W65" s="12">
        <f t="shared" si="47"/>
        <v>0</v>
      </c>
      <c r="X65" s="12">
        <f t="shared" si="48"/>
        <v>0</v>
      </c>
      <c r="Y65" s="12">
        <f t="shared" si="49"/>
        <v>0</v>
      </c>
      <c r="Z65" s="12">
        <f t="shared" si="15"/>
        <v>0</v>
      </c>
      <c r="AA65" s="12">
        <f t="shared" si="16"/>
        <v>0</v>
      </c>
      <c r="AB65" s="12">
        <f t="shared" si="17"/>
        <v>0</v>
      </c>
      <c r="AC65" s="12">
        <f t="shared" si="18"/>
        <v>0</v>
      </c>
      <c r="AD65" s="12">
        <f t="shared" si="19"/>
        <v>0</v>
      </c>
      <c r="AE65" s="11" t="str">
        <f t="shared" si="50"/>
        <v>19000100</v>
      </c>
      <c r="AF65" s="7" t="str">
        <f t="shared" si="57"/>
        <v/>
      </c>
      <c r="AG65" s="7" t="str">
        <f t="shared" si="58"/>
        <v/>
      </c>
      <c r="AH65" s="7" t="str">
        <f t="shared" si="59"/>
        <v/>
      </c>
      <c r="AI65" s="4" t="str">
        <f t="shared" si="39"/>
        <v/>
      </c>
      <c r="AJ65"/>
      <c r="AK65">
        <v>7</v>
      </c>
      <c r="AL65" t="s">
        <v>38</v>
      </c>
      <c r="AM65">
        <v>1</v>
      </c>
      <c r="AN65">
        <v>2</v>
      </c>
      <c r="AO65">
        <v>13</v>
      </c>
      <c r="AP65" s="6">
        <v>158</v>
      </c>
      <c r="AQ65" s="4">
        <f t="shared" si="51"/>
        <v>0</v>
      </c>
      <c r="AR65" s="4" t="str">
        <f t="shared" si="52"/>
        <v/>
      </c>
      <c r="AS65" s="4" t="str">
        <f t="shared" si="53"/>
        <v xml:space="preserve"> </v>
      </c>
      <c r="AT65" s="4" t="str">
        <f t="shared" si="60"/>
        <v/>
      </c>
      <c r="AU65" s="4" t="str">
        <f t="shared" si="61"/>
        <v/>
      </c>
      <c r="AV65" s="4" t="str">
        <f t="shared" si="62"/>
        <v/>
      </c>
      <c r="AW65" s="4" t="str">
        <f t="shared" si="26"/>
        <v/>
      </c>
      <c r="AX65" s="4" t="str">
        <f t="shared" si="27"/>
        <v/>
      </c>
      <c r="AY65" s="4" t="str">
        <f t="shared" si="63"/>
        <v/>
      </c>
      <c r="AZ65" s="4" t="str">
        <f t="shared" si="64"/>
        <v/>
      </c>
      <c r="BA65" s="4" t="str">
        <f t="shared" si="65"/>
        <v/>
      </c>
      <c r="BB65" s="4" t="str">
        <f t="shared" si="31"/>
        <v/>
      </c>
      <c r="BC65" s="4" t="str">
        <f t="shared" si="32"/>
        <v/>
      </c>
      <c r="BD65" s="4" t="str">
        <f t="shared" si="54"/>
        <v>999:99.99</v>
      </c>
      <c r="BE65" s="4" t="str">
        <f t="shared" si="33"/>
        <v>999:99.99</v>
      </c>
      <c r="BF65" s="4" t="str">
        <f t="shared" si="66"/>
        <v>999:99.99</v>
      </c>
      <c r="BG65" s="4" t="str">
        <f t="shared" si="35"/>
        <v>999:99.99</v>
      </c>
      <c r="BH65" s="4" t="str">
        <f t="shared" si="36"/>
        <v>999:99.99</v>
      </c>
    </row>
    <row r="66" spans="1:60" ht="24" customHeight="1" x14ac:dyDescent="0.15">
      <c r="A66" s="31" t="str">
        <f t="shared" si="55"/>
        <v/>
      </c>
      <c r="B66" s="30"/>
      <c r="C66" s="30"/>
      <c r="D66" s="30"/>
      <c r="E66" s="30"/>
      <c r="F66" s="32"/>
      <c r="G66" s="30"/>
      <c r="H66" s="33"/>
      <c r="I66" s="30"/>
      <c r="J66" s="33"/>
      <c r="K66" s="33"/>
      <c r="L66" s="33"/>
      <c r="M66" s="33"/>
      <c r="N66" s="33"/>
      <c r="O66" s="33"/>
      <c r="P66" s="33"/>
      <c r="Q66" s="31" t="str">
        <f t="shared" si="37"/>
        <v/>
      </c>
      <c r="R66" s="7" t="str">
        <f>IF(ISERROR(VLOOKUP(AI66,AK$59:$AL$75,2,0)),"",VLOOKUP(AI66,AK$59:$AL$75,2,0))</f>
        <v/>
      </c>
      <c r="S66" s="11"/>
      <c r="T66" s="12">
        <f t="shared" si="45"/>
        <v>0</v>
      </c>
      <c r="U66" s="12">
        <f t="shared" si="56"/>
        <v>0</v>
      </c>
      <c r="V66" s="12">
        <f t="shared" si="46"/>
        <v>0</v>
      </c>
      <c r="W66" s="12">
        <f t="shared" si="47"/>
        <v>0</v>
      </c>
      <c r="X66" s="12">
        <f t="shared" si="48"/>
        <v>0</v>
      </c>
      <c r="Y66" s="12">
        <f t="shared" si="49"/>
        <v>0</v>
      </c>
      <c r="Z66" s="12">
        <f t="shared" si="15"/>
        <v>0</v>
      </c>
      <c r="AA66" s="12">
        <f t="shared" si="16"/>
        <v>0</v>
      </c>
      <c r="AB66" s="12">
        <f t="shared" si="17"/>
        <v>0</v>
      </c>
      <c r="AC66" s="12">
        <f t="shared" si="18"/>
        <v>0</v>
      </c>
      <c r="AD66" s="12">
        <f t="shared" si="19"/>
        <v>0</v>
      </c>
      <c r="AE66" s="11" t="str">
        <f t="shared" si="50"/>
        <v>19000100</v>
      </c>
      <c r="AF66" s="7" t="str">
        <f t="shared" si="57"/>
        <v/>
      </c>
      <c r="AG66" s="7" t="str">
        <f t="shared" si="58"/>
        <v/>
      </c>
      <c r="AH66" s="7" t="str">
        <f t="shared" si="59"/>
        <v/>
      </c>
      <c r="AI66" s="4" t="str">
        <f t="shared" si="39"/>
        <v/>
      </c>
      <c r="AK66">
        <v>8</v>
      </c>
      <c r="AL66" t="s">
        <v>39</v>
      </c>
      <c r="AM66">
        <v>1</v>
      </c>
      <c r="AN66">
        <v>3</v>
      </c>
      <c r="AO66">
        <v>14</v>
      </c>
      <c r="AP66" s="6">
        <v>159</v>
      </c>
      <c r="AQ66" s="4">
        <f t="shared" si="51"/>
        <v>0</v>
      </c>
      <c r="AR66" s="4" t="str">
        <f t="shared" si="52"/>
        <v/>
      </c>
      <c r="AS66" s="4" t="str">
        <f t="shared" si="53"/>
        <v xml:space="preserve"> </v>
      </c>
      <c r="AT66" s="4" t="str">
        <f t="shared" si="60"/>
        <v/>
      </c>
      <c r="AU66" s="4" t="str">
        <f t="shared" si="61"/>
        <v/>
      </c>
      <c r="AV66" s="4" t="str">
        <f t="shared" si="62"/>
        <v/>
      </c>
      <c r="AW66" s="4" t="str">
        <f t="shared" si="26"/>
        <v/>
      </c>
      <c r="AX66" s="4" t="str">
        <f t="shared" si="27"/>
        <v/>
      </c>
      <c r="AY66" s="4" t="str">
        <f t="shared" si="63"/>
        <v/>
      </c>
      <c r="AZ66" s="4" t="str">
        <f t="shared" si="64"/>
        <v/>
      </c>
      <c r="BA66" s="4" t="str">
        <f t="shared" si="65"/>
        <v/>
      </c>
      <c r="BB66" s="4" t="str">
        <f t="shared" si="31"/>
        <v/>
      </c>
      <c r="BC66" s="4" t="str">
        <f t="shared" si="32"/>
        <v/>
      </c>
      <c r="BD66" s="4" t="str">
        <f t="shared" si="54"/>
        <v>999:99.99</v>
      </c>
      <c r="BE66" s="4" t="str">
        <f t="shared" si="33"/>
        <v>999:99.99</v>
      </c>
      <c r="BF66" s="4" t="str">
        <f t="shared" si="66"/>
        <v>999:99.99</v>
      </c>
      <c r="BG66" s="4" t="str">
        <f t="shared" si="35"/>
        <v>999:99.99</v>
      </c>
      <c r="BH66" s="4" t="str">
        <f t="shared" si="36"/>
        <v>999:99.99</v>
      </c>
    </row>
    <row r="67" spans="1:60" ht="24" customHeight="1" x14ac:dyDescent="0.15">
      <c r="A67" s="31" t="str">
        <f t="shared" si="55"/>
        <v/>
      </c>
      <c r="B67" s="30"/>
      <c r="C67" s="30"/>
      <c r="D67" s="30"/>
      <c r="E67" s="30"/>
      <c r="F67" s="32"/>
      <c r="G67" s="30"/>
      <c r="H67" s="33"/>
      <c r="I67" s="30"/>
      <c r="J67" s="33"/>
      <c r="K67" s="33"/>
      <c r="L67" s="33"/>
      <c r="M67" s="33"/>
      <c r="N67" s="33"/>
      <c r="O67" s="33"/>
      <c r="P67" s="33"/>
      <c r="Q67" s="31" t="str">
        <f t="shared" si="37"/>
        <v/>
      </c>
      <c r="R67" s="7" t="str">
        <f>IF(ISERROR(VLOOKUP(AI67,AK$59:$AL$75,2,0)),"",VLOOKUP(AI67,AK$59:$AL$75,2,0))</f>
        <v/>
      </c>
      <c r="S67" s="11"/>
      <c r="T67" s="12">
        <f t="shared" si="45"/>
        <v>0</v>
      </c>
      <c r="U67" s="12">
        <f t="shared" si="56"/>
        <v>0</v>
      </c>
      <c r="V67" s="12">
        <f t="shared" si="46"/>
        <v>0</v>
      </c>
      <c r="W67" s="12">
        <f t="shared" si="47"/>
        <v>0</v>
      </c>
      <c r="X67" s="12">
        <f t="shared" si="48"/>
        <v>0</v>
      </c>
      <c r="Y67" s="12">
        <f t="shared" si="49"/>
        <v>0</v>
      </c>
      <c r="Z67" s="12">
        <f t="shared" si="15"/>
        <v>0</v>
      </c>
      <c r="AA67" s="12">
        <f t="shared" si="16"/>
        <v>0</v>
      </c>
      <c r="AB67" s="12">
        <f t="shared" si="17"/>
        <v>0</v>
      </c>
      <c r="AC67" s="12">
        <f t="shared" si="18"/>
        <v>0</v>
      </c>
      <c r="AD67" s="12">
        <f t="shared" si="19"/>
        <v>0</v>
      </c>
      <c r="AE67" s="11" t="str">
        <f t="shared" si="50"/>
        <v>19000100</v>
      </c>
      <c r="AF67" s="7" t="str">
        <f t="shared" si="57"/>
        <v/>
      </c>
      <c r="AG67" s="7" t="str">
        <f t="shared" si="58"/>
        <v/>
      </c>
      <c r="AH67" s="7" t="str">
        <f t="shared" si="59"/>
        <v/>
      </c>
      <c r="AI67" s="4" t="str">
        <f t="shared" si="39"/>
        <v/>
      </c>
      <c r="AK67">
        <v>9</v>
      </c>
      <c r="AL67" t="s">
        <v>40</v>
      </c>
      <c r="AM67">
        <v>1</v>
      </c>
      <c r="AN67">
        <v>4</v>
      </c>
      <c r="AO67">
        <v>15</v>
      </c>
      <c r="AP67" s="6">
        <v>160</v>
      </c>
      <c r="AQ67" s="4">
        <f t="shared" si="51"/>
        <v>0</v>
      </c>
      <c r="AR67" s="4" t="str">
        <f t="shared" si="52"/>
        <v/>
      </c>
      <c r="AS67" s="4" t="str">
        <f t="shared" si="53"/>
        <v xml:space="preserve"> </v>
      </c>
      <c r="AT67" s="4" t="str">
        <f t="shared" si="60"/>
        <v/>
      </c>
      <c r="AU67" s="4" t="str">
        <f t="shared" si="61"/>
        <v/>
      </c>
      <c r="AV67" s="4" t="str">
        <f t="shared" si="62"/>
        <v/>
      </c>
      <c r="AW67" s="4" t="str">
        <f t="shared" si="26"/>
        <v/>
      </c>
      <c r="AX67" s="4" t="str">
        <f t="shared" si="27"/>
        <v/>
      </c>
      <c r="AY67" s="4" t="str">
        <f t="shared" si="63"/>
        <v/>
      </c>
      <c r="AZ67" s="4" t="str">
        <f t="shared" si="64"/>
        <v/>
      </c>
      <c r="BA67" s="4" t="str">
        <f t="shared" si="65"/>
        <v/>
      </c>
      <c r="BB67" s="4" t="str">
        <f t="shared" si="31"/>
        <v/>
      </c>
      <c r="BC67" s="4" t="str">
        <f t="shared" si="32"/>
        <v/>
      </c>
      <c r="BD67" s="4" t="str">
        <f t="shared" si="54"/>
        <v>999:99.99</v>
      </c>
      <c r="BE67" s="4" t="str">
        <f t="shared" si="33"/>
        <v>999:99.99</v>
      </c>
      <c r="BF67" s="4" t="str">
        <f t="shared" si="66"/>
        <v>999:99.99</v>
      </c>
      <c r="BG67" s="4" t="str">
        <f t="shared" si="35"/>
        <v>999:99.99</v>
      </c>
      <c r="BH67" s="4" t="str">
        <f t="shared" si="36"/>
        <v>999:99.99</v>
      </c>
    </row>
    <row r="68" spans="1:60" ht="24" customHeight="1" x14ac:dyDescent="0.15">
      <c r="A68" s="31" t="str">
        <f t="shared" si="55"/>
        <v/>
      </c>
      <c r="B68" s="30"/>
      <c r="C68" s="30"/>
      <c r="D68" s="30"/>
      <c r="E68" s="30"/>
      <c r="F68" s="32"/>
      <c r="G68" s="30"/>
      <c r="H68" s="33"/>
      <c r="I68" s="30"/>
      <c r="J68" s="33"/>
      <c r="K68" s="33"/>
      <c r="L68" s="33"/>
      <c r="M68" s="33"/>
      <c r="N68" s="33"/>
      <c r="O68" s="33"/>
      <c r="P68" s="33"/>
      <c r="Q68" s="31" t="str">
        <f t="shared" si="37"/>
        <v/>
      </c>
      <c r="R68" s="7" t="str">
        <f>IF(ISERROR(VLOOKUP(AI68,AK$59:$AL$75,2,0)),"",VLOOKUP(AI68,AK$59:$AL$75,2,0))</f>
        <v/>
      </c>
      <c r="S68" s="11"/>
      <c r="T68" s="12">
        <f t="shared" si="45"/>
        <v>0</v>
      </c>
      <c r="U68" s="12">
        <f t="shared" si="56"/>
        <v>0</v>
      </c>
      <c r="V68" s="12">
        <f t="shared" si="46"/>
        <v>0</v>
      </c>
      <c r="W68" s="12">
        <f t="shared" si="47"/>
        <v>0</v>
      </c>
      <c r="X68" s="12">
        <f t="shared" si="48"/>
        <v>0</v>
      </c>
      <c r="Y68" s="12">
        <f t="shared" si="49"/>
        <v>0</v>
      </c>
      <c r="Z68" s="12">
        <f t="shared" si="15"/>
        <v>0</v>
      </c>
      <c r="AA68" s="12">
        <f t="shared" si="16"/>
        <v>0</v>
      </c>
      <c r="AB68" s="12">
        <f t="shared" si="17"/>
        <v>0</v>
      </c>
      <c r="AC68" s="12">
        <f t="shared" si="18"/>
        <v>0</v>
      </c>
      <c r="AD68" s="12">
        <f t="shared" si="19"/>
        <v>0</v>
      </c>
      <c r="AE68" s="11" t="str">
        <f t="shared" si="50"/>
        <v>19000100</v>
      </c>
      <c r="AF68" s="7" t="str">
        <f t="shared" si="57"/>
        <v/>
      </c>
      <c r="AG68" s="7" t="str">
        <f t="shared" si="58"/>
        <v/>
      </c>
      <c r="AH68" s="7" t="str">
        <f t="shared" si="59"/>
        <v/>
      </c>
      <c r="AI68" s="4" t="str">
        <f t="shared" si="39"/>
        <v/>
      </c>
      <c r="AK68">
        <v>10</v>
      </c>
      <c r="AL68" t="s">
        <v>41</v>
      </c>
      <c r="AM68">
        <v>1</v>
      </c>
      <c r="AN68">
        <v>5</v>
      </c>
      <c r="AO68">
        <v>16</v>
      </c>
      <c r="AP68" s="6">
        <v>161</v>
      </c>
      <c r="AQ68" s="4">
        <f t="shared" si="51"/>
        <v>0</v>
      </c>
      <c r="AR68" s="4" t="str">
        <f t="shared" si="52"/>
        <v/>
      </c>
      <c r="AS68" s="4" t="str">
        <f t="shared" si="53"/>
        <v xml:space="preserve"> </v>
      </c>
      <c r="AT68" s="4" t="str">
        <f t="shared" si="60"/>
        <v/>
      </c>
      <c r="AU68" s="4" t="str">
        <f t="shared" si="61"/>
        <v/>
      </c>
      <c r="AV68" s="4" t="str">
        <f t="shared" si="62"/>
        <v/>
      </c>
      <c r="AW68" s="4" t="str">
        <f t="shared" si="26"/>
        <v/>
      </c>
      <c r="AX68" s="4" t="str">
        <f t="shared" si="27"/>
        <v/>
      </c>
      <c r="AY68" s="4" t="str">
        <f t="shared" si="63"/>
        <v/>
      </c>
      <c r="AZ68" s="4" t="str">
        <f t="shared" si="64"/>
        <v/>
      </c>
      <c r="BA68" s="4" t="str">
        <f t="shared" si="65"/>
        <v/>
      </c>
      <c r="BB68" s="4" t="str">
        <f t="shared" si="31"/>
        <v/>
      </c>
      <c r="BC68" s="4" t="str">
        <f t="shared" si="32"/>
        <v/>
      </c>
      <c r="BD68" s="4" t="str">
        <f t="shared" si="54"/>
        <v>999:99.99</v>
      </c>
      <c r="BE68" s="4" t="str">
        <f t="shared" si="33"/>
        <v>999:99.99</v>
      </c>
      <c r="BF68" s="4" t="str">
        <f t="shared" si="66"/>
        <v>999:99.99</v>
      </c>
      <c r="BG68" s="4" t="str">
        <f t="shared" si="35"/>
        <v>999:99.99</v>
      </c>
      <c r="BH68" s="4" t="str">
        <f t="shared" si="36"/>
        <v>999:99.99</v>
      </c>
    </row>
    <row r="69" spans="1:60" ht="24" customHeight="1" x14ac:dyDescent="0.15">
      <c r="A69" s="31" t="str">
        <f t="shared" si="55"/>
        <v/>
      </c>
      <c r="B69" s="30"/>
      <c r="C69" s="30"/>
      <c r="D69" s="30"/>
      <c r="E69" s="30"/>
      <c r="F69" s="32"/>
      <c r="G69" s="30"/>
      <c r="H69" s="33"/>
      <c r="I69" s="30"/>
      <c r="J69" s="33"/>
      <c r="K69" s="33"/>
      <c r="L69" s="33"/>
      <c r="M69" s="33"/>
      <c r="N69" s="33"/>
      <c r="O69" s="33"/>
      <c r="P69" s="33"/>
      <c r="Q69" s="31" t="str">
        <f t="shared" si="37"/>
        <v/>
      </c>
      <c r="R69" s="7" t="str">
        <f>IF(ISERROR(VLOOKUP(AI69,AK$59:$AL$75,2,0)),"",VLOOKUP(AI69,AK$59:$AL$75,2,0))</f>
        <v/>
      </c>
      <c r="S69" s="11"/>
      <c r="T69" s="12">
        <f t="shared" si="45"/>
        <v>0</v>
      </c>
      <c r="U69" s="12">
        <f t="shared" si="56"/>
        <v>0</v>
      </c>
      <c r="V69" s="12">
        <f t="shared" si="46"/>
        <v>0</v>
      </c>
      <c r="W69" s="12">
        <f t="shared" si="47"/>
        <v>0</v>
      </c>
      <c r="X69" s="12">
        <f t="shared" si="48"/>
        <v>0</v>
      </c>
      <c r="Y69" s="12">
        <f t="shared" si="49"/>
        <v>0</v>
      </c>
      <c r="Z69" s="12">
        <f t="shared" si="15"/>
        <v>0</v>
      </c>
      <c r="AA69" s="12">
        <f t="shared" si="16"/>
        <v>0</v>
      </c>
      <c r="AB69" s="12">
        <f t="shared" si="17"/>
        <v>0</v>
      </c>
      <c r="AC69" s="12">
        <f t="shared" si="18"/>
        <v>0</v>
      </c>
      <c r="AD69" s="12">
        <f t="shared" si="19"/>
        <v>0</v>
      </c>
      <c r="AE69" s="11" t="str">
        <f t="shared" si="50"/>
        <v>19000100</v>
      </c>
      <c r="AF69" s="7" t="str">
        <f t="shared" si="57"/>
        <v/>
      </c>
      <c r="AG69" s="7" t="str">
        <f t="shared" si="58"/>
        <v/>
      </c>
      <c r="AH69" s="7" t="str">
        <f t="shared" si="59"/>
        <v/>
      </c>
      <c r="AI69" s="4" t="str">
        <f t="shared" si="39"/>
        <v/>
      </c>
      <c r="AK69">
        <v>11</v>
      </c>
      <c r="AL69" t="s">
        <v>42</v>
      </c>
      <c r="AM69">
        <v>1</v>
      </c>
      <c r="AN69">
        <v>6</v>
      </c>
      <c r="AO69">
        <v>17</v>
      </c>
      <c r="AP69" s="6">
        <v>162</v>
      </c>
      <c r="AQ69" s="4">
        <f t="shared" si="51"/>
        <v>0</v>
      </c>
      <c r="AR69" s="4" t="str">
        <f t="shared" si="52"/>
        <v/>
      </c>
      <c r="AS69" s="4" t="str">
        <f t="shared" si="53"/>
        <v xml:space="preserve"> </v>
      </c>
      <c r="AT69" s="4" t="str">
        <f t="shared" si="60"/>
        <v/>
      </c>
      <c r="AU69" s="4" t="str">
        <f t="shared" si="61"/>
        <v/>
      </c>
      <c r="AV69" s="4" t="str">
        <f t="shared" si="62"/>
        <v/>
      </c>
      <c r="AW69" s="4" t="str">
        <f t="shared" si="26"/>
        <v/>
      </c>
      <c r="AX69" s="4" t="str">
        <f t="shared" si="27"/>
        <v/>
      </c>
      <c r="AY69" s="4" t="str">
        <f t="shared" si="63"/>
        <v/>
      </c>
      <c r="AZ69" s="4" t="str">
        <f t="shared" si="64"/>
        <v/>
      </c>
      <c r="BA69" s="4" t="str">
        <f t="shared" si="65"/>
        <v/>
      </c>
      <c r="BB69" s="4" t="str">
        <f t="shared" si="31"/>
        <v/>
      </c>
      <c r="BC69" s="4" t="str">
        <f t="shared" si="32"/>
        <v/>
      </c>
      <c r="BD69" s="4" t="str">
        <f t="shared" si="54"/>
        <v>999:99.99</v>
      </c>
      <c r="BE69" s="4" t="str">
        <f t="shared" si="33"/>
        <v>999:99.99</v>
      </c>
      <c r="BF69" s="4" t="str">
        <f t="shared" si="66"/>
        <v>999:99.99</v>
      </c>
      <c r="BG69" s="4" t="str">
        <f t="shared" si="35"/>
        <v>999:99.99</v>
      </c>
      <c r="BH69" s="4" t="str">
        <f t="shared" si="36"/>
        <v>999:99.99</v>
      </c>
    </row>
    <row r="70" spans="1:60" ht="24" customHeight="1" x14ac:dyDescent="0.15">
      <c r="A70" s="31" t="str">
        <f t="shared" si="55"/>
        <v/>
      </c>
      <c r="B70" s="30"/>
      <c r="C70" s="30"/>
      <c r="D70" s="30"/>
      <c r="E70" s="30"/>
      <c r="F70" s="32"/>
      <c r="G70" s="30"/>
      <c r="H70" s="33"/>
      <c r="I70" s="30"/>
      <c r="J70" s="33"/>
      <c r="K70" s="33"/>
      <c r="L70" s="33"/>
      <c r="M70" s="33"/>
      <c r="N70" s="33"/>
      <c r="O70" s="33"/>
      <c r="P70" s="33"/>
      <c r="Q70" s="31" t="str">
        <f t="shared" ref="Q70:Q101" si="67">IF(F70="","",INT(($AQ$1-AE70)/10000))</f>
        <v/>
      </c>
      <c r="R70" s="7" t="str">
        <f>IF(ISERROR(VLOOKUP(AI70,AK$59:$AL$75,2,0)),"",VLOOKUP(AI70,AK$59:$AL$75,2,0))</f>
        <v/>
      </c>
      <c r="S70" s="11"/>
      <c r="T70" s="12">
        <f t="shared" si="45"/>
        <v>0</v>
      </c>
      <c r="U70" s="12">
        <f t="shared" si="56"/>
        <v>0</v>
      </c>
      <c r="V70" s="12">
        <f t="shared" si="46"/>
        <v>0</v>
      </c>
      <c r="W70" s="12">
        <f t="shared" si="47"/>
        <v>0</v>
      </c>
      <c r="X70" s="12">
        <f t="shared" si="48"/>
        <v>0</v>
      </c>
      <c r="Y70" s="12">
        <f t="shared" si="49"/>
        <v>0</v>
      </c>
      <c r="Z70" s="12">
        <f t="shared" si="15"/>
        <v>0</v>
      </c>
      <c r="AA70" s="12">
        <f t="shared" si="16"/>
        <v>0</v>
      </c>
      <c r="AB70" s="12">
        <f t="shared" si="17"/>
        <v>0</v>
      </c>
      <c r="AC70" s="12">
        <f t="shared" si="18"/>
        <v>0</v>
      </c>
      <c r="AD70" s="12">
        <f t="shared" si="19"/>
        <v>0</v>
      </c>
      <c r="AE70" s="11" t="str">
        <f t="shared" si="50"/>
        <v>19000100</v>
      </c>
      <c r="AF70" s="7" t="str">
        <f t="shared" si="57"/>
        <v/>
      </c>
      <c r="AG70" s="7" t="str">
        <f t="shared" si="58"/>
        <v/>
      </c>
      <c r="AH70" s="7" t="str">
        <f t="shared" si="59"/>
        <v/>
      </c>
      <c r="AI70" s="4" t="str">
        <f t="shared" ref="AI70:AI101" si="68">IF(F70="","",INT(($AQ$2-AE70)/10000))</f>
        <v/>
      </c>
      <c r="AK70">
        <v>12</v>
      </c>
      <c r="AL70" t="s">
        <v>43</v>
      </c>
      <c r="AM70">
        <v>2</v>
      </c>
      <c r="AN70">
        <v>1</v>
      </c>
      <c r="AO70">
        <v>18</v>
      </c>
      <c r="AP70" s="6">
        <v>163</v>
      </c>
      <c r="AQ70" s="4">
        <f t="shared" si="51"/>
        <v>0</v>
      </c>
      <c r="AR70" s="4" t="str">
        <f t="shared" si="52"/>
        <v/>
      </c>
      <c r="AS70" s="4" t="str">
        <f t="shared" si="53"/>
        <v xml:space="preserve"> </v>
      </c>
      <c r="AT70" s="4" t="str">
        <f t="shared" si="60"/>
        <v/>
      </c>
      <c r="AU70" s="4" t="str">
        <f t="shared" si="61"/>
        <v/>
      </c>
      <c r="AV70" s="4" t="str">
        <f t="shared" si="62"/>
        <v/>
      </c>
      <c r="AW70" s="4" t="str">
        <f t="shared" si="26"/>
        <v/>
      </c>
      <c r="AX70" s="4" t="str">
        <f t="shared" si="27"/>
        <v/>
      </c>
      <c r="AY70" s="4" t="str">
        <f t="shared" si="63"/>
        <v/>
      </c>
      <c r="AZ70" s="4" t="str">
        <f t="shared" si="64"/>
        <v/>
      </c>
      <c r="BA70" s="4" t="str">
        <f t="shared" si="65"/>
        <v/>
      </c>
      <c r="BB70" s="4" t="str">
        <f t="shared" si="31"/>
        <v/>
      </c>
      <c r="BC70" s="4" t="str">
        <f t="shared" si="32"/>
        <v/>
      </c>
      <c r="BD70" s="4" t="str">
        <f t="shared" si="54"/>
        <v>999:99.99</v>
      </c>
      <c r="BE70" s="4" t="str">
        <f t="shared" si="33"/>
        <v>999:99.99</v>
      </c>
      <c r="BF70" s="4" t="str">
        <f t="shared" si="66"/>
        <v>999:99.99</v>
      </c>
      <c r="BG70" s="4" t="str">
        <f t="shared" si="35"/>
        <v>999:99.99</v>
      </c>
      <c r="BH70" s="4" t="str">
        <f t="shared" si="36"/>
        <v>999:99.99</v>
      </c>
    </row>
    <row r="71" spans="1:60" ht="24" customHeight="1" x14ac:dyDescent="0.15">
      <c r="A71" s="31" t="str">
        <f t="shared" si="55"/>
        <v/>
      </c>
      <c r="B71" s="30"/>
      <c r="C71" s="30"/>
      <c r="D71" s="30"/>
      <c r="E71" s="30"/>
      <c r="F71" s="32"/>
      <c r="G71" s="30"/>
      <c r="H71" s="33"/>
      <c r="I71" s="30"/>
      <c r="J71" s="33"/>
      <c r="K71" s="33"/>
      <c r="L71" s="33"/>
      <c r="M71" s="33"/>
      <c r="N71" s="33"/>
      <c r="O71" s="33"/>
      <c r="P71" s="33"/>
      <c r="Q71" s="31" t="str">
        <f t="shared" si="67"/>
        <v/>
      </c>
      <c r="R71" s="7" t="str">
        <f>IF(ISERROR(VLOOKUP(AI71,AK$59:$AL$75,2,0)),"",VLOOKUP(AI71,AK$59:$AL$75,2,0))</f>
        <v/>
      </c>
      <c r="S71" s="11"/>
      <c r="T71" s="12">
        <f t="shared" si="45"/>
        <v>0</v>
      </c>
      <c r="U71" s="12">
        <f t="shared" si="56"/>
        <v>0</v>
      </c>
      <c r="V71" s="12">
        <f t="shared" si="46"/>
        <v>0</v>
      </c>
      <c r="W71" s="12">
        <f t="shared" si="47"/>
        <v>0</v>
      </c>
      <c r="X71" s="12">
        <f t="shared" si="48"/>
        <v>0</v>
      </c>
      <c r="Y71" s="12">
        <f t="shared" si="49"/>
        <v>0</v>
      </c>
      <c r="Z71" s="12">
        <f t="shared" ref="Z71:Z107" si="69">IF(G71="",0,IF(OR(G71=I71,G71=K71,G71=M71,G71=O71),1,0))</f>
        <v>0</v>
      </c>
      <c r="AA71" s="12">
        <f t="shared" ref="AA71:AA107" si="70">IF(I71="",0,IF(OR(G71=I71,I71=K71,I71=M71,I71=O71),1,0))</f>
        <v>0</v>
      </c>
      <c r="AB71" s="12">
        <f t="shared" ref="AB71:AB107" si="71">IF(K71="",0,IF(OR(K71=G71,I71=K71,K71=M71,K71=O71),1,0))</f>
        <v>0</v>
      </c>
      <c r="AC71" s="12">
        <f t="shared" ref="AC71:AC107" si="72">IF(M71="",0,IF(OR(G71=M71,I71=M71,K71=M71,M71=O71),1,0))</f>
        <v>0</v>
      </c>
      <c r="AD71" s="12">
        <f t="shared" ref="AD71:AD107" si="73">IF(O71="",0,IF(OR(G71=O71,I71=O71,K71=O71,M71=O71),1,0))</f>
        <v>0</v>
      </c>
      <c r="AE71" s="11" t="str">
        <f t="shared" si="50"/>
        <v>19000100</v>
      </c>
      <c r="AF71" s="7" t="str">
        <f t="shared" si="57"/>
        <v/>
      </c>
      <c r="AG71" s="7" t="str">
        <f t="shared" si="58"/>
        <v/>
      </c>
      <c r="AH71" s="7" t="str">
        <f t="shared" si="59"/>
        <v/>
      </c>
      <c r="AI71" s="4" t="str">
        <f t="shared" si="68"/>
        <v/>
      </c>
      <c r="AK71">
        <v>13</v>
      </c>
      <c r="AL71" t="s">
        <v>44</v>
      </c>
      <c r="AM71">
        <v>2</v>
      </c>
      <c r="AN71">
        <v>2</v>
      </c>
      <c r="AO71">
        <v>18</v>
      </c>
      <c r="AP71" s="6">
        <v>164</v>
      </c>
      <c r="AQ71" s="4">
        <f t="shared" si="51"/>
        <v>0</v>
      </c>
      <c r="AR71" s="4" t="str">
        <f t="shared" si="52"/>
        <v/>
      </c>
      <c r="AS71" s="4" t="str">
        <f t="shared" si="53"/>
        <v xml:space="preserve"> </v>
      </c>
      <c r="AT71" s="4" t="str">
        <f t="shared" si="60"/>
        <v/>
      </c>
      <c r="AU71" s="4" t="str">
        <f t="shared" si="61"/>
        <v/>
      </c>
      <c r="AV71" s="4" t="str">
        <f t="shared" si="62"/>
        <v/>
      </c>
      <c r="AW71" s="4" t="str">
        <f t="shared" ref="AW71:AW107" si="74">IF($M71="","",VLOOKUP($M71,$AJ$6:$AL$61,2,0))</f>
        <v/>
      </c>
      <c r="AX71" s="4" t="str">
        <f t="shared" ref="AX71:AX107" si="75">IF($O71="","",VLOOKUP($O71,$AJ$6:$AL$61,2,0))</f>
        <v/>
      </c>
      <c r="AY71" s="4" t="str">
        <f t="shared" si="63"/>
        <v/>
      </c>
      <c r="AZ71" s="4" t="str">
        <f t="shared" si="64"/>
        <v/>
      </c>
      <c r="BA71" s="4" t="str">
        <f t="shared" si="65"/>
        <v/>
      </c>
      <c r="BB71" s="4" t="str">
        <f t="shared" ref="BB71:BB107" si="76">IF($M71="","",VLOOKUP($M71,$AJ$6:$AL$61,3,0))</f>
        <v/>
      </c>
      <c r="BC71" s="4" t="str">
        <f t="shared" ref="BC71:BC107" si="77">IF($O71="","",VLOOKUP($O71,$AJ$6:$AL$61,3,0))</f>
        <v/>
      </c>
      <c r="BD71" s="4" t="str">
        <f t="shared" si="54"/>
        <v>999:99.99</v>
      </c>
      <c r="BE71" s="4" t="str">
        <f t="shared" ref="BE71:BE107" si="78">IF(J71="","999:99.99"," "&amp;LEFT(RIGHT("        "&amp;TEXT(J71,"0.00"),7),2)&amp;":"&amp;RIGHT(TEXT(J71,"0.00"),5))</f>
        <v>999:99.99</v>
      </c>
      <c r="BF71" s="4" t="str">
        <f t="shared" si="66"/>
        <v>999:99.99</v>
      </c>
      <c r="BG71" s="4" t="str">
        <f t="shared" ref="BG71:BG107" si="79">IF(N71="","999:99.99"," "&amp;LEFT(RIGHT("        "&amp;TEXT(N71,"0.00"),7),2)&amp;":"&amp;RIGHT(TEXT(N71,"0.00"),5))</f>
        <v>999:99.99</v>
      </c>
      <c r="BH71" s="4" t="str">
        <f t="shared" ref="BH71:BH107" si="80">IF(P71="","999:99.99"," "&amp;LEFT(RIGHT("        "&amp;TEXT(P71,"0.00"),7),2)&amp;":"&amp;RIGHT(TEXT(P71,"0.00"),5))</f>
        <v>999:99.99</v>
      </c>
    </row>
    <row r="72" spans="1:60" ht="24" customHeight="1" x14ac:dyDescent="0.15">
      <c r="A72" s="31" t="str">
        <f t="shared" si="55"/>
        <v/>
      </c>
      <c r="B72" s="30"/>
      <c r="C72" s="30"/>
      <c r="D72" s="30"/>
      <c r="E72" s="30"/>
      <c r="F72" s="32"/>
      <c r="G72" s="30"/>
      <c r="H72" s="33"/>
      <c r="I72" s="30"/>
      <c r="J72" s="33"/>
      <c r="K72" s="33"/>
      <c r="L72" s="33"/>
      <c r="M72" s="33"/>
      <c r="N72" s="33"/>
      <c r="O72" s="33"/>
      <c r="P72" s="33"/>
      <c r="Q72" s="31" t="str">
        <f t="shared" si="67"/>
        <v/>
      </c>
      <c r="R72" s="7" t="str">
        <f>IF(ISERROR(VLOOKUP(AI72,AK$59:$AL$75,2,0)),"",VLOOKUP(AI72,AK$59:$AL$75,2,0))</f>
        <v/>
      </c>
      <c r="S72" s="11"/>
      <c r="T72" s="12">
        <f t="shared" si="45"/>
        <v>0</v>
      </c>
      <c r="U72" s="12">
        <f t="shared" si="56"/>
        <v>0</v>
      </c>
      <c r="V72" s="12">
        <f t="shared" si="46"/>
        <v>0</v>
      </c>
      <c r="W72" s="12">
        <f t="shared" si="47"/>
        <v>0</v>
      </c>
      <c r="X72" s="12">
        <f t="shared" si="48"/>
        <v>0</v>
      </c>
      <c r="Y72" s="12">
        <f t="shared" si="49"/>
        <v>0</v>
      </c>
      <c r="Z72" s="12">
        <f t="shared" si="69"/>
        <v>0</v>
      </c>
      <c r="AA72" s="12">
        <f t="shared" si="70"/>
        <v>0</v>
      </c>
      <c r="AB72" s="12">
        <f t="shared" si="71"/>
        <v>0</v>
      </c>
      <c r="AC72" s="12">
        <f t="shared" si="72"/>
        <v>0</v>
      </c>
      <c r="AD72" s="12">
        <f t="shared" si="73"/>
        <v>0</v>
      </c>
      <c r="AE72" s="11" t="str">
        <f t="shared" si="50"/>
        <v>19000100</v>
      </c>
      <c r="AF72" s="7" t="str">
        <f t="shared" si="57"/>
        <v/>
      </c>
      <c r="AG72" s="7" t="str">
        <f t="shared" si="58"/>
        <v/>
      </c>
      <c r="AH72" s="7" t="str">
        <f t="shared" si="59"/>
        <v/>
      </c>
      <c r="AI72" s="4" t="str">
        <f t="shared" si="68"/>
        <v/>
      </c>
      <c r="AK72">
        <v>14</v>
      </c>
      <c r="AL72" t="s">
        <v>45</v>
      </c>
      <c r="AM72">
        <v>2</v>
      </c>
      <c r="AN72">
        <v>3</v>
      </c>
      <c r="AO72">
        <v>18</v>
      </c>
      <c r="AP72" s="6">
        <v>165</v>
      </c>
      <c r="AQ72" s="4">
        <f t="shared" si="51"/>
        <v>0</v>
      </c>
      <c r="AR72" s="4" t="str">
        <f t="shared" si="52"/>
        <v/>
      </c>
      <c r="AS72" s="4" t="str">
        <f t="shared" si="53"/>
        <v xml:space="preserve"> </v>
      </c>
      <c r="AT72" s="4" t="str">
        <f t="shared" si="60"/>
        <v/>
      </c>
      <c r="AU72" s="4" t="str">
        <f t="shared" si="61"/>
        <v/>
      </c>
      <c r="AV72" s="4" t="str">
        <f t="shared" si="62"/>
        <v/>
      </c>
      <c r="AW72" s="4" t="str">
        <f t="shared" si="74"/>
        <v/>
      </c>
      <c r="AX72" s="4" t="str">
        <f t="shared" si="75"/>
        <v/>
      </c>
      <c r="AY72" s="4" t="str">
        <f t="shared" si="63"/>
        <v/>
      </c>
      <c r="AZ72" s="4" t="str">
        <f t="shared" si="64"/>
        <v/>
      </c>
      <c r="BA72" s="4" t="str">
        <f t="shared" si="65"/>
        <v/>
      </c>
      <c r="BB72" s="4" t="str">
        <f t="shared" si="76"/>
        <v/>
      </c>
      <c r="BC72" s="4" t="str">
        <f t="shared" si="77"/>
        <v/>
      </c>
      <c r="BD72" s="4" t="str">
        <f t="shared" si="54"/>
        <v>999:99.99</v>
      </c>
      <c r="BE72" s="4" t="str">
        <f t="shared" si="78"/>
        <v>999:99.99</v>
      </c>
      <c r="BF72" s="4" t="str">
        <f t="shared" si="66"/>
        <v>999:99.99</v>
      </c>
      <c r="BG72" s="4" t="str">
        <f t="shared" si="79"/>
        <v>999:99.99</v>
      </c>
      <c r="BH72" s="4" t="str">
        <f t="shared" si="80"/>
        <v>999:99.99</v>
      </c>
    </row>
    <row r="73" spans="1:60" ht="24" customHeight="1" x14ac:dyDescent="0.15">
      <c r="A73" s="31" t="str">
        <f t="shared" si="55"/>
        <v/>
      </c>
      <c r="B73" s="30"/>
      <c r="C73" s="30"/>
      <c r="D73" s="30"/>
      <c r="E73" s="30"/>
      <c r="F73" s="32"/>
      <c r="G73" s="30"/>
      <c r="H73" s="33"/>
      <c r="I73" s="30"/>
      <c r="J73" s="33"/>
      <c r="K73" s="33"/>
      <c r="L73" s="33"/>
      <c r="M73" s="33"/>
      <c r="N73" s="33"/>
      <c r="O73" s="33"/>
      <c r="P73" s="33"/>
      <c r="Q73" s="31" t="str">
        <f t="shared" si="67"/>
        <v/>
      </c>
      <c r="R73" s="7" t="str">
        <f>IF(ISERROR(VLOOKUP(AI73,AK$59:$AL$75,2,0)),"",VLOOKUP(AI73,AK$59:$AL$75,2,0))</f>
        <v/>
      </c>
      <c r="S73" s="11"/>
      <c r="T73" s="12">
        <f t="shared" si="45"/>
        <v>0</v>
      </c>
      <c r="U73" s="12">
        <f t="shared" si="56"/>
        <v>0</v>
      </c>
      <c r="V73" s="12">
        <f t="shared" si="46"/>
        <v>0</v>
      </c>
      <c r="W73" s="12">
        <f t="shared" si="47"/>
        <v>0</v>
      </c>
      <c r="X73" s="12">
        <f t="shared" si="48"/>
        <v>0</v>
      </c>
      <c r="Y73" s="12">
        <f t="shared" si="49"/>
        <v>0</v>
      </c>
      <c r="Z73" s="12">
        <f t="shared" si="69"/>
        <v>0</v>
      </c>
      <c r="AA73" s="12">
        <f t="shared" si="70"/>
        <v>0</v>
      </c>
      <c r="AB73" s="12">
        <f t="shared" si="71"/>
        <v>0</v>
      </c>
      <c r="AC73" s="12">
        <f t="shared" si="72"/>
        <v>0</v>
      </c>
      <c r="AD73" s="12">
        <f t="shared" si="73"/>
        <v>0</v>
      </c>
      <c r="AE73" s="11" t="str">
        <f t="shared" si="50"/>
        <v>19000100</v>
      </c>
      <c r="AF73" s="7" t="str">
        <f t="shared" si="57"/>
        <v/>
      </c>
      <c r="AG73" s="7" t="str">
        <f t="shared" si="58"/>
        <v/>
      </c>
      <c r="AH73" s="7" t="str">
        <f t="shared" si="59"/>
        <v/>
      </c>
      <c r="AI73" s="4" t="str">
        <f t="shared" si="68"/>
        <v/>
      </c>
      <c r="AK73">
        <v>15</v>
      </c>
      <c r="AL73" t="s">
        <v>46</v>
      </c>
      <c r="AM73">
        <v>3</v>
      </c>
      <c r="AN73">
        <v>1</v>
      </c>
      <c r="AO73">
        <v>18</v>
      </c>
      <c r="AP73" s="6">
        <v>166</v>
      </c>
      <c r="AQ73" s="4">
        <f t="shared" si="51"/>
        <v>0</v>
      </c>
      <c r="AR73" s="4" t="str">
        <f t="shared" si="52"/>
        <v/>
      </c>
      <c r="AS73" s="4" t="str">
        <f t="shared" si="53"/>
        <v xml:space="preserve"> </v>
      </c>
      <c r="AT73" s="4" t="str">
        <f t="shared" si="60"/>
        <v/>
      </c>
      <c r="AU73" s="4" t="str">
        <f t="shared" si="61"/>
        <v/>
      </c>
      <c r="AV73" s="4" t="str">
        <f t="shared" si="62"/>
        <v/>
      </c>
      <c r="AW73" s="4" t="str">
        <f t="shared" si="74"/>
        <v/>
      </c>
      <c r="AX73" s="4" t="str">
        <f t="shared" si="75"/>
        <v/>
      </c>
      <c r="AY73" s="4" t="str">
        <f t="shared" si="63"/>
        <v/>
      </c>
      <c r="AZ73" s="4" t="str">
        <f t="shared" si="64"/>
        <v/>
      </c>
      <c r="BA73" s="4" t="str">
        <f t="shared" si="65"/>
        <v/>
      </c>
      <c r="BB73" s="4" t="str">
        <f t="shared" si="76"/>
        <v/>
      </c>
      <c r="BC73" s="4" t="str">
        <f t="shared" si="77"/>
        <v/>
      </c>
      <c r="BD73" s="4" t="str">
        <f t="shared" si="54"/>
        <v>999:99.99</v>
      </c>
      <c r="BE73" s="4" t="str">
        <f t="shared" si="78"/>
        <v>999:99.99</v>
      </c>
      <c r="BF73" s="4" t="str">
        <f t="shared" si="66"/>
        <v>999:99.99</v>
      </c>
      <c r="BG73" s="4" t="str">
        <f t="shared" si="79"/>
        <v>999:99.99</v>
      </c>
      <c r="BH73" s="4" t="str">
        <f t="shared" si="80"/>
        <v>999:99.99</v>
      </c>
    </row>
    <row r="74" spans="1:60" ht="24" customHeight="1" x14ac:dyDescent="0.15">
      <c r="A74" s="31" t="str">
        <f t="shared" si="55"/>
        <v/>
      </c>
      <c r="B74" s="30"/>
      <c r="C74" s="30"/>
      <c r="D74" s="30"/>
      <c r="E74" s="30"/>
      <c r="F74" s="32"/>
      <c r="G74" s="30"/>
      <c r="H74" s="33"/>
      <c r="I74" s="30"/>
      <c r="J74" s="33"/>
      <c r="K74" s="33"/>
      <c r="L74" s="33"/>
      <c r="M74" s="33"/>
      <c r="N74" s="33"/>
      <c r="O74" s="33"/>
      <c r="P74" s="33"/>
      <c r="Q74" s="31" t="str">
        <f t="shared" si="67"/>
        <v/>
      </c>
      <c r="R74" s="7" t="str">
        <f>IF(ISERROR(VLOOKUP(AI74,AK$59:$AL$75,2,0)),"",VLOOKUP(AI74,AK$59:$AL$75,2,0))</f>
        <v/>
      </c>
      <c r="S74" s="11"/>
      <c r="T74" s="12">
        <f t="shared" si="45"/>
        <v>0</v>
      </c>
      <c r="U74" s="12">
        <f t="shared" si="56"/>
        <v>0</v>
      </c>
      <c r="V74" s="12">
        <f t="shared" si="46"/>
        <v>0</v>
      </c>
      <c r="W74" s="12">
        <f t="shared" si="47"/>
        <v>0</v>
      </c>
      <c r="X74" s="12">
        <f t="shared" si="48"/>
        <v>0</v>
      </c>
      <c r="Y74" s="12">
        <f t="shared" si="49"/>
        <v>0</v>
      </c>
      <c r="Z74" s="12">
        <f t="shared" si="69"/>
        <v>0</v>
      </c>
      <c r="AA74" s="12">
        <f t="shared" si="70"/>
        <v>0</v>
      </c>
      <c r="AB74" s="12">
        <f t="shared" si="71"/>
        <v>0</v>
      </c>
      <c r="AC74" s="12">
        <f t="shared" si="72"/>
        <v>0</v>
      </c>
      <c r="AD74" s="12">
        <f t="shared" si="73"/>
        <v>0</v>
      </c>
      <c r="AE74" s="11" t="str">
        <f t="shared" si="50"/>
        <v>19000100</v>
      </c>
      <c r="AF74" s="7" t="str">
        <f t="shared" si="57"/>
        <v/>
      </c>
      <c r="AG74" s="7" t="str">
        <f t="shared" si="58"/>
        <v/>
      </c>
      <c r="AH74" s="7" t="str">
        <f t="shared" si="59"/>
        <v/>
      </c>
      <c r="AI74" s="4" t="str">
        <f t="shared" si="68"/>
        <v/>
      </c>
      <c r="AK74">
        <v>16</v>
      </c>
      <c r="AL74" t="s">
        <v>47</v>
      </c>
      <c r="AM74">
        <v>3</v>
      </c>
      <c r="AN74">
        <v>2</v>
      </c>
      <c r="AO74">
        <v>18</v>
      </c>
      <c r="AP74" s="6">
        <v>167</v>
      </c>
      <c r="AQ74" s="4">
        <f t="shared" si="51"/>
        <v>0</v>
      </c>
      <c r="AR74" s="4" t="str">
        <f t="shared" si="52"/>
        <v/>
      </c>
      <c r="AS74" s="4" t="str">
        <f t="shared" si="53"/>
        <v xml:space="preserve"> </v>
      </c>
      <c r="AT74" s="4" t="str">
        <f t="shared" si="60"/>
        <v/>
      </c>
      <c r="AU74" s="4" t="str">
        <f t="shared" si="61"/>
        <v/>
      </c>
      <c r="AV74" s="4" t="str">
        <f t="shared" si="62"/>
        <v/>
      </c>
      <c r="AW74" s="4" t="str">
        <f t="shared" si="74"/>
        <v/>
      </c>
      <c r="AX74" s="4" t="str">
        <f t="shared" si="75"/>
        <v/>
      </c>
      <c r="AY74" s="4" t="str">
        <f t="shared" si="63"/>
        <v/>
      </c>
      <c r="AZ74" s="4" t="str">
        <f t="shared" si="64"/>
        <v/>
      </c>
      <c r="BA74" s="4" t="str">
        <f t="shared" si="65"/>
        <v/>
      </c>
      <c r="BB74" s="4" t="str">
        <f t="shared" si="76"/>
        <v/>
      </c>
      <c r="BC74" s="4" t="str">
        <f t="shared" si="77"/>
        <v/>
      </c>
      <c r="BD74" s="4" t="str">
        <f t="shared" si="54"/>
        <v>999:99.99</v>
      </c>
      <c r="BE74" s="4" t="str">
        <f t="shared" si="78"/>
        <v>999:99.99</v>
      </c>
      <c r="BF74" s="4" t="str">
        <f t="shared" si="66"/>
        <v>999:99.99</v>
      </c>
      <c r="BG74" s="4" t="str">
        <f t="shared" si="79"/>
        <v>999:99.99</v>
      </c>
      <c r="BH74" s="4" t="str">
        <f t="shared" si="80"/>
        <v>999:99.99</v>
      </c>
    </row>
    <row r="75" spans="1:60" ht="24" customHeight="1" x14ac:dyDescent="0.15">
      <c r="A75" s="31" t="str">
        <f t="shared" si="55"/>
        <v/>
      </c>
      <c r="B75" s="30"/>
      <c r="C75" s="30"/>
      <c r="D75" s="30"/>
      <c r="E75" s="30"/>
      <c r="F75" s="32"/>
      <c r="G75" s="30"/>
      <c r="H75" s="33"/>
      <c r="I75" s="30"/>
      <c r="J75" s="33"/>
      <c r="K75" s="33"/>
      <c r="L75" s="33"/>
      <c r="M75" s="33"/>
      <c r="N75" s="33"/>
      <c r="O75" s="33"/>
      <c r="P75" s="33"/>
      <c r="Q75" s="31" t="str">
        <f t="shared" si="67"/>
        <v/>
      </c>
      <c r="R75" s="7" t="str">
        <f>IF(ISERROR(VLOOKUP(AI75,AK$59:$AL$75,2,0)),"",VLOOKUP(AI75,AK$59:$AL$75,2,0))</f>
        <v/>
      </c>
      <c r="S75" s="11"/>
      <c r="T75" s="12">
        <f t="shared" si="45"/>
        <v>0</v>
      </c>
      <c r="U75" s="12">
        <f t="shared" si="56"/>
        <v>0</v>
      </c>
      <c r="V75" s="12">
        <f t="shared" si="46"/>
        <v>0</v>
      </c>
      <c r="W75" s="12">
        <f t="shared" si="47"/>
        <v>0</v>
      </c>
      <c r="X75" s="12">
        <f t="shared" si="48"/>
        <v>0</v>
      </c>
      <c r="Y75" s="12">
        <f t="shared" si="49"/>
        <v>0</v>
      </c>
      <c r="Z75" s="12">
        <f t="shared" si="69"/>
        <v>0</v>
      </c>
      <c r="AA75" s="12">
        <f t="shared" si="70"/>
        <v>0</v>
      </c>
      <c r="AB75" s="12">
        <f t="shared" si="71"/>
        <v>0</v>
      </c>
      <c r="AC75" s="12">
        <f t="shared" si="72"/>
        <v>0</v>
      </c>
      <c r="AD75" s="12">
        <f t="shared" si="73"/>
        <v>0</v>
      </c>
      <c r="AE75" s="11" t="str">
        <f t="shared" si="50"/>
        <v>19000100</v>
      </c>
      <c r="AF75" s="7" t="str">
        <f t="shared" si="57"/>
        <v/>
      </c>
      <c r="AG75" s="7" t="str">
        <f t="shared" si="58"/>
        <v/>
      </c>
      <c r="AH75" s="7" t="str">
        <f t="shared" si="59"/>
        <v/>
      </c>
      <c r="AI75" s="4" t="str">
        <f t="shared" si="68"/>
        <v/>
      </c>
      <c r="AK75">
        <v>17</v>
      </c>
      <c r="AL75" t="s">
        <v>48</v>
      </c>
      <c r="AM75">
        <v>3</v>
      </c>
      <c r="AN75">
        <v>3</v>
      </c>
      <c r="AO75">
        <v>18</v>
      </c>
      <c r="AP75" s="6">
        <v>168</v>
      </c>
      <c r="AQ75" s="4">
        <f t="shared" si="51"/>
        <v>0</v>
      </c>
      <c r="AR75" s="4" t="str">
        <f t="shared" si="52"/>
        <v/>
      </c>
      <c r="AS75" s="4" t="str">
        <f t="shared" si="53"/>
        <v xml:space="preserve"> </v>
      </c>
      <c r="AT75" s="4" t="str">
        <f t="shared" si="60"/>
        <v/>
      </c>
      <c r="AU75" s="4" t="str">
        <f t="shared" si="61"/>
        <v/>
      </c>
      <c r="AV75" s="4" t="str">
        <f t="shared" si="62"/>
        <v/>
      </c>
      <c r="AW75" s="4" t="str">
        <f t="shared" si="74"/>
        <v/>
      </c>
      <c r="AX75" s="4" t="str">
        <f t="shared" si="75"/>
        <v/>
      </c>
      <c r="AY75" s="4" t="str">
        <f t="shared" si="63"/>
        <v/>
      </c>
      <c r="AZ75" s="4" t="str">
        <f t="shared" si="64"/>
        <v/>
      </c>
      <c r="BA75" s="4" t="str">
        <f t="shared" si="65"/>
        <v/>
      </c>
      <c r="BB75" s="4" t="str">
        <f t="shared" si="76"/>
        <v/>
      </c>
      <c r="BC75" s="4" t="str">
        <f t="shared" si="77"/>
        <v/>
      </c>
      <c r="BD75" s="4" t="str">
        <f t="shared" si="54"/>
        <v>999:99.99</v>
      </c>
      <c r="BE75" s="4" t="str">
        <f t="shared" si="78"/>
        <v>999:99.99</v>
      </c>
      <c r="BF75" s="4" t="str">
        <f t="shared" si="66"/>
        <v>999:99.99</v>
      </c>
      <c r="BG75" s="4" t="str">
        <f t="shared" si="79"/>
        <v>999:99.99</v>
      </c>
      <c r="BH75" s="4" t="str">
        <f t="shared" si="80"/>
        <v>999:99.99</v>
      </c>
    </row>
    <row r="76" spans="1:60" ht="24" customHeight="1" x14ac:dyDescent="0.15">
      <c r="A76" s="31" t="str">
        <f t="shared" si="55"/>
        <v/>
      </c>
      <c r="B76" s="30"/>
      <c r="C76" s="30"/>
      <c r="D76" s="30"/>
      <c r="E76" s="30"/>
      <c r="F76" s="32"/>
      <c r="G76" s="30"/>
      <c r="H76" s="33"/>
      <c r="I76" s="30"/>
      <c r="J76" s="33"/>
      <c r="K76" s="33"/>
      <c r="L76" s="33"/>
      <c r="M76" s="33"/>
      <c r="N76" s="33"/>
      <c r="O76" s="33"/>
      <c r="P76" s="33"/>
      <c r="Q76" s="31" t="str">
        <f t="shared" si="67"/>
        <v/>
      </c>
      <c r="R76" s="7" t="str">
        <f>IF(ISERROR(VLOOKUP(AI76,AK$59:$AL$75,2,0)),"",VLOOKUP(AI76,AK$59:$AL$75,2,0))</f>
        <v/>
      </c>
      <c r="S76" s="11"/>
      <c r="T76" s="12">
        <f t="shared" si="45"/>
        <v>0</v>
      </c>
      <c r="U76" s="12">
        <f t="shared" si="56"/>
        <v>0</v>
      </c>
      <c r="V76" s="12">
        <f t="shared" si="46"/>
        <v>0</v>
      </c>
      <c r="W76" s="12">
        <f t="shared" si="47"/>
        <v>0</v>
      </c>
      <c r="X76" s="12">
        <f t="shared" si="48"/>
        <v>0</v>
      </c>
      <c r="Y76" s="12">
        <f t="shared" si="49"/>
        <v>0</v>
      </c>
      <c r="Z76" s="12">
        <f t="shared" si="69"/>
        <v>0</v>
      </c>
      <c r="AA76" s="12">
        <f t="shared" si="70"/>
        <v>0</v>
      </c>
      <c r="AB76" s="12">
        <f t="shared" si="71"/>
        <v>0</v>
      </c>
      <c r="AC76" s="12">
        <f t="shared" si="72"/>
        <v>0</v>
      </c>
      <c r="AD76" s="12">
        <f t="shared" si="73"/>
        <v>0</v>
      </c>
      <c r="AE76" s="11" t="str">
        <f t="shared" si="50"/>
        <v>19000100</v>
      </c>
      <c r="AF76" s="7" t="str">
        <f t="shared" si="57"/>
        <v/>
      </c>
      <c r="AG76" s="7" t="str">
        <f t="shared" si="58"/>
        <v/>
      </c>
      <c r="AH76" s="7" t="str">
        <f t="shared" si="59"/>
        <v/>
      </c>
      <c r="AI76" s="4" t="str">
        <f t="shared" si="68"/>
        <v/>
      </c>
      <c r="AP76" s="6">
        <v>169</v>
      </c>
      <c r="AQ76" s="4">
        <f t="shared" si="51"/>
        <v>0</v>
      </c>
      <c r="AR76" s="4" t="str">
        <f t="shared" si="52"/>
        <v/>
      </c>
      <c r="AS76" s="4" t="str">
        <f t="shared" si="53"/>
        <v xml:space="preserve"> </v>
      </c>
      <c r="AT76" s="4" t="str">
        <f t="shared" si="60"/>
        <v/>
      </c>
      <c r="AU76" s="4" t="str">
        <f t="shared" si="61"/>
        <v/>
      </c>
      <c r="AV76" s="4" t="str">
        <f t="shared" si="62"/>
        <v/>
      </c>
      <c r="AW76" s="4" t="str">
        <f t="shared" si="74"/>
        <v/>
      </c>
      <c r="AX76" s="4" t="str">
        <f t="shared" si="75"/>
        <v/>
      </c>
      <c r="AY76" s="4" t="str">
        <f t="shared" si="63"/>
        <v/>
      </c>
      <c r="AZ76" s="4" t="str">
        <f t="shared" si="64"/>
        <v/>
      </c>
      <c r="BA76" s="4" t="str">
        <f t="shared" si="65"/>
        <v/>
      </c>
      <c r="BB76" s="4" t="str">
        <f t="shared" si="76"/>
        <v/>
      </c>
      <c r="BC76" s="4" t="str">
        <f t="shared" si="77"/>
        <v/>
      </c>
      <c r="BD76" s="4" t="str">
        <f t="shared" si="54"/>
        <v>999:99.99</v>
      </c>
      <c r="BE76" s="4" t="str">
        <f t="shared" si="78"/>
        <v>999:99.99</v>
      </c>
      <c r="BF76" s="4" t="str">
        <f t="shared" si="66"/>
        <v>999:99.99</v>
      </c>
      <c r="BG76" s="4" t="str">
        <f t="shared" si="79"/>
        <v>999:99.99</v>
      </c>
      <c r="BH76" s="4" t="str">
        <f t="shared" si="80"/>
        <v>999:99.99</v>
      </c>
    </row>
    <row r="77" spans="1:60" ht="24" customHeight="1" x14ac:dyDescent="0.15">
      <c r="A77" s="31" t="str">
        <f t="shared" si="55"/>
        <v/>
      </c>
      <c r="B77" s="30"/>
      <c r="C77" s="30"/>
      <c r="D77" s="30"/>
      <c r="E77" s="30"/>
      <c r="F77" s="32"/>
      <c r="G77" s="30"/>
      <c r="H77" s="33"/>
      <c r="I77" s="30"/>
      <c r="J77" s="33"/>
      <c r="K77" s="33"/>
      <c r="L77" s="33"/>
      <c r="M77" s="33"/>
      <c r="N77" s="33"/>
      <c r="O77" s="33"/>
      <c r="P77" s="33"/>
      <c r="Q77" s="31" t="str">
        <f t="shared" si="67"/>
        <v/>
      </c>
      <c r="R77" s="7" t="str">
        <f>IF(ISERROR(VLOOKUP(AI77,AK$59:$AL$75,2,0)),"",VLOOKUP(AI77,AK$59:$AL$75,2,0))</f>
        <v/>
      </c>
      <c r="S77" s="11"/>
      <c r="T77" s="12">
        <f t="shared" si="45"/>
        <v>0</v>
      </c>
      <c r="U77" s="12">
        <f t="shared" si="56"/>
        <v>0</v>
      </c>
      <c r="V77" s="12">
        <f t="shared" si="46"/>
        <v>0</v>
      </c>
      <c r="W77" s="12">
        <f t="shared" si="47"/>
        <v>0</v>
      </c>
      <c r="X77" s="12">
        <f t="shared" si="48"/>
        <v>0</v>
      </c>
      <c r="Y77" s="12">
        <f t="shared" si="49"/>
        <v>0</v>
      </c>
      <c r="Z77" s="12">
        <f t="shared" si="69"/>
        <v>0</v>
      </c>
      <c r="AA77" s="12">
        <f t="shared" si="70"/>
        <v>0</v>
      </c>
      <c r="AB77" s="12">
        <f t="shared" si="71"/>
        <v>0</v>
      </c>
      <c r="AC77" s="12">
        <f t="shared" si="72"/>
        <v>0</v>
      </c>
      <c r="AD77" s="12">
        <f t="shared" si="73"/>
        <v>0</v>
      </c>
      <c r="AE77" s="11" t="str">
        <f t="shared" si="50"/>
        <v>19000100</v>
      </c>
      <c r="AF77" s="7" t="str">
        <f t="shared" si="57"/>
        <v/>
      </c>
      <c r="AG77" s="7" t="str">
        <f t="shared" si="58"/>
        <v/>
      </c>
      <c r="AH77" s="7" t="str">
        <f t="shared" si="59"/>
        <v/>
      </c>
      <c r="AI77" s="4" t="str">
        <f t="shared" si="68"/>
        <v/>
      </c>
      <c r="AP77" s="6">
        <v>170</v>
      </c>
      <c r="AQ77" s="4">
        <f t="shared" si="51"/>
        <v>0</v>
      </c>
      <c r="AR77" s="4" t="str">
        <f t="shared" si="52"/>
        <v/>
      </c>
      <c r="AS77" s="4" t="str">
        <f t="shared" si="53"/>
        <v xml:space="preserve"> </v>
      </c>
      <c r="AT77" s="4" t="str">
        <f t="shared" si="60"/>
        <v/>
      </c>
      <c r="AU77" s="4" t="str">
        <f t="shared" si="61"/>
        <v/>
      </c>
      <c r="AV77" s="4" t="str">
        <f t="shared" si="62"/>
        <v/>
      </c>
      <c r="AW77" s="4" t="str">
        <f t="shared" si="74"/>
        <v/>
      </c>
      <c r="AX77" s="4" t="str">
        <f t="shared" si="75"/>
        <v/>
      </c>
      <c r="AY77" s="4" t="str">
        <f t="shared" si="63"/>
        <v/>
      </c>
      <c r="AZ77" s="4" t="str">
        <f t="shared" si="64"/>
        <v/>
      </c>
      <c r="BA77" s="4" t="str">
        <f t="shared" si="65"/>
        <v/>
      </c>
      <c r="BB77" s="4" t="str">
        <f t="shared" si="76"/>
        <v/>
      </c>
      <c r="BC77" s="4" t="str">
        <f t="shared" si="77"/>
        <v/>
      </c>
      <c r="BD77" s="4" t="str">
        <f t="shared" si="54"/>
        <v>999:99.99</v>
      </c>
      <c r="BE77" s="4" t="str">
        <f t="shared" si="78"/>
        <v>999:99.99</v>
      </c>
      <c r="BF77" s="4" t="str">
        <f t="shared" si="66"/>
        <v>999:99.99</v>
      </c>
      <c r="BG77" s="4" t="str">
        <f t="shared" si="79"/>
        <v>999:99.99</v>
      </c>
      <c r="BH77" s="4" t="str">
        <f t="shared" si="80"/>
        <v>999:99.99</v>
      </c>
    </row>
    <row r="78" spans="1:60" ht="24" customHeight="1" x14ac:dyDescent="0.15">
      <c r="A78" s="31" t="str">
        <f t="shared" si="55"/>
        <v/>
      </c>
      <c r="B78" s="30"/>
      <c r="C78" s="30"/>
      <c r="D78" s="30"/>
      <c r="E78" s="30"/>
      <c r="F78" s="32"/>
      <c r="G78" s="30"/>
      <c r="H78" s="33"/>
      <c r="I78" s="30"/>
      <c r="J78" s="33"/>
      <c r="K78" s="33"/>
      <c r="L78" s="33"/>
      <c r="M78" s="33"/>
      <c r="N78" s="33"/>
      <c r="O78" s="33"/>
      <c r="P78" s="33"/>
      <c r="Q78" s="31" t="str">
        <f t="shared" si="67"/>
        <v/>
      </c>
      <c r="R78" s="7" t="str">
        <f>IF(ISERROR(VLOOKUP(AI78,AK$59:$AL$75,2,0)),"",VLOOKUP(AI78,AK$59:$AL$75,2,0))</f>
        <v/>
      </c>
      <c r="S78" s="11"/>
      <c r="T78" s="12">
        <f t="shared" si="45"/>
        <v>0</v>
      </c>
      <c r="U78" s="12">
        <f t="shared" si="56"/>
        <v>0</v>
      </c>
      <c r="V78" s="12">
        <f t="shared" si="46"/>
        <v>0</v>
      </c>
      <c r="W78" s="12">
        <f t="shared" si="47"/>
        <v>0</v>
      </c>
      <c r="X78" s="12">
        <f t="shared" si="48"/>
        <v>0</v>
      </c>
      <c r="Y78" s="12">
        <f t="shared" si="49"/>
        <v>0</v>
      </c>
      <c r="Z78" s="12">
        <f t="shared" si="69"/>
        <v>0</v>
      </c>
      <c r="AA78" s="12">
        <f t="shared" si="70"/>
        <v>0</v>
      </c>
      <c r="AB78" s="12">
        <f t="shared" si="71"/>
        <v>0</v>
      </c>
      <c r="AC78" s="12">
        <f t="shared" si="72"/>
        <v>0</v>
      </c>
      <c r="AD78" s="12">
        <f t="shared" si="73"/>
        <v>0</v>
      </c>
      <c r="AE78" s="11" t="str">
        <f t="shared" si="50"/>
        <v>19000100</v>
      </c>
      <c r="AF78" s="7" t="str">
        <f t="shared" si="57"/>
        <v/>
      </c>
      <c r="AG78" s="7" t="str">
        <f t="shared" si="58"/>
        <v/>
      </c>
      <c r="AH78" s="7" t="str">
        <f t="shared" si="59"/>
        <v/>
      </c>
      <c r="AI78" s="4" t="str">
        <f t="shared" si="68"/>
        <v/>
      </c>
      <c r="AP78" s="6">
        <v>171</v>
      </c>
      <c r="AQ78" s="4">
        <f t="shared" si="51"/>
        <v>0</v>
      </c>
      <c r="AR78" s="4" t="str">
        <f t="shared" si="52"/>
        <v/>
      </c>
      <c r="AS78" s="4" t="str">
        <f t="shared" si="53"/>
        <v xml:space="preserve"> </v>
      </c>
      <c r="AT78" s="4" t="str">
        <f t="shared" si="60"/>
        <v/>
      </c>
      <c r="AU78" s="4" t="str">
        <f t="shared" si="61"/>
        <v/>
      </c>
      <c r="AV78" s="4" t="str">
        <f t="shared" si="62"/>
        <v/>
      </c>
      <c r="AW78" s="4" t="str">
        <f t="shared" si="74"/>
        <v/>
      </c>
      <c r="AX78" s="4" t="str">
        <f t="shared" si="75"/>
        <v/>
      </c>
      <c r="AY78" s="4" t="str">
        <f t="shared" si="63"/>
        <v/>
      </c>
      <c r="AZ78" s="4" t="str">
        <f t="shared" si="64"/>
        <v/>
      </c>
      <c r="BA78" s="4" t="str">
        <f t="shared" si="65"/>
        <v/>
      </c>
      <c r="BB78" s="4" t="str">
        <f t="shared" si="76"/>
        <v/>
      </c>
      <c r="BC78" s="4" t="str">
        <f t="shared" si="77"/>
        <v/>
      </c>
      <c r="BD78" s="4" t="str">
        <f t="shared" si="54"/>
        <v>999:99.99</v>
      </c>
      <c r="BE78" s="4" t="str">
        <f t="shared" si="78"/>
        <v>999:99.99</v>
      </c>
      <c r="BF78" s="4" t="str">
        <f t="shared" si="66"/>
        <v>999:99.99</v>
      </c>
      <c r="BG78" s="4" t="str">
        <f t="shared" si="79"/>
        <v>999:99.99</v>
      </c>
      <c r="BH78" s="4" t="str">
        <f t="shared" si="80"/>
        <v>999:99.99</v>
      </c>
    </row>
    <row r="79" spans="1:60" ht="24" customHeight="1" x14ac:dyDescent="0.15">
      <c r="A79" s="31" t="str">
        <f t="shared" si="55"/>
        <v/>
      </c>
      <c r="B79" s="30"/>
      <c r="C79" s="30"/>
      <c r="D79" s="30"/>
      <c r="E79" s="30"/>
      <c r="F79" s="32"/>
      <c r="G79" s="30"/>
      <c r="H79" s="33"/>
      <c r="I79" s="30"/>
      <c r="J79" s="33"/>
      <c r="K79" s="33"/>
      <c r="L79" s="33"/>
      <c r="M79" s="33"/>
      <c r="N79" s="33"/>
      <c r="O79" s="33"/>
      <c r="P79" s="33"/>
      <c r="Q79" s="31" t="str">
        <f t="shared" si="67"/>
        <v/>
      </c>
      <c r="R79" s="7" t="str">
        <f>IF(ISERROR(VLOOKUP(AI79,AK$59:$AL$75,2,0)),"",VLOOKUP(AI79,AK$59:$AL$75,2,0))</f>
        <v/>
      </c>
      <c r="S79" s="11"/>
      <c r="T79" s="12">
        <f t="shared" si="45"/>
        <v>0</v>
      </c>
      <c r="U79" s="12">
        <f t="shared" si="56"/>
        <v>0</v>
      </c>
      <c r="V79" s="12">
        <f t="shared" si="46"/>
        <v>0</v>
      </c>
      <c r="W79" s="12">
        <f t="shared" si="47"/>
        <v>0</v>
      </c>
      <c r="X79" s="12">
        <f t="shared" si="48"/>
        <v>0</v>
      </c>
      <c r="Y79" s="12">
        <f t="shared" si="49"/>
        <v>0</v>
      </c>
      <c r="Z79" s="12">
        <f t="shared" si="69"/>
        <v>0</v>
      </c>
      <c r="AA79" s="12">
        <f t="shared" si="70"/>
        <v>0</v>
      </c>
      <c r="AB79" s="12">
        <f t="shared" si="71"/>
        <v>0</v>
      </c>
      <c r="AC79" s="12">
        <f t="shared" si="72"/>
        <v>0</v>
      </c>
      <c r="AD79" s="12">
        <f t="shared" si="73"/>
        <v>0</v>
      </c>
      <c r="AE79" s="11" t="str">
        <f t="shared" si="50"/>
        <v>19000100</v>
      </c>
      <c r="AF79" s="7" t="str">
        <f t="shared" si="57"/>
        <v/>
      </c>
      <c r="AG79" s="7" t="str">
        <f t="shared" si="58"/>
        <v/>
      </c>
      <c r="AH79" s="7" t="str">
        <f t="shared" si="59"/>
        <v/>
      </c>
      <c r="AI79" s="4" t="str">
        <f t="shared" si="68"/>
        <v/>
      </c>
      <c r="AP79" s="6">
        <v>172</v>
      </c>
      <c r="AQ79" s="4">
        <f t="shared" si="51"/>
        <v>0</v>
      </c>
      <c r="AR79" s="4" t="str">
        <f t="shared" si="52"/>
        <v/>
      </c>
      <c r="AS79" s="4" t="str">
        <f t="shared" si="53"/>
        <v xml:space="preserve"> </v>
      </c>
      <c r="AT79" s="4" t="str">
        <f t="shared" si="60"/>
        <v/>
      </c>
      <c r="AU79" s="4" t="str">
        <f t="shared" si="61"/>
        <v/>
      </c>
      <c r="AV79" s="4" t="str">
        <f t="shared" si="62"/>
        <v/>
      </c>
      <c r="AW79" s="4" t="str">
        <f t="shared" si="74"/>
        <v/>
      </c>
      <c r="AX79" s="4" t="str">
        <f t="shared" si="75"/>
        <v/>
      </c>
      <c r="AY79" s="4" t="str">
        <f t="shared" si="63"/>
        <v/>
      </c>
      <c r="AZ79" s="4" t="str">
        <f t="shared" si="64"/>
        <v/>
      </c>
      <c r="BA79" s="4" t="str">
        <f t="shared" si="65"/>
        <v/>
      </c>
      <c r="BB79" s="4" t="str">
        <f t="shared" si="76"/>
        <v/>
      </c>
      <c r="BC79" s="4" t="str">
        <f t="shared" si="77"/>
        <v/>
      </c>
      <c r="BD79" s="4" t="str">
        <f t="shared" si="54"/>
        <v>999:99.99</v>
      </c>
      <c r="BE79" s="4" t="str">
        <f t="shared" si="78"/>
        <v>999:99.99</v>
      </c>
      <c r="BF79" s="4" t="str">
        <f t="shared" si="66"/>
        <v>999:99.99</v>
      </c>
      <c r="BG79" s="4" t="str">
        <f t="shared" si="79"/>
        <v>999:99.99</v>
      </c>
      <c r="BH79" s="4" t="str">
        <f t="shared" si="80"/>
        <v>999:99.99</v>
      </c>
    </row>
    <row r="80" spans="1:60" ht="24" customHeight="1" x14ac:dyDescent="0.15">
      <c r="A80" s="31" t="str">
        <f t="shared" si="55"/>
        <v/>
      </c>
      <c r="B80" s="30"/>
      <c r="C80" s="30"/>
      <c r="D80" s="30"/>
      <c r="E80" s="30"/>
      <c r="F80" s="32"/>
      <c r="G80" s="30"/>
      <c r="H80" s="33"/>
      <c r="I80" s="30"/>
      <c r="J80" s="33"/>
      <c r="K80" s="33"/>
      <c r="L80" s="33"/>
      <c r="M80" s="33"/>
      <c r="N80" s="33"/>
      <c r="O80" s="33"/>
      <c r="P80" s="33"/>
      <c r="Q80" s="31" t="str">
        <f t="shared" si="67"/>
        <v/>
      </c>
      <c r="R80" s="7" t="str">
        <f>IF(ISERROR(VLOOKUP(AI80,AK$59:$AL$75,2,0)),"",VLOOKUP(AI80,AK$59:$AL$75,2,0))</f>
        <v/>
      </c>
      <c r="S80" s="11"/>
      <c r="T80" s="12">
        <f t="shared" si="45"/>
        <v>0</v>
      </c>
      <c r="U80" s="12">
        <f t="shared" si="56"/>
        <v>0</v>
      </c>
      <c r="V80" s="12">
        <f t="shared" si="46"/>
        <v>0</v>
      </c>
      <c r="W80" s="12">
        <f t="shared" si="47"/>
        <v>0</v>
      </c>
      <c r="X80" s="12">
        <f t="shared" si="48"/>
        <v>0</v>
      </c>
      <c r="Y80" s="12">
        <f t="shared" si="49"/>
        <v>0</v>
      </c>
      <c r="Z80" s="12">
        <f t="shared" si="69"/>
        <v>0</v>
      </c>
      <c r="AA80" s="12">
        <f t="shared" si="70"/>
        <v>0</v>
      </c>
      <c r="AB80" s="12">
        <f t="shared" si="71"/>
        <v>0</v>
      </c>
      <c r="AC80" s="12">
        <f t="shared" si="72"/>
        <v>0</v>
      </c>
      <c r="AD80" s="12">
        <f t="shared" si="73"/>
        <v>0</v>
      </c>
      <c r="AE80" s="11" t="str">
        <f t="shared" si="50"/>
        <v>19000100</v>
      </c>
      <c r="AF80" s="7" t="str">
        <f t="shared" si="57"/>
        <v/>
      </c>
      <c r="AG80" s="7" t="str">
        <f t="shared" si="58"/>
        <v/>
      </c>
      <c r="AH80" s="7" t="str">
        <f t="shared" si="59"/>
        <v/>
      </c>
      <c r="AI80" s="4" t="str">
        <f t="shared" si="68"/>
        <v/>
      </c>
      <c r="AP80" s="6">
        <v>173</v>
      </c>
      <c r="AQ80" s="4">
        <f t="shared" si="51"/>
        <v>0</v>
      </c>
      <c r="AR80" s="4" t="str">
        <f t="shared" si="52"/>
        <v/>
      </c>
      <c r="AS80" s="4" t="str">
        <f t="shared" si="53"/>
        <v xml:space="preserve"> </v>
      </c>
      <c r="AT80" s="4" t="str">
        <f t="shared" si="60"/>
        <v/>
      </c>
      <c r="AU80" s="4" t="str">
        <f t="shared" si="61"/>
        <v/>
      </c>
      <c r="AV80" s="4" t="str">
        <f t="shared" si="62"/>
        <v/>
      </c>
      <c r="AW80" s="4" t="str">
        <f t="shared" si="74"/>
        <v/>
      </c>
      <c r="AX80" s="4" t="str">
        <f t="shared" si="75"/>
        <v/>
      </c>
      <c r="AY80" s="4" t="str">
        <f t="shared" si="63"/>
        <v/>
      </c>
      <c r="AZ80" s="4" t="str">
        <f t="shared" si="64"/>
        <v/>
      </c>
      <c r="BA80" s="4" t="str">
        <f t="shared" si="65"/>
        <v/>
      </c>
      <c r="BB80" s="4" t="str">
        <f t="shared" si="76"/>
        <v/>
      </c>
      <c r="BC80" s="4" t="str">
        <f t="shared" si="77"/>
        <v/>
      </c>
      <c r="BD80" s="4" t="str">
        <f t="shared" si="54"/>
        <v>999:99.99</v>
      </c>
      <c r="BE80" s="4" t="str">
        <f t="shared" si="78"/>
        <v>999:99.99</v>
      </c>
      <c r="BF80" s="4" t="str">
        <f t="shared" si="66"/>
        <v>999:99.99</v>
      </c>
      <c r="BG80" s="4" t="str">
        <f t="shared" si="79"/>
        <v>999:99.99</v>
      </c>
      <c r="BH80" s="4" t="str">
        <f t="shared" si="80"/>
        <v>999:99.99</v>
      </c>
    </row>
    <row r="81" spans="1:60" ht="24" customHeight="1" x14ac:dyDescent="0.15">
      <c r="A81" s="31" t="str">
        <f t="shared" si="55"/>
        <v/>
      </c>
      <c r="B81" s="30"/>
      <c r="C81" s="30"/>
      <c r="D81" s="30"/>
      <c r="E81" s="30"/>
      <c r="F81" s="32"/>
      <c r="G81" s="30"/>
      <c r="H81" s="33"/>
      <c r="I81" s="30"/>
      <c r="J81" s="33"/>
      <c r="K81" s="33"/>
      <c r="L81" s="33"/>
      <c r="M81" s="33"/>
      <c r="N81" s="33"/>
      <c r="O81" s="33"/>
      <c r="P81" s="33"/>
      <c r="Q81" s="31" t="str">
        <f t="shared" si="67"/>
        <v/>
      </c>
      <c r="R81" s="7" t="str">
        <f>IF(ISERROR(VLOOKUP(AI81,AK$59:$AL$75,2,0)),"",VLOOKUP(AI81,AK$59:$AL$75,2,0))</f>
        <v/>
      </c>
      <c r="S81" s="11"/>
      <c r="T81" s="12">
        <f t="shared" si="45"/>
        <v>0</v>
      </c>
      <c r="U81" s="12">
        <f t="shared" si="56"/>
        <v>0</v>
      </c>
      <c r="V81" s="12">
        <f t="shared" si="46"/>
        <v>0</v>
      </c>
      <c r="W81" s="12">
        <f t="shared" si="47"/>
        <v>0</v>
      </c>
      <c r="X81" s="12">
        <f t="shared" si="48"/>
        <v>0</v>
      </c>
      <c r="Y81" s="12">
        <f t="shared" si="49"/>
        <v>0</v>
      </c>
      <c r="Z81" s="12">
        <f t="shared" si="69"/>
        <v>0</v>
      </c>
      <c r="AA81" s="12">
        <f t="shared" si="70"/>
        <v>0</v>
      </c>
      <c r="AB81" s="12">
        <f t="shared" si="71"/>
        <v>0</v>
      </c>
      <c r="AC81" s="12">
        <f t="shared" si="72"/>
        <v>0</v>
      </c>
      <c r="AD81" s="12">
        <f t="shared" si="73"/>
        <v>0</v>
      </c>
      <c r="AE81" s="11" t="str">
        <f t="shared" si="50"/>
        <v>19000100</v>
      </c>
      <c r="AF81" s="7" t="str">
        <f t="shared" si="57"/>
        <v/>
      </c>
      <c r="AG81" s="7" t="str">
        <f t="shared" si="58"/>
        <v/>
      </c>
      <c r="AH81" s="7" t="str">
        <f t="shared" si="59"/>
        <v/>
      </c>
      <c r="AI81" s="4" t="str">
        <f t="shared" si="68"/>
        <v/>
      </c>
      <c r="AP81" s="6">
        <v>174</v>
      </c>
      <c r="AQ81" s="4">
        <f t="shared" si="51"/>
        <v>0</v>
      </c>
      <c r="AR81" s="4" t="str">
        <f t="shared" si="52"/>
        <v/>
      </c>
      <c r="AS81" s="4" t="str">
        <f t="shared" si="53"/>
        <v xml:space="preserve"> </v>
      </c>
      <c r="AT81" s="4" t="str">
        <f t="shared" si="60"/>
        <v/>
      </c>
      <c r="AU81" s="4" t="str">
        <f t="shared" si="61"/>
        <v/>
      </c>
      <c r="AV81" s="4" t="str">
        <f t="shared" si="62"/>
        <v/>
      </c>
      <c r="AW81" s="4" t="str">
        <f t="shared" si="74"/>
        <v/>
      </c>
      <c r="AX81" s="4" t="str">
        <f t="shared" si="75"/>
        <v/>
      </c>
      <c r="AY81" s="4" t="str">
        <f t="shared" si="63"/>
        <v/>
      </c>
      <c r="AZ81" s="4" t="str">
        <f t="shared" si="64"/>
        <v/>
      </c>
      <c r="BA81" s="4" t="str">
        <f t="shared" si="65"/>
        <v/>
      </c>
      <c r="BB81" s="4" t="str">
        <f t="shared" si="76"/>
        <v/>
      </c>
      <c r="BC81" s="4" t="str">
        <f t="shared" si="77"/>
        <v/>
      </c>
      <c r="BD81" s="4" t="str">
        <f t="shared" si="54"/>
        <v>999:99.99</v>
      </c>
      <c r="BE81" s="4" t="str">
        <f t="shared" si="78"/>
        <v>999:99.99</v>
      </c>
      <c r="BF81" s="4" t="str">
        <f t="shared" si="66"/>
        <v>999:99.99</v>
      </c>
      <c r="BG81" s="4" t="str">
        <f t="shared" si="79"/>
        <v>999:99.99</v>
      </c>
      <c r="BH81" s="4" t="str">
        <f t="shared" si="80"/>
        <v>999:99.99</v>
      </c>
    </row>
    <row r="82" spans="1:60" ht="24" customHeight="1" x14ac:dyDescent="0.15">
      <c r="A82" s="31" t="str">
        <f t="shared" si="55"/>
        <v/>
      </c>
      <c r="B82" s="30"/>
      <c r="C82" s="30"/>
      <c r="D82" s="30"/>
      <c r="E82" s="30"/>
      <c r="F82" s="32"/>
      <c r="G82" s="30"/>
      <c r="H82" s="33"/>
      <c r="I82" s="30"/>
      <c r="J82" s="33"/>
      <c r="K82" s="33"/>
      <c r="L82" s="33"/>
      <c r="M82" s="33"/>
      <c r="N82" s="33"/>
      <c r="O82" s="33"/>
      <c r="P82" s="33"/>
      <c r="Q82" s="31" t="str">
        <f t="shared" si="67"/>
        <v/>
      </c>
      <c r="R82" s="7" t="str">
        <f>IF(ISERROR(VLOOKUP(AI82,AK$59:$AL$75,2,0)),"",VLOOKUP(AI82,AK$59:$AL$75,2,0))</f>
        <v/>
      </c>
      <c r="S82" s="11"/>
      <c r="T82" s="12">
        <f t="shared" si="45"/>
        <v>0</v>
      </c>
      <c r="U82" s="12">
        <f t="shared" si="56"/>
        <v>0</v>
      </c>
      <c r="V82" s="12">
        <f t="shared" si="46"/>
        <v>0</v>
      </c>
      <c r="W82" s="12">
        <f t="shared" si="47"/>
        <v>0</v>
      </c>
      <c r="X82" s="12">
        <f t="shared" si="48"/>
        <v>0</v>
      </c>
      <c r="Y82" s="12">
        <f t="shared" si="49"/>
        <v>0</v>
      </c>
      <c r="Z82" s="12">
        <f t="shared" si="69"/>
        <v>0</v>
      </c>
      <c r="AA82" s="12">
        <f t="shared" si="70"/>
        <v>0</v>
      </c>
      <c r="AB82" s="12">
        <f t="shared" si="71"/>
        <v>0</v>
      </c>
      <c r="AC82" s="12">
        <f t="shared" si="72"/>
        <v>0</v>
      </c>
      <c r="AD82" s="12">
        <f t="shared" si="73"/>
        <v>0</v>
      </c>
      <c r="AE82" s="11" t="str">
        <f t="shared" si="50"/>
        <v>19000100</v>
      </c>
      <c r="AF82" s="7" t="str">
        <f t="shared" si="57"/>
        <v/>
      </c>
      <c r="AG82" s="7" t="str">
        <f t="shared" si="58"/>
        <v/>
      </c>
      <c r="AH82" s="7" t="str">
        <f t="shared" si="59"/>
        <v/>
      </c>
      <c r="AI82" s="4" t="str">
        <f t="shared" si="68"/>
        <v/>
      </c>
      <c r="AP82" s="6">
        <v>175</v>
      </c>
      <c r="AQ82" s="4">
        <f t="shared" si="51"/>
        <v>0</v>
      </c>
      <c r="AR82" s="4" t="str">
        <f t="shared" si="52"/>
        <v/>
      </c>
      <c r="AS82" s="4" t="str">
        <f t="shared" si="53"/>
        <v xml:space="preserve"> </v>
      </c>
      <c r="AT82" s="4" t="str">
        <f t="shared" si="60"/>
        <v/>
      </c>
      <c r="AU82" s="4" t="str">
        <f t="shared" si="61"/>
        <v/>
      </c>
      <c r="AV82" s="4" t="str">
        <f t="shared" si="62"/>
        <v/>
      </c>
      <c r="AW82" s="4" t="str">
        <f t="shared" si="74"/>
        <v/>
      </c>
      <c r="AX82" s="4" t="str">
        <f t="shared" si="75"/>
        <v/>
      </c>
      <c r="AY82" s="4" t="str">
        <f t="shared" si="63"/>
        <v/>
      </c>
      <c r="AZ82" s="4" t="str">
        <f t="shared" si="64"/>
        <v/>
      </c>
      <c r="BA82" s="4" t="str">
        <f t="shared" si="65"/>
        <v/>
      </c>
      <c r="BB82" s="4" t="str">
        <f t="shared" si="76"/>
        <v/>
      </c>
      <c r="BC82" s="4" t="str">
        <f t="shared" si="77"/>
        <v/>
      </c>
      <c r="BD82" s="4" t="str">
        <f t="shared" si="54"/>
        <v>999:99.99</v>
      </c>
      <c r="BE82" s="4" t="str">
        <f t="shared" si="78"/>
        <v>999:99.99</v>
      </c>
      <c r="BF82" s="4" t="str">
        <f t="shared" si="66"/>
        <v>999:99.99</v>
      </c>
      <c r="BG82" s="4" t="str">
        <f t="shared" si="79"/>
        <v>999:99.99</v>
      </c>
      <c r="BH82" s="4" t="str">
        <f t="shared" si="80"/>
        <v>999:99.99</v>
      </c>
    </row>
    <row r="83" spans="1:60" ht="24" customHeight="1" x14ac:dyDescent="0.15">
      <c r="A83" s="31" t="str">
        <f t="shared" si="55"/>
        <v/>
      </c>
      <c r="B83" s="30"/>
      <c r="C83" s="30"/>
      <c r="D83" s="30"/>
      <c r="E83" s="30"/>
      <c r="F83" s="32"/>
      <c r="G83" s="30"/>
      <c r="H83" s="33"/>
      <c r="I83" s="30"/>
      <c r="J83" s="33"/>
      <c r="K83" s="33"/>
      <c r="L83" s="33"/>
      <c r="M83" s="33"/>
      <c r="N83" s="33"/>
      <c r="O83" s="33"/>
      <c r="P83" s="33"/>
      <c r="Q83" s="31" t="str">
        <f t="shared" si="67"/>
        <v/>
      </c>
      <c r="R83" s="7" t="str">
        <f>IF(ISERROR(VLOOKUP(AI83,AK$59:$AL$75,2,0)),"",VLOOKUP(AI83,AK$59:$AL$75,2,0))</f>
        <v/>
      </c>
      <c r="S83" s="11"/>
      <c r="T83" s="12">
        <f t="shared" si="45"/>
        <v>0</v>
      </c>
      <c r="U83" s="12">
        <f t="shared" si="56"/>
        <v>0</v>
      </c>
      <c r="V83" s="12">
        <f t="shared" si="46"/>
        <v>0</v>
      </c>
      <c r="W83" s="12">
        <f t="shared" si="47"/>
        <v>0</v>
      </c>
      <c r="X83" s="12">
        <f t="shared" si="48"/>
        <v>0</v>
      </c>
      <c r="Y83" s="12">
        <f t="shared" si="49"/>
        <v>0</v>
      </c>
      <c r="Z83" s="12">
        <f t="shared" si="69"/>
        <v>0</v>
      </c>
      <c r="AA83" s="12">
        <f t="shared" si="70"/>
        <v>0</v>
      </c>
      <c r="AB83" s="12">
        <f t="shared" si="71"/>
        <v>0</v>
      </c>
      <c r="AC83" s="12">
        <f t="shared" si="72"/>
        <v>0</v>
      </c>
      <c r="AD83" s="12">
        <f t="shared" si="73"/>
        <v>0</v>
      </c>
      <c r="AE83" s="11" t="str">
        <f t="shared" si="50"/>
        <v>19000100</v>
      </c>
      <c r="AF83" s="7" t="str">
        <f t="shared" si="57"/>
        <v/>
      </c>
      <c r="AG83" s="7" t="str">
        <f t="shared" si="58"/>
        <v/>
      </c>
      <c r="AH83" s="7" t="str">
        <f t="shared" si="59"/>
        <v/>
      </c>
      <c r="AI83" s="4" t="str">
        <f t="shared" si="68"/>
        <v/>
      </c>
      <c r="AP83" s="6">
        <v>176</v>
      </c>
      <c r="AQ83" s="4">
        <f t="shared" si="51"/>
        <v>0</v>
      </c>
      <c r="AR83" s="4" t="str">
        <f t="shared" si="52"/>
        <v/>
      </c>
      <c r="AS83" s="4" t="str">
        <f t="shared" si="53"/>
        <v xml:space="preserve"> </v>
      </c>
      <c r="AT83" s="4" t="str">
        <f t="shared" si="60"/>
        <v/>
      </c>
      <c r="AU83" s="4" t="str">
        <f t="shared" si="61"/>
        <v/>
      </c>
      <c r="AV83" s="4" t="str">
        <f t="shared" si="62"/>
        <v/>
      </c>
      <c r="AW83" s="4" t="str">
        <f t="shared" si="74"/>
        <v/>
      </c>
      <c r="AX83" s="4" t="str">
        <f t="shared" si="75"/>
        <v/>
      </c>
      <c r="AY83" s="4" t="str">
        <f t="shared" si="63"/>
        <v/>
      </c>
      <c r="AZ83" s="4" t="str">
        <f t="shared" si="64"/>
        <v/>
      </c>
      <c r="BA83" s="4" t="str">
        <f t="shared" si="65"/>
        <v/>
      </c>
      <c r="BB83" s="4" t="str">
        <f t="shared" si="76"/>
        <v/>
      </c>
      <c r="BC83" s="4" t="str">
        <f t="shared" si="77"/>
        <v/>
      </c>
      <c r="BD83" s="4" t="str">
        <f t="shared" si="54"/>
        <v>999:99.99</v>
      </c>
      <c r="BE83" s="4" t="str">
        <f t="shared" si="78"/>
        <v>999:99.99</v>
      </c>
      <c r="BF83" s="4" t="str">
        <f t="shared" si="66"/>
        <v>999:99.99</v>
      </c>
      <c r="BG83" s="4" t="str">
        <f t="shared" si="79"/>
        <v>999:99.99</v>
      </c>
      <c r="BH83" s="4" t="str">
        <f t="shared" si="80"/>
        <v>999:99.99</v>
      </c>
    </row>
    <row r="84" spans="1:60" ht="24" customHeight="1" x14ac:dyDescent="0.15">
      <c r="A84" s="31" t="str">
        <f t="shared" si="55"/>
        <v/>
      </c>
      <c r="B84" s="30"/>
      <c r="C84" s="30"/>
      <c r="D84" s="30"/>
      <c r="E84" s="30"/>
      <c r="F84" s="32"/>
      <c r="G84" s="30"/>
      <c r="H84" s="33"/>
      <c r="I84" s="30"/>
      <c r="J84" s="33"/>
      <c r="K84" s="33"/>
      <c r="L84" s="33"/>
      <c r="M84" s="33"/>
      <c r="N84" s="33"/>
      <c r="O84" s="33"/>
      <c r="P84" s="33"/>
      <c r="Q84" s="31" t="str">
        <f t="shared" si="67"/>
        <v/>
      </c>
      <c r="R84" s="7" t="str">
        <f>IF(ISERROR(VLOOKUP(AI84,AK$59:$AL$75,2,0)),"",VLOOKUP(AI84,AK$59:$AL$75,2,0))</f>
        <v/>
      </c>
      <c r="S84" s="11"/>
      <c r="T84" s="12">
        <f t="shared" si="45"/>
        <v>0</v>
      </c>
      <c r="U84" s="12">
        <f t="shared" si="56"/>
        <v>0</v>
      </c>
      <c r="V84" s="12">
        <f t="shared" si="46"/>
        <v>0</v>
      </c>
      <c r="W84" s="12">
        <f t="shared" si="47"/>
        <v>0</v>
      </c>
      <c r="X84" s="12">
        <f t="shared" si="48"/>
        <v>0</v>
      </c>
      <c r="Y84" s="12">
        <f t="shared" si="49"/>
        <v>0</v>
      </c>
      <c r="Z84" s="12">
        <f t="shared" si="69"/>
        <v>0</v>
      </c>
      <c r="AA84" s="12">
        <f t="shared" si="70"/>
        <v>0</v>
      </c>
      <c r="AB84" s="12">
        <f t="shared" si="71"/>
        <v>0</v>
      </c>
      <c r="AC84" s="12">
        <f t="shared" si="72"/>
        <v>0</v>
      </c>
      <c r="AD84" s="12">
        <f t="shared" si="73"/>
        <v>0</v>
      </c>
      <c r="AE84" s="11" t="str">
        <f t="shared" si="50"/>
        <v>19000100</v>
      </c>
      <c r="AF84" s="7" t="str">
        <f t="shared" si="57"/>
        <v/>
      </c>
      <c r="AG84" s="7" t="str">
        <f t="shared" si="58"/>
        <v/>
      </c>
      <c r="AH84" s="7" t="str">
        <f t="shared" si="59"/>
        <v/>
      </c>
      <c r="AI84" s="4" t="str">
        <f t="shared" si="68"/>
        <v/>
      </c>
      <c r="AP84" s="6">
        <v>177</v>
      </c>
      <c r="AQ84" s="4">
        <f t="shared" si="51"/>
        <v>0</v>
      </c>
      <c r="AR84" s="4" t="str">
        <f t="shared" si="52"/>
        <v/>
      </c>
      <c r="AS84" s="4" t="str">
        <f t="shared" si="53"/>
        <v xml:space="preserve"> </v>
      </c>
      <c r="AT84" s="4" t="str">
        <f t="shared" si="60"/>
        <v/>
      </c>
      <c r="AU84" s="4" t="str">
        <f t="shared" si="61"/>
        <v/>
      </c>
      <c r="AV84" s="4" t="str">
        <f t="shared" si="62"/>
        <v/>
      </c>
      <c r="AW84" s="4" t="str">
        <f t="shared" si="74"/>
        <v/>
      </c>
      <c r="AX84" s="4" t="str">
        <f t="shared" si="75"/>
        <v/>
      </c>
      <c r="AY84" s="4" t="str">
        <f t="shared" si="63"/>
        <v/>
      </c>
      <c r="AZ84" s="4" t="str">
        <f t="shared" si="64"/>
        <v/>
      </c>
      <c r="BA84" s="4" t="str">
        <f t="shared" si="65"/>
        <v/>
      </c>
      <c r="BB84" s="4" t="str">
        <f t="shared" si="76"/>
        <v/>
      </c>
      <c r="BC84" s="4" t="str">
        <f t="shared" si="77"/>
        <v/>
      </c>
      <c r="BD84" s="4" t="str">
        <f t="shared" si="54"/>
        <v>999:99.99</v>
      </c>
      <c r="BE84" s="4" t="str">
        <f t="shared" si="78"/>
        <v>999:99.99</v>
      </c>
      <c r="BF84" s="4" t="str">
        <f t="shared" si="66"/>
        <v>999:99.99</v>
      </c>
      <c r="BG84" s="4" t="str">
        <f t="shared" si="79"/>
        <v>999:99.99</v>
      </c>
      <c r="BH84" s="4" t="str">
        <f t="shared" si="80"/>
        <v>999:99.99</v>
      </c>
    </row>
    <row r="85" spans="1:60" ht="24" customHeight="1" x14ac:dyDescent="0.15">
      <c r="A85" s="31" t="str">
        <f t="shared" si="55"/>
        <v/>
      </c>
      <c r="B85" s="30"/>
      <c r="C85" s="30"/>
      <c r="D85" s="30"/>
      <c r="E85" s="30"/>
      <c r="F85" s="32"/>
      <c r="G85" s="30"/>
      <c r="H85" s="33"/>
      <c r="I85" s="30"/>
      <c r="J85" s="33"/>
      <c r="K85" s="33"/>
      <c r="L85" s="33"/>
      <c r="M85" s="33"/>
      <c r="N85" s="33"/>
      <c r="O85" s="33"/>
      <c r="P85" s="33"/>
      <c r="Q85" s="31" t="str">
        <f t="shared" si="67"/>
        <v/>
      </c>
      <c r="R85" s="7" t="str">
        <f>IF(ISERROR(VLOOKUP(AI85,AK$59:$AL$75,2,0)),"",VLOOKUP(AI85,AK$59:$AL$75,2,0))</f>
        <v/>
      </c>
      <c r="S85" s="11"/>
      <c r="T85" s="12">
        <f t="shared" si="45"/>
        <v>0</v>
      </c>
      <c r="U85" s="12">
        <f t="shared" si="56"/>
        <v>0</v>
      </c>
      <c r="V85" s="12">
        <f t="shared" si="46"/>
        <v>0</v>
      </c>
      <c r="W85" s="12">
        <f t="shared" si="47"/>
        <v>0</v>
      </c>
      <c r="X85" s="12">
        <f t="shared" si="48"/>
        <v>0</v>
      </c>
      <c r="Y85" s="12">
        <f t="shared" si="49"/>
        <v>0</v>
      </c>
      <c r="Z85" s="12">
        <f t="shared" si="69"/>
        <v>0</v>
      </c>
      <c r="AA85" s="12">
        <f t="shared" si="70"/>
        <v>0</v>
      </c>
      <c r="AB85" s="12">
        <f t="shared" si="71"/>
        <v>0</v>
      </c>
      <c r="AC85" s="12">
        <f t="shared" si="72"/>
        <v>0</v>
      </c>
      <c r="AD85" s="12">
        <f t="shared" si="73"/>
        <v>0</v>
      </c>
      <c r="AE85" s="11" t="str">
        <f t="shared" si="50"/>
        <v>19000100</v>
      </c>
      <c r="AF85" s="7" t="str">
        <f t="shared" si="57"/>
        <v/>
      </c>
      <c r="AG85" s="7" t="str">
        <f t="shared" si="58"/>
        <v/>
      </c>
      <c r="AH85" s="7" t="str">
        <f t="shared" si="59"/>
        <v/>
      </c>
      <c r="AI85" s="4" t="str">
        <f t="shared" si="68"/>
        <v/>
      </c>
      <c r="AP85" s="6">
        <v>178</v>
      </c>
      <c r="AQ85" s="4">
        <f t="shared" si="51"/>
        <v>0</v>
      </c>
      <c r="AR85" s="4" t="str">
        <f t="shared" si="52"/>
        <v/>
      </c>
      <c r="AS85" s="4" t="str">
        <f t="shared" si="53"/>
        <v xml:space="preserve"> </v>
      </c>
      <c r="AT85" s="4" t="str">
        <f t="shared" si="60"/>
        <v/>
      </c>
      <c r="AU85" s="4" t="str">
        <f t="shared" si="61"/>
        <v/>
      </c>
      <c r="AV85" s="4" t="str">
        <f t="shared" si="62"/>
        <v/>
      </c>
      <c r="AW85" s="4" t="str">
        <f t="shared" si="74"/>
        <v/>
      </c>
      <c r="AX85" s="4" t="str">
        <f t="shared" si="75"/>
        <v/>
      </c>
      <c r="AY85" s="4" t="str">
        <f t="shared" si="63"/>
        <v/>
      </c>
      <c r="AZ85" s="4" t="str">
        <f t="shared" si="64"/>
        <v/>
      </c>
      <c r="BA85" s="4" t="str">
        <f t="shared" si="65"/>
        <v/>
      </c>
      <c r="BB85" s="4" t="str">
        <f t="shared" si="76"/>
        <v/>
      </c>
      <c r="BC85" s="4" t="str">
        <f t="shared" si="77"/>
        <v/>
      </c>
      <c r="BD85" s="4" t="str">
        <f t="shared" si="54"/>
        <v>999:99.99</v>
      </c>
      <c r="BE85" s="4" t="str">
        <f t="shared" si="78"/>
        <v>999:99.99</v>
      </c>
      <c r="BF85" s="4" t="str">
        <f t="shared" si="66"/>
        <v>999:99.99</v>
      </c>
      <c r="BG85" s="4" t="str">
        <f t="shared" si="79"/>
        <v>999:99.99</v>
      </c>
      <c r="BH85" s="4" t="str">
        <f t="shared" si="80"/>
        <v>999:99.99</v>
      </c>
    </row>
    <row r="86" spans="1:60" ht="24" customHeight="1" x14ac:dyDescent="0.15">
      <c r="A86" s="31" t="str">
        <f t="shared" si="55"/>
        <v/>
      </c>
      <c r="B86" s="30"/>
      <c r="C86" s="30"/>
      <c r="D86" s="30"/>
      <c r="E86" s="30"/>
      <c r="F86" s="32"/>
      <c r="G86" s="30"/>
      <c r="H86" s="33"/>
      <c r="I86" s="30"/>
      <c r="J86" s="33"/>
      <c r="K86" s="33"/>
      <c r="L86" s="33"/>
      <c r="M86" s="33"/>
      <c r="N86" s="33"/>
      <c r="O86" s="33"/>
      <c r="P86" s="33"/>
      <c r="Q86" s="31" t="str">
        <f t="shared" si="67"/>
        <v/>
      </c>
      <c r="R86" s="7" t="str">
        <f>IF(ISERROR(VLOOKUP(AI86,AK$59:$AL$75,2,0)),"",VLOOKUP(AI86,AK$59:$AL$75,2,0))</f>
        <v/>
      </c>
      <c r="S86" s="11"/>
      <c r="T86" s="12">
        <f t="shared" si="45"/>
        <v>0</v>
      </c>
      <c r="U86" s="12">
        <f t="shared" si="56"/>
        <v>0</v>
      </c>
      <c r="V86" s="12">
        <f t="shared" si="46"/>
        <v>0</v>
      </c>
      <c r="W86" s="12">
        <f t="shared" si="47"/>
        <v>0</v>
      </c>
      <c r="X86" s="12">
        <f t="shared" si="48"/>
        <v>0</v>
      </c>
      <c r="Y86" s="12">
        <f t="shared" si="49"/>
        <v>0</v>
      </c>
      <c r="Z86" s="12">
        <f t="shared" si="69"/>
        <v>0</v>
      </c>
      <c r="AA86" s="12">
        <f t="shared" si="70"/>
        <v>0</v>
      </c>
      <c r="AB86" s="12">
        <f t="shared" si="71"/>
        <v>0</v>
      </c>
      <c r="AC86" s="12">
        <f t="shared" si="72"/>
        <v>0</v>
      </c>
      <c r="AD86" s="12">
        <f t="shared" si="73"/>
        <v>0</v>
      </c>
      <c r="AE86" s="11" t="str">
        <f t="shared" si="50"/>
        <v>19000100</v>
      </c>
      <c r="AF86" s="7" t="str">
        <f t="shared" si="57"/>
        <v/>
      </c>
      <c r="AG86" s="7" t="str">
        <f t="shared" si="58"/>
        <v/>
      </c>
      <c r="AH86" s="7" t="str">
        <f t="shared" si="59"/>
        <v/>
      </c>
      <c r="AI86" s="4" t="str">
        <f t="shared" si="68"/>
        <v/>
      </c>
      <c r="AP86" s="6">
        <v>179</v>
      </c>
      <c r="AQ86" s="4">
        <f t="shared" si="51"/>
        <v>0</v>
      </c>
      <c r="AR86" s="4" t="str">
        <f t="shared" si="52"/>
        <v/>
      </c>
      <c r="AS86" s="4" t="str">
        <f t="shared" si="53"/>
        <v xml:space="preserve"> </v>
      </c>
      <c r="AT86" s="4" t="str">
        <f t="shared" si="60"/>
        <v/>
      </c>
      <c r="AU86" s="4" t="str">
        <f t="shared" si="61"/>
        <v/>
      </c>
      <c r="AV86" s="4" t="str">
        <f t="shared" si="62"/>
        <v/>
      </c>
      <c r="AW86" s="4" t="str">
        <f t="shared" si="74"/>
        <v/>
      </c>
      <c r="AX86" s="4" t="str">
        <f t="shared" si="75"/>
        <v/>
      </c>
      <c r="AY86" s="4" t="str">
        <f t="shared" si="63"/>
        <v/>
      </c>
      <c r="AZ86" s="4" t="str">
        <f t="shared" si="64"/>
        <v/>
      </c>
      <c r="BA86" s="4" t="str">
        <f t="shared" si="65"/>
        <v/>
      </c>
      <c r="BB86" s="4" t="str">
        <f t="shared" si="76"/>
        <v/>
      </c>
      <c r="BC86" s="4" t="str">
        <f t="shared" si="77"/>
        <v/>
      </c>
      <c r="BD86" s="4" t="str">
        <f t="shared" si="54"/>
        <v>999:99.99</v>
      </c>
      <c r="BE86" s="4" t="str">
        <f t="shared" si="78"/>
        <v>999:99.99</v>
      </c>
      <c r="BF86" s="4" t="str">
        <f t="shared" si="66"/>
        <v>999:99.99</v>
      </c>
      <c r="BG86" s="4" t="str">
        <f t="shared" si="79"/>
        <v>999:99.99</v>
      </c>
      <c r="BH86" s="4" t="str">
        <f t="shared" si="80"/>
        <v>999:99.99</v>
      </c>
    </row>
    <row r="87" spans="1:60" ht="24" customHeight="1" x14ac:dyDescent="0.15">
      <c r="A87" s="31" t="str">
        <f t="shared" si="55"/>
        <v/>
      </c>
      <c r="B87" s="30"/>
      <c r="C87" s="30"/>
      <c r="D87" s="30"/>
      <c r="E87" s="30"/>
      <c r="F87" s="32"/>
      <c r="G87" s="30"/>
      <c r="H87" s="33"/>
      <c r="I87" s="30"/>
      <c r="J87" s="33"/>
      <c r="K87" s="33"/>
      <c r="L87" s="33"/>
      <c r="M87" s="33"/>
      <c r="N87" s="33"/>
      <c r="O87" s="33"/>
      <c r="P87" s="33"/>
      <c r="Q87" s="31" t="str">
        <f t="shared" si="67"/>
        <v/>
      </c>
      <c r="R87" s="7" t="str">
        <f>IF(ISERROR(VLOOKUP(AI87,AK$59:$AL$75,2,0)),"",VLOOKUP(AI87,AK$59:$AL$75,2,0))</f>
        <v/>
      </c>
      <c r="S87" s="11"/>
      <c r="T87" s="12">
        <f t="shared" si="45"/>
        <v>0</v>
      </c>
      <c r="U87" s="12">
        <f t="shared" si="56"/>
        <v>0</v>
      </c>
      <c r="V87" s="12">
        <f t="shared" si="46"/>
        <v>0</v>
      </c>
      <c r="W87" s="12">
        <f t="shared" si="47"/>
        <v>0</v>
      </c>
      <c r="X87" s="12">
        <f t="shared" si="48"/>
        <v>0</v>
      </c>
      <c r="Y87" s="12">
        <f t="shared" si="49"/>
        <v>0</v>
      </c>
      <c r="Z87" s="12">
        <f t="shared" si="69"/>
        <v>0</v>
      </c>
      <c r="AA87" s="12">
        <f t="shared" si="70"/>
        <v>0</v>
      </c>
      <c r="AB87" s="12">
        <f t="shared" si="71"/>
        <v>0</v>
      </c>
      <c r="AC87" s="12">
        <f t="shared" si="72"/>
        <v>0</v>
      </c>
      <c r="AD87" s="12">
        <f t="shared" si="73"/>
        <v>0</v>
      </c>
      <c r="AE87" s="11" t="str">
        <f t="shared" si="50"/>
        <v>19000100</v>
      </c>
      <c r="AF87" s="7" t="str">
        <f t="shared" si="57"/>
        <v/>
      </c>
      <c r="AG87" s="7" t="str">
        <f t="shared" si="58"/>
        <v/>
      </c>
      <c r="AH87" s="7" t="str">
        <f t="shared" si="59"/>
        <v/>
      </c>
      <c r="AI87" s="4" t="str">
        <f t="shared" si="68"/>
        <v/>
      </c>
      <c r="AP87" s="6">
        <v>180</v>
      </c>
      <c r="AQ87" s="4">
        <f t="shared" si="51"/>
        <v>0</v>
      </c>
      <c r="AR87" s="4" t="str">
        <f t="shared" si="52"/>
        <v/>
      </c>
      <c r="AS87" s="4" t="str">
        <f t="shared" si="53"/>
        <v xml:space="preserve"> </v>
      </c>
      <c r="AT87" s="4" t="str">
        <f t="shared" si="60"/>
        <v/>
      </c>
      <c r="AU87" s="4" t="str">
        <f t="shared" si="61"/>
        <v/>
      </c>
      <c r="AV87" s="4" t="str">
        <f t="shared" si="62"/>
        <v/>
      </c>
      <c r="AW87" s="4" t="str">
        <f t="shared" si="74"/>
        <v/>
      </c>
      <c r="AX87" s="4" t="str">
        <f t="shared" si="75"/>
        <v/>
      </c>
      <c r="AY87" s="4" t="str">
        <f t="shared" si="63"/>
        <v/>
      </c>
      <c r="AZ87" s="4" t="str">
        <f t="shared" si="64"/>
        <v/>
      </c>
      <c r="BA87" s="4" t="str">
        <f t="shared" si="65"/>
        <v/>
      </c>
      <c r="BB87" s="4" t="str">
        <f t="shared" si="76"/>
        <v/>
      </c>
      <c r="BC87" s="4" t="str">
        <f t="shared" si="77"/>
        <v/>
      </c>
      <c r="BD87" s="4" t="str">
        <f t="shared" si="54"/>
        <v>999:99.99</v>
      </c>
      <c r="BE87" s="4" t="str">
        <f t="shared" si="78"/>
        <v>999:99.99</v>
      </c>
      <c r="BF87" s="4" t="str">
        <f t="shared" si="66"/>
        <v>999:99.99</v>
      </c>
      <c r="BG87" s="4" t="str">
        <f t="shared" si="79"/>
        <v>999:99.99</v>
      </c>
      <c r="BH87" s="4" t="str">
        <f t="shared" si="80"/>
        <v>999:99.99</v>
      </c>
    </row>
    <row r="88" spans="1:60" ht="24" customHeight="1" x14ac:dyDescent="0.15">
      <c r="A88" s="31" t="str">
        <f t="shared" si="55"/>
        <v/>
      </c>
      <c r="B88" s="30"/>
      <c r="C88" s="30"/>
      <c r="D88" s="30"/>
      <c r="E88" s="30"/>
      <c r="F88" s="32"/>
      <c r="G88" s="30"/>
      <c r="H88" s="33"/>
      <c r="I88" s="30"/>
      <c r="J88" s="33"/>
      <c r="K88" s="33"/>
      <c r="L88" s="33"/>
      <c r="M88" s="33"/>
      <c r="N88" s="33"/>
      <c r="O88" s="33"/>
      <c r="P88" s="33"/>
      <c r="Q88" s="31" t="str">
        <f t="shared" si="67"/>
        <v/>
      </c>
      <c r="R88" s="7" t="str">
        <f>IF(ISERROR(VLOOKUP(AI88,AK$59:$AL$75,2,0)),"",VLOOKUP(AI88,AK$59:$AL$75,2,0))</f>
        <v/>
      </c>
      <c r="S88" s="11"/>
      <c r="T88" s="12">
        <f t="shared" si="45"/>
        <v>0</v>
      </c>
      <c r="U88" s="12">
        <f t="shared" si="56"/>
        <v>0</v>
      </c>
      <c r="V88" s="12">
        <f t="shared" si="46"/>
        <v>0</v>
      </c>
      <c r="W88" s="12">
        <f t="shared" si="47"/>
        <v>0</v>
      </c>
      <c r="X88" s="12">
        <f t="shared" si="48"/>
        <v>0</v>
      </c>
      <c r="Y88" s="12">
        <f t="shared" si="49"/>
        <v>0</v>
      </c>
      <c r="Z88" s="12">
        <f t="shared" si="69"/>
        <v>0</v>
      </c>
      <c r="AA88" s="12">
        <f t="shared" si="70"/>
        <v>0</v>
      </c>
      <c r="AB88" s="12">
        <f t="shared" si="71"/>
        <v>0</v>
      </c>
      <c r="AC88" s="12">
        <f t="shared" si="72"/>
        <v>0</v>
      </c>
      <c r="AD88" s="12">
        <f t="shared" si="73"/>
        <v>0</v>
      </c>
      <c r="AE88" s="11" t="str">
        <f t="shared" si="50"/>
        <v>19000100</v>
      </c>
      <c r="AF88" s="7" t="str">
        <f t="shared" si="57"/>
        <v/>
      </c>
      <c r="AG88" s="7" t="str">
        <f t="shared" si="58"/>
        <v/>
      </c>
      <c r="AH88" s="7" t="str">
        <f t="shared" si="59"/>
        <v/>
      </c>
      <c r="AI88" s="4" t="str">
        <f t="shared" si="68"/>
        <v/>
      </c>
      <c r="AP88" s="6">
        <v>181</v>
      </c>
      <c r="AQ88" s="4">
        <f t="shared" si="51"/>
        <v>0</v>
      </c>
      <c r="AR88" s="4" t="str">
        <f t="shared" si="52"/>
        <v/>
      </c>
      <c r="AS88" s="4" t="str">
        <f t="shared" si="53"/>
        <v xml:space="preserve"> </v>
      </c>
      <c r="AT88" s="4" t="str">
        <f t="shared" si="60"/>
        <v/>
      </c>
      <c r="AU88" s="4" t="str">
        <f t="shared" si="61"/>
        <v/>
      </c>
      <c r="AV88" s="4" t="str">
        <f t="shared" si="62"/>
        <v/>
      </c>
      <c r="AW88" s="4" t="str">
        <f t="shared" si="74"/>
        <v/>
      </c>
      <c r="AX88" s="4" t="str">
        <f t="shared" si="75"/>
        <v/>
      </c>
      <c r="AY88" s="4" t="str">
        <f t="shared" si="63"/>
        <v/>
      </c>
      <c r="AZ88" s="4" t="str">
        <f t="shared" si="64"/>
        <v/>
      </c>
      <c r="BA88" s="4" t="str">
        <f t="shared" si="65"/>
        <v/>
      </c>
      <c r="BB88" s="4" t="str">
        <f t="shared" si="76"/>
        <v/>
      </c>
      <c r="BC88" s="4" t="str">
        <f t="shared" si="77"/>
        <v/>
      </c>
      <c r="BD88" s="4" t="str">
        <f t="shared" si="54"/>
        <v>999:99.99</v>
      </c>
      <c r="BE88" s="4" t="str">
        <f t="shared" si="78"/>
        <v>999:99.99</v>
      </c>
      <c r="BF88" s="4" t="str">
        <f t="shared" si="66"/>
        <v>999:99.99</v>
      </c>
      <c r="BG88" s="4" t="str">
        <f t="shared" si="79"/>
        <v>999:99.99</v>
      </c>
      <c r="BH88" s="4" t="str">
        <f t="shared" si="80"/>
        <v>999:99.99</v>
      </c>
    </row>
    <row r="89" spans="1:60" ht="24" customHeight="1" x14ac:dyDescent="0.15">
      <c r="A89" s="31" t="str">
        <f t="shared" si="55"/>
        <v/>
      </c>
      <c r="B89" s="30"/>
      <c r="C89" s="30"/>
      <c r="D89" s="30"/>
      <c r="E89" s="30"/>
      <c r="F89" s="32"/>
      <c r="G89" s="30"/>
      <c r="H89" s="33"/>
      <c r="I89" s="30"/>
      <c r="J89" s="33"/>
      <c r="K89" s="33"/>
      <c r="L89" s="33"/>
      <c r="M89" s="33"/>
      <c r="N89" s="33"/>
      <c r="O89" s="33"/>
      <c r="P89" s="33"/>
      <c r="Q89" s="31" t="str">
        <f t="shared" si="67"/>
        <v/>
      </c>
      <c r="R89" s="7" t="str">
        <f>IF(ISERROR(VLOOKUP(AI89,AK$59:$AL$75,2,0)),"",VLOOKUP(AI89,AK$59:$AL$75,2,0))</f>
        <v/>
      </c>
      <c r="S89" s="11"/>
      <c r="T89" s="12">
        <f t="shared" si="45"/>
        <v>0</v>
      </c>
      <c r="U89" s="12">
        <f t="shared" si="56"/>
        <v>0</v>
      </c>
      <c r="V89" s="12">
        <f t="shared" si="46"/>
        <v>0</v>
      </c>
      <c r="W89" s="12">
        <f t="shared" si="47"/>
        <v>0</v>
      </c>
      <c r="X89" s="12">
        <f t="shared" si="48"/>
        <v>0</v>
      </c>
      <c r="Y89" s="12">
        <f t="shared" si="49"/>
        <v>0</v>
      </c>
      <c r="Z89" s="12">
        <f t="shared" si="69"/>
        <v>0</v>
      </c>
      <c r="AA89" s="12">
        <f t="shared" si="70"/>
        <v>0</v>
      </c>
      <c r="AB89" s="12">
        <f t="shared" si="71"/>
        <v>0</v>
      </c>
      <c r="AC89" s="12">
        <f t="shared" si="72"/>
        <v>0</v>
      </c>
      <c r="AD89" s="12">
        <f t="shared" si="73"/>
        <v>0</v>
      </c>
      <c r="AE89" s="11" t="str">
        <f t="shared" si="50"/>
        <v>19000100</v>
      </c>
      <c r="AF89" s="7" t="str">
        <f t="shared" si="57"/>
        <v/>
      </c>
      <c r="AG89" s="7" t="str">
        <f t="shared" si="58"/>
        <v/>
      </c>
      <c r="AH89" s="7" t="str">
        <f t="shared" si="59"/>
        <v/>
      </c>
      <c r="AI89" s="4" t="str">
        <f t="shared" si="68"/>
        <v/>
      </c>
      <c r="AP89" s="6">
        <v>182</v>
      </c>
      <c r="AQ89" s="4">
        <f t="shared" si="51"/>
        <v>0</v>
      </c>
      <c r="AR89" s="4" t="str">
        <f t="shared" si="52"/>
        <v/>
      </c>
      <c r="AS89" s="4" t="str">
        <f t="shared" si="53"/>
        <v xml:space="preserve"> </v>
      </c>
      <c r="AT89" s="4" t="str">
        <f t="shared" si="60"/>
        <v/>
      </c>
      <c r="AU89" s="4" t="str">
        <f t="shared" si="61"/>
        <v/>
      </c>
      <c r="AV89" s="4" t="str">
        <f t="shared" si="62"/>
        <v/>
      </c>
      <c r="AW89" s="4" t="str">
        <f t="shared" si="74"/>
        <v/>
      </c>
      <c r="AX89" s="4" t="str">
        <f t="shared" si="75"/>
        <v/>
      </c>
      <c r="AY89" s="4" t="str">
        <f t="shared" si="63"/>
        <v/>
      </c>
      <c r="AZ89" s="4" t="str">
        <f t="shared" si="64"/>
        <v/>
      </c>
      <c r="BA89" s="4" t="str">
        <f t="shared" si="65"/>
        <v/>
      </c>
      <c r="BB89" s="4" t="str">
        <f t="shared" si="76"/>
        <v/>
      </c>
      <c r="BC89" s="4" t="str">
        <f t="shared" si="77"/>
        <v/>
      </c>
      <c r="BD89" s="4" t="str">
        <f t="shared" si="54"/>
        <v>999:99.99</v>
      </c>
      <c r="BE89" s="4" t="str">
        <f t="shared" si="78"/>
        <v>999:99.99</v>
      </c>
      <c r="BF89" s="4" t="str">
        <f t="shared" si="66"/>
        <v>999:99.99</v>
      </c>
      <c r="BG89" s="4" t="str">
        <f t="shared" si="79"/>
        <v>999:99.99</v>
      </c>
      <c r="BH89" s="4" t="str">
        <f t="shared" si="80"/>
        <v>999:99.99</v>
      </c>
    </row>
    <row r="90" spans="1:60" ht="24" customHeight="1" x14ac:dyDescent="0.15">
      <c r="A90" s="31" t="str">
        <f t="shared" si="55"/>
        <v/>
      </c>
      <c r="B90" s="30"/>
      <c r="C90" s="30"/>
      <c r="D90" s="30"/>
      <c r="E90" s="30"/>
      <c r="F90" s="32"/>
      <c r="G90" s="30"/>
      <c r="H90" s="33"/>
      <c r="I90" s="30"/>
      <c r="J90" s="33"/>
      <c r="K90" s="33"/>
      <c r="L90" s="33"/>
      <c r="M90" s="33"/>
      <c r="N90" s="33"/>
      <c r="O90" s="33"/>
      <c r="P90" s="33"/>
      <c r="Q90" s="31" t="str">
        <f t="shared" si="67"/>
        <v/>
      </c>
      <c r="R90" s="7" t="str">
        <f>IF(ISERROR(VLOOKUP(AI90,AK$59:$AL$75,2,0)),"",VLOOKUP(AI90,AK$59:$AL$75,2,0))</f>
        <v/>
      </c>
      <c r="S90" s="11"/>
      <c r="T90" s="12">
        <f t="shared" si="45"/>
        <v>0</v>
      </c>
      <c r="U90" s="12">
        <f>IF(I90="",0,1)</f>
        <v>0</v>
      </c>
      <c r="V90" s="12">
        <f t="shared" si="46"/>
        <v>0</v>
      </c>
      <c r="W90" s="12">
        <f t="shared" si="47"/>
        <v>0</v>
      </c>
      <c r="X90" s="12">
        <f t="shared" si="48"/>
        <v>0</v>
      </c>
      <c r="Y90" s="12">
        <f t="shared" si="49"/>
        <v>0</v>
      </c>
      <c r="Z90" s="12">
        <f t="shared" si="69"/>
        <v>0</v>
      </c>
      <c r="AA90" s="12">
        <f t="shared" si="70"/>
        <v>0</v>
      </c>
      <c r="AB90" s="12">
        <f t="shared" si="71"/>
        <v>0</v>
      </c>
      <c r="AC90" s="12">
        <f t="shared" si="72"/>
        <v>0</v>
      </c>
      <c r="AD90" s="12">
        <f t="shared" si="73"/>
        <v>0</v>
      </c>
      <c r="AE90" s="11" t="str">
        <f t="shared" ref="AE90:AE107" si="81">YEAR(F90)&amp;RIGHT("0"&amp;MONTH(F90),2)&amp;RIGHT("0"&amp;DAY(F90),2)</f>
        <v>19000100</v>
      </c>
      <c r="AF90" s="7" t="str">
        <f t="shared" si="57"/>
        <v/>
      </c>
      <c r="AG90" s="7" t="str">
        <f t="shared" si="58"/>
        <v/>
      </c>
      <c r="AH90" s="7" t="str">
        <f t="shared" si="59"/>
        <v/>
      </c>
      <c r="AI90" s="4" t="str">
        <f t="shared" si="68"/>
        <v/>
      </c>
      <c r="AP90" s="6">
        <v>183</v>
      </c>
      <c r="AQ90" s="4">
        <f t="shared" ref="AQ90:AQ107" si="82">LEN(TRIM(B90))+LEN(TRIM(C90))</f>
        <v>0</v>
      </c>
      <c r="AR90" s="4" t="str">
        <f t="shared" ref="AR90:AR107" si="83">IF(AQ90=2,TRIM(B90)&amp;"      "&amp;TRIM(C90),IF(AQ90=3,TRIM(B90)&amp;"    "&amp;TRIM(C90),IF(AQ90=4,TRIM(B90)&amp;"  "&amp;TRIM(C90),TRIM(B90)&amp;TRIM(C90))))</f>
        <v/>
      </c>
      <c r="AS90" s="4" t="str">
        <f t="shared" ref="AS90:AS107" si="84">D90&amp;" "&amp;E90</f>
        <v xml:space="preserve"> </v>
      </c>
      <c r="AT90" s="4" t="str">
        <f t="shared" si="60"/>
        <v/>
      </c>
      <c r="AU90" s="4" t="str">
        <f t="shared" si="61"/>
        <v/>
      </c>
      <c r="AV90" s="4" t="str">
        <f t="shared" si="62"/>
        <v/>
      </c>
      <c r="AW90" s="4" t="str">
        <f t="shared" si="74"/>
        <v/>
      </c>
      <c r="AX90" s="4" t="str">
        <f t="shared" si="75"/>
        <v/>
      </c>
      <c r="AY90" s="4" t="str">
        <f t="shared" si="63"/>
        <v/>
      </c>
      <c r="AZ90" s="4" t="str">
        <f t="shared" si="64"/>
        <v/>
      </c>
      <c r="BA90" s="4" t="str">
        <f t="shared" si="65"/>
        <v/>
      </c>
      <c r="BB90" s="4" t="str">
        <f t="shared" si="76"/>
        <v/>
      </c>
      <c r="BC90" s="4" t="str">
        <f t="shared" si="77"/>
        <v/>
      </c>
      <c r="BD90" s="4" t="str">
        <f t="shared" si="54"/>
        <v>999:99.99</v>
      </c>
      <c r="BE90" s="4" t="str">
        <f t="shared" si="78"/>
        <v>999:99.99</v>
      </c>
      <c r="BF90" s="4" t="str">
        <f t="shared" si="66"/>
        <v>999:99.99</v>
      </c>
      <c r="BG90" s="4" t="str">
        <f t="shared" si="79"/>
        <v>999:99.99</v>
      </c>
      <c r="BH90" s="4" t="str">
        <f t="shared" si="80"/>
        <v>999:99.99</v>
      </c>
    </row>
    <row r="91" spans="1:60" ht="24" customHeight="1" x14ac:dyDescent="0.15">
      <c r="A91" s="31" t="str">
        <f t="shared" si="55"/>
        <v/>
      </c>
      <c r="B91" s="30"/>
      <c r="C91" s="30"/>
      <c r="D91" s="30"/>
      <c r="E91" s="30"/>
      <c r="F91" s="32"/>
      <c r="G91" s="30"/>
      <c r="H91" s="33"/>
      <c r="I91" s="30"/>
      <c r="J91" s="33"/>
      <c r="K91" s="33"/>
      <c r="L91" s="33"/>
      <c r="M91" s="33"/>
      <c r="N91" s="33"/>
      <c r="O91" s="33"/>
      <c r="P91" s="33"/>
      <c r="Q91" s="31" t="str">
        <f t="shared" si="67"/>
        <v/>
      </c>
      <c r="R91" s="7" t="str">
        <f>IF(ISERROR(VLOOKUP(AI91,AK$59:$AL$75,2,0)),"",VLOOKUP(AI91,AK$59:$AL$75,2,0))</f>
        <v/>
      </c>
      <c r="S91" s="11"/>
      <c r="T91" s="12">
        <f t="shared" si="45"/>
        <v>0</v>
      </c>
      <c r="U91" s="12">
        <f>IF(I91="",0,1)</f>
        <v>0</v>
      </c>
      <c r="V91" s="12">
        <f t="shared" si="46"/>
        <v>0</v>
      </c>
      <c r="W91" s="12">
        <f t="shared" si="47"/>
        <v>0</v>
      </c>
      <c r="X91" s="12">
        <f t="shared" si="48"/>
        <v>0</v>
      </c>
      <c r="Y91" s="12">
        <f t="shared" si="49"/>
        <v>0</v>
      </c>
      <c r="Z91" s="12">
        <f t="shared" si="69"/>
        <v>0</v>
      </c>
      <c r="AA91" s="12">
        <f t="shared" si="70"/>
        <v>0</v>
      </c>
      <c r="AB91" s="12">
        <f t="shared" si="71"/>
        <v>0</v>
      </c>
      <c r="AC91" s="12">
        <f t="shared" si="72"/>
        <v>0</v>
      </c>
      <c r="AD91" s="12">
        <f t="shared" si="73"/>
        <v>0</v>
      </c>
      <c r="AE91" s="11" t="str">
        <f t="shared" si="81"/>
        <v>19000100</v>
      </c>
      <c r="AF91" s="7" t="str">
        <f t="shared" si="57"/>
        <v/>
      </c>
      <c r="AG91" s="7" t="str">
        <f t="shared" si="58"/>
        <v/>
      </c>
      <c r="AH91" s="7" t="str">
        <f t="shared" si="59"/>
        <v/>
      </c>
      <c r="AI91" s="4" t="str">
        <f t="shared" si="68"/>
        <v/>
      </c>
      <c r="AP91" s="6">
        <v>184</v>
      </c>
      <c r="AQ91" s="4">
        <f t="shared" si="82"/>
        <v>0</v>
      </c>
      <c r="AR91" s="4" t="str">
        <f t="shared" si="83"/>
        <v/>
      </c>
      <c r="AS91" s="4" t="str">
        <f t="shared" si="84"/>
        <v xml:space="preserve"> </v>
      </c>
      <c r="AT91" s="4" t="str">
        <f t="shared" si="60"/>
        <v/>
      </c>
      <c r="AU91" s="4" t="str">
        <f t="shared" si="61"/>
        <v/>
      </c>
      <c r="AV91" s="4" t="str">
        <f t="shared" si="62"/>
        <v/>
      </c>
      <c r="AW91" s="4" t="str">
        <f t="shared" si="74"/>
        <v/>
      </c>
      <c r="AX91" s="4" t="str">
        <f t="shared" si="75"/>
        <v/>
      </c>
      <c r="AY91" s="4" t="str">
        <f t="shared" si="63"/>
        <v/>
      </c>
      <c r="AZ91" s="4" t="str">
        <f t="shared" si="64"/>
        <v/>
      </c>
      <c r="BA91" s="4" t="str">
        <f t="shared" si="65"/>
        <v/>
      </c>
      <c r="BB91" s="4" t="str">
        <f t="shared" si="76"/>
        <v/>
      </c>
      <c r="BC91" s="4" t="str">
        <f t="shared" si="77"/>
        <v/>
      </c>
      <c r="BD91" s="4" t="str">
        <f t="shared" si="54"/>
        <v>999:99.99</v>
      </c>
      <c r="BE91" s="4" t="str">
        <f t="shared" si="78"/>
        <v>999:99.99</v>
      </c>
      <c r="BF91" s="4" t="str">
        <f t="shared" si="66"/>
        <v>999:99.99</v>
      </c>
      <c r="BG91" s="4" t="str">
        <f t="shared" si="79"/>
        <v>999:99.99</v>
      </c>
      <c r="BH91" s="4" t="str">
        <f t="shared" si="80"/>
        <v>999:99.99</v>
      </c>
    </row>
    <row r="92" spans="1:60" ht="24" customHeight="1" x14ac:dyDescent="0.15">
      <c r="A92" s="31" t="str">
        <f t="shared" si="55"/>
        <v/>
      </c>
      <c r="B92" s="30"/>
      <c r="C92" s="30"/>
      <c r="D92" s="30"/>
      <c r="E92" s="30"/>
      <c r="F92" s="32"/>
      <c r="G92" s="30"/>
      <c r="H92" s="33"/>
      <c r="I92" s="30"/>
      <c r="J92" s="33"/>
      <c r="K92" s="33"/>
      <c r="L92" s="33"/>
      <c r="M92" s="33"/>
      <c r="N92" s="33"/>
      <c r="O92" s="33"/>
      <c r="P92" s="33"/>
      <c r="Q92" s="31" t="str">
        <f t="shared" si="67"/>
        <v/>
      </c>
      <c r="R92" s="7" t="str">
        <f>IF(ISERROR(VLOOKUP(AI92,AK$59:$AL$75,2,0)),"",VLOOKUP(AI92,AK$59:$AL$75,2,0))</f>
        <v/>
      </c>
      <c r="S92" s="11"/>
      <c r="T92" s="12">
        <f t="shared" si="45"/>
        <v>0</v>
      </c>
      <c r="U92" s="12">
        <f t="shared" ref="U92:U107" si="85">IF(I92="",0,1)</f>
        <v>0</v>
      </c>
      <c r="V92" s="12">
        <f t="shared" si="46"/>
        <v>0</v>
      </c>
      <c r="W92" s="12">
        <f t="shared" si="47"/>
        <v>0</v>
      </c>
      <c r="X92" s="12">
        <f t="shared" si="48"/>
        <v>0</v>
      </c>
      <c r="Y92" s="12">
        <f t="shared" si="49"/>
        <v>0</v>
      </c>
      <c r="Z92" s="12">
        <f t="shared" si="69"/>
        <v>0</v>
      </c>
      <c r="AA92" s="12">
        <f t="shared" si="70"/>
        <v>0</v>
      </c>
      <c r="AB92" s="12">
        <f t="shared" si="71"/>
        <v>0</v>
      </c>
      <c r="AC92" s="12">
        <f t="shared" si="72"/>
        <v>0</v>
      </c>
      <c r="AD92" s="12">
        <f t="shared" si="73"/>
        <v>0</v>
      </c>
      <c r="AE92" s="11" t="str">
        <f t="shared" si="81"/>
        <v>19000100</v>
      </c>
      <c r="AF92" s="7" t="str">
        <f t="shared" si="57"/>
        <v/>
      </c>
      <c r="AG92" s="7" t="str">
        <f t="shared" si="58"/>
        <v/>
      </c>
      <c r="AH92" s="7" t="str">
        <f t="shared" si="59"/>
        <v/>
      </c>
      <c r="AI92" s="4" t="str">
        <f t="shared" si="68"/>
        <v/>
      </c>
      <c r="AP92" s="6">
        <v>185</v>
      </c>
      <c r="AQ92" s="4">
        <f t="shared" si="82"/>
        <v>0</v>
      </c>
      <c r="AR92" s="4" t="str">
        <f t="shared" si="83"/>
        <v/>
      </c>
      <c r="AS92" s="4" t="str">
        <f t="shared" si="84"/>
        <v xml:space="preserve"> </v>
      </c>
      <c r="AT92" s="4" t="str">
        <f t="shared" si="60"/>
        <v/>
      </c>
      <c r="AU92" s="4" t="str">
        <f t="shared" si="61"/>
        <v/>
      </c>
      <c r="AV92" s="4" t="str">
        <f t="shared" si="62"/>
        <v/>
      </c>
      <c r="AW92" s="4" t="str">
        <f t="shared" si="74"/>
        <v/>
      </c>
      <c r="AX92" s="4" t="str">
        <f t="shared" si="75"/>
        <v/>
      </c>
      <c r="AY92" s="4" t="str">
        <f t="shared" si="63"/>
        <v/>
      </c>
      <c r="AZ92" s="4" t="str">
        <f t="shared" si="64"/>
        <v/>
      </c>
      <c r="BA92" s="4" t="str">
        <f t="shared" si="65"/>
        <v/>
      </c>
      <c r="BB92" s="4" t="str">
        <f t="shared" si="76"/>
        <v/>
      </c>
      <c r="BC92" s="4" t="str">
        <f t="shared" si="77"/>
        <v/>
      </c>
      <c r="BD92" s="4" t="str">
        <f t="shared" si="54"/>
        <v>999:99.99</v>
      </c>
      <c r="BE92" s="4" t="str">
        <f t="shared" si="78"/>
        <v>999:99.99</v>
      </c>
      <c r="BF92" s="4" t="str">
        <f t="shared" si="66"/>
        <v>999:99.99</v>
      </c>
      <c r="BG92" s="4" t="str">
        <f t="shared" si="79"/>
        <v>999:99.99</v>
      </c>
      <c r="BH92" s="4" t="str">
        <f t="shared" si="80"/>
        <v>999:99.99</v>
      </c>
    </row>
    <row r="93" spans="1:60" ht="24" customHeight="1" x14ac:dyDescent="0.15">
      <c r="A93" s="31" t="str">
        <f t="shared" si="55"/>
        <v/>
      </c>
      <c r="B93" s="30"/>
      <c r="C93" s="30"/>
      <c r="D93" s="30"/>
      <c r="E93" s="30"/>
      <c r="F93" s="32"/>
      <c r="G93" s="30"/>
      <c r="H93" s="33"/>
      <c r="I93" s="30"/>
      <c r="J93" s="33"/>
      <c r="K93" s="33"/>
      <c r="L93" s="33"/>
      <c r="M93" s="33"/>
      <c r="N93" s="33"/>
      <c r="O93" s="33"/>
      <c r="P93" s="33"/>
      <c r="Q93" s="31" t="str">
        <f t="shared" si="67"/>
        <v/>
      </c>
      <c r="R93" s="7" t="str">
        <f>IF(ISERROR(VLOOKUP(AI93,AK$59:$AL$75,2,0)),"",VLOOKUP(AI93,AK$59:$AL$75,2,0))</f>
        <v/>
      </c>
      <c r="S93" s="11"/>
      <c r="T93" s="12">
        <f t="shared" si="45"/>
        <v>0</v>
      </c>
      <c r="U93" s="12">
        <f t="shared" si="85"/>
        <v>0</v>
      </c>
      <c r="V93" s="12">
        <f t="shared" si="46"/>
        <v>0</v>
      </c>
      <c r="W93" s="12">
        <f t="shared" si="47"/>
        <v>0</v>
      </c>
      <c r="X93" s="12">
        <f t="shared" si="48"/>
        <v>0</v>
      </c>
      <c r="Y93" s="12">
        <f t="shared" si="49"/>
        <v>0</v>
      </c>
      <c r="Z93" s="12">
        <f t="shared" si="69"/>
        <v>0</v>
      </c>
      <c r="AA93" s="12">
        <f t="shared" si="70"/>
        <v>0</v>
      </c>
      <c r="AB93" s="12">
        <f t="shared" si="71"/>
        <v>0</v>
      </c>
      <c r="AC93" s="12">
        <f t="shared" si="72"/>
        <v>0</v>
      </c>
      <c r="AD93" s="12">
        <f t="shared" si="73"/>
        <v>0</v>
      </c>
      <c r="AE93" s="11" t="str">
        <f t="shared" si="81"/>
        <v>19000100</v>
      </c>
      <c r="AF93" s="7" t="str">
        <f t="shared" si="57"/>
        <v/>
      </c>
      <c r="AG93" s="7" t="str">
        <f t="shared" si="58"/>
        <v/>
      </c>
      <c r="AH93" s="7" t="str">
        <f t="shared" si="59"/>
        <v/>
      </c>
      <c r="AI93" s="4" t="str">
        <f t="shared" si="68"/>
        <v/>
      </c>
      <c r="AP93" s="6">
        <v>186</v>
      </c>
      <c r="AQ93" s="4">
        <f t="shared" si="82"/>
        <v>0</v>
      </c>
      <c r="AR93" s="4" t="str">
        <f t="shared" si="83"/>
        <v/>
      </c>
      <c r="AS93" s="4" t="str">
        <f t="shared" si="84"/>
        <v xml:space="preserve"> </v>
      </c>
      <c r="AT93" s="4" t="str">
        <f t="shared" si="60"/>
        <v/>
      </c>
      <c r="AU93" s="4" t="str">
        <f t="shared" si="61"/>
        <v/>
      </c>
      <c r="AV93" s="4" t="str">
        <f t="shared" si="62"/>
        <v/>
      </c>
      <c r="AW93" s="4" t="str">
        <f t="shared" si="74"/>
        <v/>
      </c>
      <c r="AX93" s="4" t="str">
        <f t="shared" si="75"/>
        <v/>
      </c>
      <c r="AY93" s="4" t="str">
        <f t="shared" si="63"/>
        <v/>
      </c>
      <c r="AZ93" s="4" t="str">
        <f t="shared" si="64"/>
        <v/>
      </c>
      <c r="BA93" s="4" t="str">
        <f t="shared" si="65"/>
        <v/>
      </c>
      <c r="BB93" s="4" t="str">
        <f t="shared" si="76"/>
        <v/>
      </c>
      <c r="BC93" s="4" t="str">
        <f t="shared" si="77"/>
        <v/>
      </c>
      <c r="BD93" s="4" t="str">
        <f t="shared" si="54"/>
        <v>999:99.99</v>
      </c>
      <c r="BE93" s="4" t="str">
        <f t="shared" si="78"/>
        <v>999:99.99</v>
      </c>
      <c r="BF93" s="4" t="str">
        <f t="shared" si="66"/>
        <v>999:99.99</v>
      </c>
      <c r="BG93" s="4" t="str">
        <f t="shared" si="79"/>
        <v>999:99.99</v>
      </c>
      <c r="BH93" s="4" t="str">
        <f t="shared" si="80"/>
        <v>999:99.99</v>
      </c>
    </row>
    <row r="94" spans="1:60" ht="24" customHeight="1" x14ac:dyDescent="0.15">
      <c r="A94" s="31" t="str">
        <f t="shared" si="55"/>
        <v/>
      </c>
      <c r="B94" s="30"/>
      <c r="C94" s="30"/>
      <c r="D94" s="30"/>
      <c r="E94" s="30"/>
      <c r="F94" s="32"/>
      <c r="G94" s="30"/>
      <c r="H94" s="33"/>
      <c r="I94" s="30"/>
      <c r="J94" s="33"/>
      <c r="K94" s="33"/>
      <c r="L94" s="33"/>
      <c r="M94" s="33"/>
      <c r="N94" s="33"/>
      <c r="O94" s="33"/>
      <c r="P94" s="33"/>
      <c r="Q94" s="31" t="str">
        <f t="shared" si="67"/>
        <v/>
      </c>
      <c r="R94" s="7" t="str">
        <f>IF(ISERROR(VLOOKUP(AI94,AK$59:$AL$75,2,0)),"",VLOOKUP(AI94,AK$59:$AL$75,2,0))</f>
        <v/>
      </c>
      <c r="S94" s="11"/>
      <c r="T94" s="12">
        <f t="shared" si="45"/>
        <v>0</v>
      </c>
      <c r="U94" s="12">
        <f t="shared" si="85"/>
        <v>0</v>
      </c>
      <c r="V94" s="12">
        <f t="shared" si="46"/>
        <v>0</v>
      </c>
      <c r="W94" s="12">
        <f t="shared" si="47"/>
        <v>0</v>
      </c>
      <c r="X94" s="12">
        <f t="shared" si="48"/>
        <v>0</v>
      </c>
      <c r="Y94" s="12">
        <f t="shared" si="49"/>
        <v>0</v>
      </c>
      <c r="Z94" s="12">
        <f t="shared" si="69"/>
        <v>0</v>
      </c>
      <c r="AA94" s="12">
        <f t="shared" si="70"/>
        <v>0</v>
      </c>
      <c r="AB94" s="12">
        <f t="shared" si="71"/>
        <v>0</v>
      </c>
      <c r="AC94" s="12">
        <f t="shared" si="72"/>
        <v>0</v>
      </c>
      <c r="AD94" s="12">
        <f t="shared" si="73"/>
        <v>0</v>
      </c>
      <c r="AE94" s="11" t="str">
        <f t="shared" si="81"/>
        <v>19000100</v>
      </c>
      <c r="AF94" s="7" t="str">
        <f t="shared" si="57"/>
        <v/>
      </c>
      <c r="AG94" s="7" t="str">
        <f t="shared" si="58"/>
        <v/>
      </c>
      <c r="AH94" s="7" t="str">
        <f t="shared" si="59"/>
        <v/>
      </c>
      <c r="AI94" s="4" t="str">
        <f t="shared" si="68"/>
        <v/>
      </c>
      <c r="AP94" s="6">
        <v>187</v>
      </c>
      <c r="AQ94" s="4">
        <f t="shared" si="82"/>
        <v>0</v>
      </c>
      <c r="AR94" s="4" t="str">
        <f t="shared" si="83"/>
        <v/>
      </c>
      <c r="AS94" s="4" t="str">
        <f t="shared" si="84"/>
        <v xml:space="preserve"> </v>
      </c>
      <c r="AT94" s="4" t="str">
        <f t="shared" si="60"/>
        <v/>
      </c>
      <c r="AU94" s="4" t="str">
        <f t="shared" si="61"/>
        <v/>
      </c>
      <c r="AV94" s="4" t="str">
        <f t="shared" si="62"/>
        <v/>
      </c>
      <c r="AW94" s="4" t="str">
        <f t="shared" si="74"/>
        <v/>
      </c>
      <c r="AX94" s="4" t="str">
        <f t="shared" si="75"/>
        <v/>
      </c>
      <c r="AY94" s="4" t="str">
        <f t="shared" si="63"/>
        <v/>
      </c>
      <c r="AZ94" s="4" t="str">
        <f t="shared" si="64"/>
        <v/>
      </c>
      <c r="BA94" s="4" t="str">
        <f t="shared" si="65"/>
        <v/>
      </c>
      <c r="BB94" s="4" t="str">
        <f t="shared" si="76"/>
        <v/>
      </c>
      <c r="BC94" s="4" t="str">
        <f t="shared" si="77"/>
        <v/>
      </c>
      <c r="BD94" s="4" t="str">
        <f t="shared" si="54"/>
        <v>999:99.99</v>
      </c>
      <c r="BE94" s="4" t="str">
        <f t="shared" si="78"/>
        <v>999:99.99</v>
      </c>
      <c r="BF94" s="4" t="str">
        <f t="shared" si="66"/>
        <v>999:99.99</v>
      </c>
      <c r="BG94" s="4" t="str">
        <f t="shared" si="79"/>
        <v>999:99.99</v>
      </c>
      <c r="BH94" s="4" t="str">
        <f t="shared" si="80"/>
        <v>999:99.99</v>
      </c>
    </row>
    <row r="95" spans="1:60" ht="24" customHeight="1" x14ac:dyDescent="0.15">
      <c r="A95" s="31" t="str">
        <f t="shared" si="55"/>
        <v/>
      </c>
      <c r="B95" s="30"/>
      <c r="C95" s="30"/>
      <c r="D95" s="30"/>
      <c r="E95" s="30"/>
      <c r="F95" s="32"/>
      <c r="G95" s="30"/>
      <c r="H95" s="33"/>
      <c r="I95" s="30"/>
      <c r="J95" s="33"/>
      <c r="K95" s="33"/>
      <c r="L95" s="33"/>
      <c r="M95" s="33"/>
      <c r="N95" s="33"/>
      <c r="O95" s="33"/>
      <c r="P95" s="33"/>
      <c r="Q95" s="31" t="str">
        <f t="shared" si="67"/>
        <v/>
      </c>
      <c r="R95" s="7" t="str">
        <f>IF(ISERROR(VLOOKUP(AI95,AK$59:$AL$75,2,0)),"",VLOOKUP(AI95,AK$59:$AL$75,2,0))</f>
        <v/>
      </c>
      <c r="S95" s="11"/>
      <c r="T95" s="12">
        <f t="shared" si="45"/>
        <v>0</v>
      </c>
      <c r="U95" s="12">
        <f t="shared" si="85"/>
        <v>0</v>
      </c>
      <c r="V95" s="12">
        <f t="shared" si="46"/>
        <v>0</v>
      </c>
      <c r="W95" s="12">
        <f t="shared" si="47"/>
        <v>0</v>
      </c>
      <c r="X95" s="12">
        <f t="shared" si="48"/>
        <v>0</v>
      </c>
      <c r="Y95" s="12">
        <f t="shared" si="49"/>
        <v>0</v>
      </c>
      <c r="Z95" s="12">
        <f t="shared" si="69"/>
        <v>0</v>
      </c>
      <c r="AA95" s="12">
        <f t="shared" si="70"/>
        <v>0</v>
      </c>
      <c r="AB95" s="12">
        <f t="shared" si="71"/>
        <v>0</v>
      </c>
      <c r="AC95" s="12">
        <f t="shared" si="72"/>
        <v>0</v>
      </c>
      <c r="AD95" s="12">
        <f t="shared" si="73"/>
        <v>0</v>
      </c>
      <c r="AE95" s="11" t="str">
        <f t="shared" si="81"/>
        <v>19000100</v>
      </c>
      <c r="AF95" s="7" t="str">
        <f t="shared" si="57"/>
        <v/>
      </c>
      <c r="AG95" s="7" t="str">
        <f t="shared" si="58"/>
        <v/>
      </c>
      <c r="AH95" s="7" t="str">
        <f t="shared" si="59"/>
        <v/>
      </c>
      <c r="AI95" s="4" t="str">
        <f t="shared" si="68"/>
        <v/>
      </c>
      <c r="AP95" s="6">
        <v>188</v>
      </c>
      <c r="AQ95" s="4">
        <f t="shared" si="82"/>
        <v>0</v>
      </c>
      <c r="AR95" s="4" t="str">
        <f t="shared" si="83"/>
        <v/>
      </c>
      <c r="AS95" s="4" t="str">
        <f t="shared" si="84"/>
        <v xml:space="preserve"> </v>
      </c>
      <c r="AT95" s="4" t="str">
        <f t="shared" si="60"/>
        <v/>
      </c>
      <c r="AU95" s="4" t="str">
        <f t="shared" si="61"/>
        <v/>
      </c>
      <c r="AV95" s="4" t="str">
        <f t="shared" si="62"/>
        <v/>
      </c>
      <c r="AW95" s="4" t="str">
        <f t="shared" si="74"/>
        <v/>
      </c>
      <c r="AX95" s="4" t="str">
        <f t="shared" si="75"/>
        <v/>
      </c>
      <c r="AY95" s="4" t="str">
        <f t="shared" si="63"/>
        <v/>
      </c>
      <c r="AZ95" s="4" t="str">
        <f t="shared" si="64"/>
        <v/>
      </c>
      <c r="BA95" s="4" t="str">
        <f t="shared" si="65"/>
        <v/>
      </c>
      <c r="BB95" s="4" t="str">
        <f t="shared" si="76"/>
        <v/>
      </c>
      <c r="BC95" s="4" t="str">
        <f t="shared" si="77"/>
        <v/>
      </c>
      <c r="BD95" s="4" t="str">
        <f t="shared" si="54"/>
        <v>999:99.99</v>
      </c>
      <c r="BE95" s="4" t="str">
        <f t="shared" si="78"/>
        <v>999:99.99</v>
      </c>
      <c r="BF95" s="4" t="str">
        <f t="shared" si="66"/>
        <v>999:99.99</v>
      </c>
      <c r="BG95" s="4" t="str">
        <f t="shared" si="79"/>
        <v>999:99.99</v>
      </c>
      <c r="BH95" s="4" t="str">
        <f t="shared" si="80"/>
        <v>999:99.99</v>
      </c>
    </row>
    <row r="96" spans="1:60" ht="24" customHeight="1" x14ac:dyDescent="0.15">
      <c r="A96" s="31" t="str">
        <f t="shared" si="55"/>
        <v/>
      </c>
      <c r="B96" s="30"/>
      <c r="C96" s="30"/>
      <c r="D96" s="30"/>
      <c r="E96" s="30"/>
      <c r="F96" s="32"/>
      <c r="G96" s="30"/>
      <c r="H96" s="33"/>
      <c r="I96" s="30"/>
      <c r="J96" s="33"/>
      <c r="K96" s="33"/>
      <c r="L96" s="33"/>
      <c r="M96" s="33"/>
      <c r="N96" s="33"/>
      <c r="O96" s="33"/>
      <c r="P96" s="33"/>
      <c r="Q96" s="31" t="str">
        <f t="shared" si="67"/>
        <v/>
      </c>
      <c r="R96" s="7" t="str">
        <f>IF(ISERROR(VLOOKUP(AI96,AK$59:$AL$75,2,0)),"",VLOOKUP(AI96,AK$59:$AL$75,2,0))</f>
        <v/>
      </c>
      <c r="S96" s="11"/>
      <c r="T96" s="12">
        <f t="shared" si="45"/>
        <v>0</v>
      </c>
      <c r="U96" s="12">
        <f t="shared" si="85"/>
        <v>0</v>
      </c>
      <c r="V96" s="12">
        <f t="shared" si="46"/>
        <v>0</v>
      </c>
      <c r="W96" s="12">
        <f t="shared" si="47"/>
        <v>0</v>
      </c>
      <c r="X96" s="12">
        <f t="shared" si="48"/>
        <v>0</v>
      </c>
      <c r="Y96" s="12">
        <f t="shared" si="49"/>
        <v>0</v>
      </c>
      <c r="Z96" s="12">
        <f t="shared" si="69"/>
        <v>0</v>
      </c>
      <c r="AA96" s="12">
        <f t="shared" si="70"/>
        <v>0</v>
      </c>
      <c r="AB96" s="12">
        <f t="shared" si="71"/>
        <v>0</v>
      </c>
      <c r="AC96" s="12">
        <f t="shared" si="72"/>
        <v>0</v>
      </c>
      <c r="AD96" s="12">
        <f t="shared" si="73"/>
        <v>0</v>
      </c>
      <c r="AE96" s="11" t="str">
        <f t="shared" si="81"/>
        <v>19000100</v>
      </c>
      <c r="AF96" s="7" t="str">
        <f t="shared" si="57"/>
        <v/>
      </c>
      <c r="AG96" s="7" t="str">
        <f t="shared" si="58"/>
        <v/>
      </c>
      <c r="AH96" s="7" t="str">
        <f t="shared" si="59"/>
        <v/>
      </c>
      <c r="AI96" s="4" t="str">
        <f t="shared" si="68"/>
        <v/>
      </c>
      <c r="AP96" s="6">
        <v>189</v>
      </c>
      <c r="AQ96" s="4">
        <f t="shared" si="82"/>
        <v>0</v>
      </c>
      <c r="AR96" s="4" t="str">
        <f t="shared" si="83"/>
        <v/>
      </c>
      <c r="AS96" s="4" t="str">
        <f t="shared" si="84"/>
        <v xml:space="preserve"> </v>
      </c>
      <c r="AT96" s="4" t="str">
        <f t="shared" si="60"/>
        <v/>
      </c>
      <c r="AU96" s="4" t="str">
        <f t="shared" si="61"/>
        <v/>
      </c>
      <c r="AV96" s="4" t="str">
        <f t="shared" si="62"/>
        <v/>
      </c>
      <c r="AW96" s="4" t="str">
        <f t="shared" si="74"/>
        <v/>
      </c>
      <c r="AX96" s="4" t="str">
        <f t="shared" si="75"/>
        <v/>
      </c>
      <c r="AY96" s="4" t="str">
        <f t="shared" si="63"/>
        <v/>
      </c>
      <c r="AZ96" s="4" t="str">
        <f t="shared" si="64"/>
        <v/>
      </c>
      <c r="BA96" s="4" t="str">
        <f t="shared" si="65"/>
        <v/>
      </c>
      <c r="BB96" s="4" t="str">
        <f t="shared" si="76"/>
        <v/>
      </c>
      <c r="BC96" s="4" t="str">
        <f t="shared" si="77"/>
        <v/>
      </c>
      <c r="BD96" s="4" t="str">
        <f t="shared" si="54"/>
        <v>999:99.99</v>
      </c>
      <c r="BE96" s="4" t="str">
        <f t="shared" si="78"/>
        <v>999:99.99</v>
      </c>
      <c r="BF96" s="4" t="str">
        <f t="shared" si="66"/>
        <v>999:99.99</v>
      </c>
      <c r="BG96" s="4" t="str">
        <f t="shared" si="79"/>
        <v>999:99.99</v>
      </c>
      <c r="BH96" s="4" t="str">
        <f t="shared" si="80"/>
        <v>999:99.99</v>
      </c>
    </row>
    <row r="97" spans="1:60" ht="24" customHeight="1" x14ac:dyDescent="0.15">
      <c r="A97" s="31" t="str">
        <f t="shared" si="55"/>
        <v/>
      </c>
      <c r="B97" s="30"/>
      <c r="C97" s="30"/>
      <c r="D97" s="30"/>
      <c r="E97" s="30"/>
      <c r="F97" s="32"/>
      <c r="G97" s="30"/>
      <c r="H97" s="33"/>
      <c r="I97" s="30"/>
      <c r="J97" s="33"/>
      <c r="K97" s="33"/>
      <c r="L97" s="33"/>
      <c r="M97" s="33"/>
      <c r="N97" s="33"/>
      <c r="O97" s="33"/>
      <c r="P97" s="33"/>
      <c r="Q97" s="31" t="str">
        <f t="shared" si="67"/>
        <v/>
      </c>
      <c r="R97" s="7" t="str">
        <f>IF(ISERROR(VLOOKUP(AI97,AK$59:$AL$75,2,0)),"",VLOOKUP(AI97,AK$59:$AL$75,2,0))</f>
        <v/>
      </c>
      <c r="S97" s="11"/>
      <c r="T97" s="12">
        <f t="shared" si="45"/>
        <v>0</v>
      </c>
      <c r="U97" s="12">
        <f t="shared" si="85"/>
        <v>0</v>
      </c>
      <c r="V97" s="12">
        <f t="shared" si="46"/>
        <v>0</v>
      </c>
      <c r="W97" s="12">
        <f t="shared" si="47"/>
        <v>0</v>
      </c>
      <c r="X97" s="12">
        <f t="shared" si="48"/>
        <v>0</v>
      </c>
      <c r="Y97" s="12">
        <f t="shared" si="49"/>
        <v>0</v>
      </c>
      <c r="Z97" s="12">
        <f t="shared" si="69"/>
        <v>0</v>
      </c>
      <c r="AA97" s="12">
        <f t="shared" si="70"/>
        <v>0</v>
      </c>
      <c r="AB97" s="12">
        <f t="shared" si="71"/>
        <v>0</v>
      </c>
      <c r="AC97" s="12">
        <f t="shared" si="72"/>
        <v>0</v>
      </c>
      <c r="AD97" s="12">
        <f t="shared" si="73"/>
        <v>0</v>
      </c>
      <c r="AE97" s="11" t="str">
        <f t="shared" si="81"/>
        <v>19000100</v>
      </c>
      <c r="AF97" s="7" t="str">
        <f t="shared" si="57"/>
        <v/>
      </c>
      <c r="AG97" s="7" t="str">
        <f t="shared" si="58"/>
        <v/>
      </c>
      <c r="AH97" s="7" t="str">
        <f t="shared" si="59"/>
        <v/>
      </c>
      <c r="AI97" s="4" t="str">
        <f t="shared" si="68"/>
        <v/>
      </c>
      <c r="AP97" s="6">
        <v>190</v>
      </c>
      <c r="AQ97" s="4">
        <f t="shared" si="82"/>
        <v>0</v>
      </c>
      <c r="AR97" s="4" t="str">
        <f t="shared" si="83"/>
        <v/>
      </c>
      <c r="AS97" s="4" t="str">
        <f t="shared" si="84"/>
        <v xml:space="preserve"> </v>
      </c>
      <c r="AT97" s="4" t="str">
        <f t="shared" si="60"/>
        <v/>
      </c>
      <c r="AU97" s="4" t="str">
        <f t="shared" si="61"/>
        <v/>
      </c>
      <c r="AV97" s="4" t="str">
        <f t="shared" si="62"/>
        <v/>
      </c>
      <c r="AW97" s="4" t="str">
        <f t="shared" si="74"/>
        <v/>
      </c>
      <c r="AX97" s="4" t="str">
        <f t="shared" si="75"/>
        <v/>
      </c>
      <c r="AY97" s="4" t="str">
        <f t="shared" si="63"/>
        <v/>
      </c>
      <c r="AZ97" s="4" t="str">
        <f t="shared" si="64"/>
        <v/>
      </c>
      <c r="BA97" s="4" t="str">
        <f t="shared" si="65"/>
        <v/>
      </c>
      <c r="BB97" s="4" t="str">
        <f t="shared" si="76"/>
        <v/>
      </c>
      <c r="BC97" s="4" t="str">
        <f t="shared" si="77"/>
        <v/>
      </c>
      <c r="BD97" s="4" t="str">
        <f t="shared" si="54"/>
        <v>999:99.99</v>
      </c>
      <c r="BE97" s="4" t="str">
        <f t="shared" si="78"/>
        <v>999:99.99</v>
      </c>
      <c r="BF97" s="4" t="str">
        <f t="shared" si="66"/>
        <v>999:99.99</v>
      </c>
      <c r="BG97" s="4" t="str">
        <f t="shared" si="79"/>
        <v>999:99.99</v>
      </c>
      <c r="BH97" s="4" t="str">
        <f t="shared" si="80"/>
        <v>999:99.99</v>
      </c>
    </row>
    <row r="98" spans="1:60" ht="24" customHeight="1" x14ac:dyDescent="0.15">
      <c r="A98" s="31" t="str">
        <f t="shared" si="55"/>
        <v/>
      </c>
      <c r="B98" s="30"/>
      <c r="C98" s="30"/>
      <c r="D98" s="30"/>
      <c r="E98" s="30"/>
      <c r="F98" s="32"/>
      <c r="G98" s="30"/>
      <c r="H98" s="33"/>
      <c r="I98" s="30"/>
      <c r="J98" s="33"/>
      <c r="K98" s="33"/>
      <c r="L98" s="33"/>
      <c r="M98" s="33"/>
      <c r="N98" s="33"/>
      <c r="O98" s="33"/>
      <c r="P98" s="33"/>
      <c r="Q98" s="31" t="str">
        <f t="shared" si="67"/>
        <v/>
      </c>
      <c r="R98" s="7" t="str">
        <f>IF(ISERROR(VLOOKUP(AI98,AK$59:$AL$75,2,0)),"",VLOOKUP(AI98,AK$59:$AL$75,2,0))</f>
        <v/>
      </c>
      <c r="S98" s="11"/>
      <c r="T98" s="12">
        <f t="shared" si="45"/>
        <v>0</v>
      </c>
      <c r="U98" s="12">
        <f t="shared" si="85"/>
        <v>0</v>
      </c>
      <c r="V98" s="12">
        <f t="shared" si="46"/>
        <v>0</v>
      </c>
      <c r="W98" s="12">
        <f t="shared" si="47"/>
        <v>0</v>
      </c>
      <c r="X98" s="12">
        <f t="shared" si="48"/>
        <v>0</v>
      </c>
      <c r="Y98" s="12">
        <f t="shared" si="49"/>
        <v>0</v>
      </c>
      <c r="Z98" s="12">
        <f t="shared" si="69"/>
        <v>0</v>
      </c>
      <c r="AA98" s="12">
        <f t="shared" si="70"/>
        <v>0</v>
      </c>
      <c r="AB98" s="12">
        <f t="shared" si="71"/>
        <v>0</v>
      </c>
      <c r="AC98" s="12">
        <f t="shared" si="72"/>
        <v>0</v>
      </c>
      <c r="AD98" s="12">
        <f t="shared" si="73"/>
        <v>0</v>
      </c>
      <c r="AE98" s="11" t="str">
        <f t="shared" si="81"/>
        <v>19000100</v>
      </c>
      <c r="AF98" s="7" t="str">
        <f t="shared" si="57"/>
        <v/>
      </c>
      <c r="AG98" s="7" t="str">
        <f t="shared" si="58"/>
        <v/>
      </c>
      <c r="AH98" s="7" t="str">
        <f t="shared" si="59"/>
        <v/>
      </c>
      <c r="AI98" s="4" t="str">
        <f t="shared" si="68"/>
        <v/>
      </c>
      <c r="AP98" s="6">
        <v>191</v>
      </c>
      <c r="AQ98" s="4">
        <f t="shared" si="82"/>
        <v>0</v>
      </c>
      <c r="AR98" s="4" t="str">
        <f t="shared" si="83"/>
        <v/>
      </c>
      <c r="AS98" s="4" t="str">
        <f t="shared" si="84"/>
        <v xml:space="preserve"> </v>
      </c>
      <c r="AT98" s="4" t="str">
        <f t="shared" si="60"/>
        <v/>
      </c>
      <c r="AU98" s="4" t="str">
        <f t="shared" si="61"/>
        <v/>
      </c>
      <c r="AV98" s="4" t="str">
        <f t="shared" si="62"/>
        <v/>
      </c>
      <c r="AW98" s="4" t="str">
        <f t="shared" si="74"/>
        <v/>
      </c>
      <c r="AX98" s="4" t="str">
        <f t="shared" si="75"/>
        <v/>
      </c>
      <c r="AY98" s="4" t="str">
        <f t="shared" si="63"/>
        <v/>
      </c>
      <c r="AZ98" s="4" t="str">
        <f t="shared" si="64"/>
        <v/>
      </c>
      <c r="BA98" s="4" t="str">
        <f t="shared" si="65"/>
        <v/>
      </c>
      <c r="BB98" s="4" t="str">
        <f t="shared" si="76"/>
        <v/>
      </c>
      <c r="BC98" s="4" t="str">
        <f t="shared" si="77"/>
        <v/>
      </c>
      <c r="BD98" s="4" t="str">
        <f t="shared" si="54"/>
        <v>999:99.99</v>
      </c>
      <c r="BE98" s="4" t="str">
        <f t="shared" si="78"/>
        <v>999:99.99</v>
      </c>
      <c r="BF98" s="4" t="str">
        <f t="shared" si="66"/>
        <v>999:99.99</v>
      </c>
      <c r="BG98" s="4" t="str">
        <f t="shared" si="79"/>
        <v>999:99.99</v>
      </c>
      <c r="BH98" s="4" t="str">
        <f t="shared" si="80"/>
        <v>999:99.99</v>
      </c>
    </row>
    <row r="99" spans="1:60" ht="24" customHeight="1" x14ac:dyDescent="0.15">
      <c r="A99" s="31" t="str">
        <f t="shared" si="55"/>
        <v/>
      </c>
      <c r="B99" s="30"/>
      <c r="C99" s="30"/>
      <c r="D99" s="30"/>
      <c r="E99" s="30"/>
      <c r="F99" s="32"/>
      <c r="G99" s="30"/>
      <c r="H99" s="33"/>
      <c r="I99" s="30"/>
      <c r="J99" s="33"/>
      <c r="K99" s="33"/>
      <c r="L99" s="33"/>
      <c r="M99" s="33"/>
      <c r="N99" s="33"/>
      <c r="O99" s="33"/>
      <c r="P99" s="33"/>
      <c r="Q99" s="31" t="str">
        <f t="shared" si="67"/>
        <v/>
      </c>
      <c r="R99" s="7" t="str">
        <f>IF(ISERROR(VLOOKUP(AI99,AK$59:$AL$75,2,0)),"",VLOOKUP(AI99,AK$59:$AL$75,2,0))</f>
        <v/>
      </c>
      <c r="S99" s="11"/>
      <c r="T99" s="12">
        <f t="shared" si="45"/>
        <v>0</v>
      </c>
      <c r="U99" s="12">
        <f t="shared" si="85"/>
        <v>0</v>
      </c>
      <c r="V99" s="12">
        <f t="shared" si="46"/>
        <v>0</v>
      </c>
      <c r="W99" s="12">
        <f t="shared" si="47"/>
        <v>0</v>
      </c>
      <c r="X99" s="12">
        <f t="shared" si="48"/>
        <v>0</v>
      </c>
      <c r="Y99" s="12">
        <f t="shared" si="49"/>
        <v>0</v>
      </c>
      <c r="Z99" s="12">
        <f t="shared" si="69"/>
        <v>0</v>
      </c>
      <c r="AA99" s="12">
        <f t="shared" si="70"/>
        <v>0</v>
      </c>
      <c r="AB99" s="12">
        <f t="shared" si="71"/>
        <v>0</v>
      </c>
      <c r="AC99" s="12">
        <f t="shared" si="72"/>
        <v>0</v>
      </c>
      <c r="AD99" s="12">
        <f t="shared" si="73"/>
        <v>0</v>
      </c>
      <c r="AE99" s="11" t="str">
        <f t="shared" si="81"/>
        <v>19000100</v>
      </c>
      <c r="AF99" s="7" t="str">
        <f t="shared" si="57"/>
        <v/>
      </c>
      <c r="AG99" s="7" t="str">
        <f t="shared" si="58"/>
        <v/>
      </c>
      <c r="AH99" s="7" t="str">
        <f t="shared" si="59"/>
        <v/>
      </c>
      <c r="AI99" s="4" t="str">
        <f t="shared" si="68"/>
        <v/>
      </c>
      <c r="AP99" s="6">
        <v>192</v>
      </c>
      <c r="AQ99" s="4">
        <f t="shared" si="82"/>
        <v>0</v>
      </c>
      <c r="AR99" s="4" t="str">
        <f t="shared" si="83"/>
        <v/>
      </c>
      <c r="AS99" s="4" t="str">
        <f t="shared" si="84"/>
        <v xml:space="preserve"> </v>
      </c>
      <c r="AT99" s="4" t="str">
        <f t="shared" si="60"/>
        <v/>
      </c>
      <c r="AU99" s="4" t="str">
        <f t="shared" si="61"/>
        <v/>
      </c>
      <c r="AV99" s="4" t="str">
        <f t="shared" si="62"/>
        <v/>
      </c>
      <c r="AW99" s="4" t="str">
        <f t="shared" si="74"/>
        <v/>
      </c>
      <c r="AX99" s="4" t="str">
        <f t="shared" si="75"/>
        <v/>
      </c>
      <c r="AY99" s="4" t="str">
        <f t="shared" si="63"/>
        <v/>
      </c>
      <c r="AZ99" s="4" t="str">
        <f t="shared" si="64"/>
        <v/>
      </c>
      <c r="BA99" s="4" t="str">
        <f t="shared" si="65"/>
        <v/>
      </c>
      <c r="BB99" s="4" t="str">
        <f t="shared" si="76"/>
        <v/>
      </c>
      <c r="BC99" s="4" t="str">
        <f t="shared" si="77"/>
        <v/>
      </c>
      <c r="BD99" s="4" t="str">
        <f t="shared" si="54"/>
        <v>999:99.99</v>
      </c>
      <c r="BE99" s="4" t="str">
        <f t="shared" si="78"/>
        <v>999:99.99</v>
      </c>
      <c r="BF99" s="4" t="str">
        <f t="shared" si="66"/>
        <v>999:99.99</v>
      </c>
      <c r="BG99" s="4" t="str">
        <f t="shared" si="79"/>
        <v>999:99.99</v>
      </c>
      <c r="BH99" s="4" t="str">
        <f t="shared" si="80"/>
        <v>999:99.99</v>
      </c>
    </row>
    <row r="100" spans="1:60" ht="24" customHeight="1" x14ac:dyDescent="0.15">
      <c r="A100" s="31" t="str">
        <f t="shared" si="55"/>
        <v/>
      </c>
      <c r="B100" s="30"/>
      <c r="C100" s="30"/>
      <c r="D100" s="30"/>
      <c r="E100" s="30"/>
      <c r="F100" s="32"/>
      <c r="G100" s="30"/>
      <c r="H100" s="33"/>
      <c r="I100" s="30"/>
      <c r="J100" s="33"/>
      <c r="K100" s="33"/>
      <c r="L100" s="33"/>
      <c r="M100" s="33"/>
      <c r="N100" s="33"/>
      <c r="O100" s="33"/>
      <c r="P100" s="33"/>
      <c r="Q100" s="31" t="str">
        <f t="shared" si="67"/>
        <v/>
      </c>
      <c r="R100" s="7" t="str">
        <f>IF(ISERROR(VLOOKUP(AI100,AK$59:$AL$75,2,0)),"",VLOOKUP(AI100,AK$59:$AL$75,2,0))</f>
        <v/>
      </c>
      <c r="S100" s="11"/>
      <c r="T100" s="12">
        <f t="shared" si="45"/>
        <v>0</v>
      </c>
      <c r="U100" s="12">
        <f t="shared" si="85"/>
        <v>0</v>
      </c>
      <c r="V100" s="12">
        <f t="shared" si="46"/>
        <v>0</v>
      </c>
      <c r="W100" s="12">
        <f t="shared" si="47"/>
        <v>0</v>
      </c>
      <c r="X100" s="12">
        <f t="shared" si="48"/>
        <v>0</v>
      </c>
      <c r="Y100" s="12">
        <f t="shared" si="49"/>
        <v>0</v>
      </c>
      <c r="Z100" s="12">
        <f t="shared" si="69"/>
        <v>0</v>
      </c>
      <c r="AA100" s="12">
        <f t="shared" si="70"/>
        <v>0</v>
      </c>
      <c r="AB100" s="12">
        <f t="shared" si="71"/>
        <v>0</v>
      </c>
      <c r="AC100" s="12">
        <f t="shared" si="72"/>
        <v>0</v>
      </c>
      <c r="AD100" s="12">
        <f t="shared" si="73"/>
        <v>0</v>
      </c>
      <c r="AE100" s="11" t="str">
        <f t="shared" si="81"/>
        <v>19000100</v>
      </c>
      <c r="AF100" s="7" t="str">
        <f t="shared" si="57"/>
        <v/>
      </c>
      <c r="AG100" s="7" t="str">
        <f t="shared" si="58"/>
        <v/>
      </c>
      <c r="AH100" s="7" t="str">
        <f t="shared" si="59"/>
        <v/>
      </c>
      <c r="AI100" s="4" t="str">
        <f t="shared" si="68"/>
        <v/>
      </c>
      <c r="AP100" s="6">
        <v>193</v>
      </c>
      <c r="AQ100" s="4">
        <f t="shared" si="82"/>
        <v>0</v>
      </c>
      <c r="AR100" s="4" t="str">
        <f t="shared" si="83"/>
        <v/>
      </c>
      <c r="AS100" s="4" t="str">
        <f t="shared" si="84"/>
        <v xml:space="preserve"> </v>
      </c>
      <c r="AT100" s="4" t="str">
        <f t="shared" si="60"/>
        <v/>
      </c>
      <c r="AU100" s="4" t="str">
        <f t="shared" si="61"/>
        <v/>
      </c>
      <c r="AV100" s="4" t="str">
        <f t="shared" si="62"/>
        <v/>
      </c>
      <c r="AW100" s="4" t="str">
        <f t="shared" si="74"/>
        <v/>
      </c>
      <c r="AX100" s="4" t="str">
        <f t="shared" si="75"/>
        <v/>
      </c>
      <c r="AY100" s="4" t="str">
        <f t="shared" si="63"/>
        <v/>
      </c>
      <c r="AZ100" s="4" t="str">
        <f t="shared" si="64"/>
        <v/>
      </c>
      <c r="BA100" s="4" t="str">
        <f t="shared" si="65"/>
        <v/>
      </c>
      <c r="BB100" s="4" t="str">
        <f t="shared" si="76"/>
        <v/>
      </c>
      <c r="BC100" s="4" t="str">
        <f t="shared" si="77"/>
        <v/>
      </c>
      <c r="BD100" s="4" t="str">
        <f t="shared" si="54"/>
        <v>999:99.99</v>
      </c>
      <c r="BE100" s="4" t="str">
        <f t="shared" si="78"/>
        <v>999:99.99</v>
      </c>
      <c r="BF100" s="4" t="str">
        <f t="shared" si="66"/>
        <v>999:99.99</v>
      </c>
      <c r="BG100" s="4" t="str">
        <f t="shared" si="79"/>
        <v>999:99.99</v>
      </c>
      <c r="BH100" s="4" t="str">
        <f t="shared" si="80"/>
        <v>999:99.99</v>
      </c>
    </row>
    <row r="101" spans="1:60" ht="24" customHeight="1" x14ac:dyDescent="0.15">
      <c r="A101" s="31" t="str">
        <f t="shared" si="55"/>
        <v/>
      </c>
      <c r="B101" s="30"/>
      <c r="C101" s="30"/>
      <c r="D101" s="30"/>
      <c r="E101" s="30"/>
      <c r="F101" s="32"/>
      <c r="G101" s="30"/>
      <c r="H101" s="33"/>
      <c r="I101" s="30"/>
      <c r="J101" s="33"/>
      <c r="K101" s="33"/>
      <c r="L101" s="33"/>
      <c r="M101" s="33"/>
      <c r="N101" s="33"/>
      <c r="O101" s="33"/>
      <c r="P101" s="33"/>
      <c r="Q101" s="31" t="str">
        <f t="shared" si="67"/>
        <v/>
      </c>
      <c r="R101" s="7" t="str">
        <f>IF(ISERROR(VLOOKUP(AI101,AK$59:$AL$75,2,0)),"",VLOOKUP(AI101,AK$59:$AL$75,2,0))</f>
        <v/>
      </c>
      <c r="S101" s="11"/>
      <c r="T101" s="12">
        <f t="shared" si="45"/>
        <v>0</v>
      </c>
      <c r="U101" s="12">
        <f t="shared" si="85"/>
        <v>0</v>
      </c>
      <c r="V101" s="12">
        <f t="shared" si="46"/>
        <v>0</v>
      </c>
      <c r="W101" s="12">
        <f t="shared" si="47"/>
        <v>0</v>
      </c>
      <c r="X101" s="12">
        <f t="shared" si="48"/>
        <v>0</v>
      </c>
      <c r="Y101" s="12">
        <f t="shared" si="49"/>
        <v>0</v>
      </c>
      <c r="Z101" s="12">
        <f t="shared" si="69"/>
        <v>0</v>
      </c>
      <c r="AA101" s="12">
        <f t="shared" si="70"/>
        <v>0</v>
      </c>
      <c r="AB101" s="12">
        <f t="shared" si="71"/>
        <v>0</v>
      </c>
      <c r="AC101" s="12">
        <f t="shared" si="72"/>
        <v>0</v>
      </c>
      <c r="AD101" s="12">
        <f t="shared" si="73"/>
        <v>0</v>
      </c>
      <c r="AE101" s="11" t="str">
        <f t="shared" si="81"/>
        <v>19000100</v>
      </c>
      <c r="AF101" s="7" t="str">
        <f t="shared" si="57"/>
        <v/>
      </c>
      <c r="AG101" s="7" t="str">
        <f t="shared" si="58"/>
        <v/>
      </c>
      <c r="AH101" s="7" t="str">
        <f t="shared" si="59"/>
        <v/>
      </c>
      <c r="AI101" s="4" t="str">
        <f t="shared" si="68"/>
        <v/>
      </c>
      <c r="AP101" s="6">
        <v>194</v>
      </c>
      <c r="AQ101" s="4">
        <f t="shared" si="82"/>
        <v>0</v>
      </c>
      <c r="AR101" s="4" t="str">
        <f t="shared" si="83"/>
        <v/>
      </c>
      <c r="AS101" s="4" t="str">
        <f t="shared" si="84"/>
        <v xml:space="preserve"> </v>
      </c>
      <c r="AT101" s="4" t="str">
        <f t="shared" si="60"/>
        <v/>
      </c>
      <c r="AU101" s="4" t="str">
        <f t="shared" si="61"/>
        <v/>
      </c>
      <c r="AV101" s="4" t="str">
        <f t="shared" si="62"/>
        <v/>
      </c>
      <c r="AW101" s="4" t="str">
        <f t="shared" si="74"/>
        <v/>
      </c>
      <c r="AX101" s="4" t="str">
        <f t="shared" si="75"/>
        <v/>
      </c>
      <c r="AY101" s="4" t="str">
        <f t="shared" si="63"/>
        <v/>
      </c>
      <c r="AZ101" s="4" t="str">
        <f t="shared" si="64"/>
        <v/>
      </c>
      <c r="BA101" s="4" t="str">
        <f t="shared" si="65"/>
        <v/>
      </c>
      <c r="BB101" s="4" t="str">
        <f t="shared" si="76"/>
        <v/>
      </c>
      <c r="BC101" s="4" t="str">
        <f t="shared" si="77"/>
        <v/>
      </c>
      <c r="BD101" s="4" t="str">
        <f t="shared" si="54"/>
        <v>999:99.99</v>
      </c>
      <c r="BE101" s="4" t="str">
        <f t="shared" si="78"/>
        <v>999:99.99</v>
      </c>
      <c r="BF101" s="4" t="str">
        <f t="shared" si="66"/>
        <v>999:99.99</v>
      </c>
      <c r="BG101" s="4" t="str">
        <f t="shared" si="79"/>
        <v>999:99.99</v>
      </c>
      <c r="BH101" s="4" t="str">
        <f t="shared" si="80"/>
        <v>999:99.99</v>
      </c>
    </row>
    <row r="102" spans="1:60" ht="24" customHeight="1" x14ac:dyDescent="0.15">
      <c r="A102" s="31" t="str">
        <f t="shared" si="55"/>
        <v/>
      </c>
      <c r="B102" s="30"/>
      <c r="C102" s="30"/>
      <c r="D102" s="30"/>
      <c r="E102" s="30"/>
      <c r="F102" s="32"/>
      <c r="G102" s="30"/>
      <c r="H102" s="33"/>
      <c r="I102" s="30"/>
      <c r="J102" s="33"/>
      <c r="K102" s="33"/>
      <c r="L102" s="33"/>
      <c r="M102" s="33"/>
      <c r="N102" s="33"/>
      <c r="O102" s="33"/>
      <c r="P102" s="33"/>
      <c r="Q102" s="31" t="str">
        <f t="shared" ref="Q102:Q107" si="86">IF(F102="","",INT(($AQ$1-AE102)/10000))</f>
        <v/>
      </c>
      <c r="R102" s="7" t="str">
        <f>IF(ISERROR(VLOOKUP(AI102,AK$59:$AL$75,2,0)),"",VLOOKUP(AI102,AK$59:$AL$75,2,0))</f>
        <v/>
      </c>
      <c r="S102" s="11"/>
      <c r="T102" s="12">
        <f t="shared" si="45"/>
        <v>0</v>
      </c>
      <c r="U102" s="12">
        <f t="shared" si="85"/>
        <v>0</v>
      </c>
      <c r="V102" s="12">
        <f t="shared" si="46"/>
        <v>0</v>
      </c>
      <c r="W102" s="12">
        <f t="shared" si="47"/>
        <v>0</v>
      </c>
      <c r="X102" s="12">
        <f t="shared" si="48"/>
        <v>0</v>
      </c>
      <c r="Y102" s="12">
        <f t="shared" si="49"/>
        <v>0</v>
      </c>
      <c r="Z102" s="12">
        <f t="shared" si="69"/>
        <v>0</v>
      </c>
      <c r="AA102" s="12">
        <f t="shared" si="70"/>
        <v>0</v>
      </c>
      <c r="AB102" s="12">
        <f t="shared" si="71"/>
        <v>0</v>
      </c>
      <c r="AC102" s="12">
        <f t="shared" si="72"/>
        <v>0</v>
      </c>
      <c r="AD102" s="12">
        <f t="shared" si="73"/>
        <v>0</v>
      </c>
      <c r="AE102" s="11" t="str">
        <f t="shared" si="81"/>
        <v>19000100</v>
      </c>
      <c r="AF102" s="7" t="str">
        <f t="shared" si="57"/>
        <v/>
      </c>
      <c r="AG102" s="7" t="str">
        <f t="shared" si="58"/>
        <v/>
      </c>
      <c r="AH102" s="7" t="str">
        <f t="shared" si="59"/>
        <v/>
      </c>
      <c r="AI102" s="4" t="str">
        <f t="shared" ref="AI102:AI107" si="87">IF(F102="","",INT(($AQ$2-AE102)/10000))</f>
        <v/>
      </c>
      <c r="AP102" s="6">
        <v>195</v>
      </c>
      <c r="AQ102" s="4">
        <f t="shared" si="82"/>
        <v>0</v>
      </c>
      <c r="AR102" s="4" t="str">
        <f t="shared" si="83"/>
        <v/>
      </c>
      <c r="AS102" s="4" t="str">
        <f t="shared" si="84"/>
        <v xml:space="preserve"> </v>
      </c>
      <c r="AT102" s="4" t="str">
        <f t="shared" si="60"/>
        <v/>
      </c>
      <c r="AU102" s="4" t="str">
        <f t="shared" si="61"/>
        <v/>
      </c>
      <c r="AV102" s="4" t="str">
        <f t="shared" si="62"/>
        <v/>
      </c>
      <c r="AW102" s="4" t="str">
        <f t="shared" si="74"/>
        <v/>
      </c>
      <c r="AX102" s="4" t="str">
        <f t="shared" si="75"/>
        <v/>
      </c>
      <c r="AY102" s="4" t="str">
        <f t="shared" si="63"/>
        <v/>
      </c>
      <c r="AZ102" s="4" t="str">
        <f t="shared" si="64"/>
        <v/>
      </c>
      <c r="BA102" s="4" t="str">
        <f t="shared" si="65"/>
        <v/>
      </c>
      <c r="BB102" s="4" t="str">
        <f t="shared" si="76"/>
        <v/>
      </c>
      <c r="BC102" s="4" t="str">
        <f t="shared" si="77"/>
        <v/>
      </c>
      <c r="BD102" s="4" t="str">
        <f t="shared" si="54"/>
        <v>999:99.99</v>
      </c>
      <c r="BE102" s="4" t="str">
        <f t="shared" si="78"/>
        <v>999:99.99</v>
      </c>
      <c r="BF102" s="4" t="str">
        <f t="shared" si="66"/>
        <v>999:99.99</v>
      </c>
      <c r="BG102" s="4" t="str">
        <f t="shared" si="79"/>
        <v>999:99.99</v>
      </c>
      <c r="BH102" s="4" t="str">
        <f t="shared" si="80"/>
        <v>999:99.99</v>
      </c>
    </row>
    <row r="103" spans="1:60" ht="24" customHeight="1" x14ac:dyDescent="0.15">
      <c r="A103" s="31" t="str">
        <f t="shared" si="55"/>
        <v/>
      </c>
      <c r="B103" s="30"/>
      <c r="C103" s="30"/>
      <c r="D103" s="30"/>
      <c r="E103" s="30"/>
      <c r="F103" s="32"/>
      <c r="G103" s="30"/>
      <c r="H103" s="33"/>
      <c r="I103" s="30"/>
      <c r="J103" s="33"/>
      <c r="K103" s="33"/>
      <c r="L103" s="33"/>
      <c r="M103" s="33"/>
      <c r="N103" s="33"/>
      <c r="O103" s="33"/>
      <c r="P103" s="33"/>
      <c r="Q103" s="31" t="str">
        <f t="shared" si="86"/>
        <v/>
      </c>
      <c r="R103" s="7" t="str">
        <f>IF(ISERROR(VLOOKUP(AI103,AK$59:$AL$75,2,0)),"",VLOOKUP(AI103,AK$59:$AL$75,2,0))</f>
        <v/>
      </c>
      <c r="S103" s="11"/>
      <c r="T103" s="12">
        <f t="shared" si="45"/>
        <v>0</v>
      </c>
      <c r="U103" s="12">
        <f t="shared" si="85"/>
        <v>0</v>
      </c>
      <c r="V103" s="12">
        <f t="shared" si="46"/>
        <v>0</v>
      </c>
      <c r="W103" s="12">
        <f t="shared" si="47"/>
        <v>0</v>
      </c>
      <c r="X103" s="12">
        <f t="shared" si="48"/>
        <v>0</v>
      </c>
      <c r="Y103" s="12">
        <f t="shared" si="49"/>
        <v>0</v>
      </c>
      <c r="Z103" s="12">
        <f t="shared" si="69"/>
        <v>0</v>
      </c>
      <c r="AA103" s="12">
        <f t="shared" si="70"/>
        <v>0</v>
      </c>
      <c r="AB103" s="12">
        <f t="shared" si="71"/>
        <v>0</v>
      </c>
      <c r="AC103" s="12">
        <f t="shared" si="72"/>
        <v>0</v>
      </c>
      <c r="AD103" s="12">
        <f t="shared" si="73"/>
        <v>0</v>
      </c>
      <c r="AE103" s="11" t="str">
        <f t="shared" si="81"/>
        <v>19000100</v>
      </c>
      <c r="AF103" s="7" t="str">
        <f t="shared" si="57"/>
        <v/>
      </c>
      <c r="AG103" s="7" t="str">
        <f t="shared" si="58"/>
        <v/>
      </c>
      <c r="AH103" s="7" t="str">
        <f t="shared" si="59"/>
        <v/>
      </c>
      <c r="AI103" s="4" t="str">
        <f t="shared" si="87"/>
        <v/>
      </c>
      <c r="AP103" s="6">
        <v>196</v>
      </c>
      <c r="AQ103" s="4">
        <f t="shared" si="82"/>
        <v>0</v>
      </c>
      <c r="AR103" s="4" t="str">
        <f t="shared" si="83"/>
        <v/>
      </c>
      <c r="AS103" s="4" t="str">
        <f t="shared" si="84"/>
        <v xml:space="preserve"> </v>
      </c>
      <c r="AT103" s="4" t="str">
        <f t="shared" si="60"/>
        <v/>
      </c>
      <c r="AU103" s="4" t="str">
        <f t="shared" si="61"/>
        <v/>
      </c>
      <c r="AV103" s="4" t="str">
        <f t="shared" si="62"/>
        <v/>
      </c>
      <c r="AW103" s="4" t="str">
        <f t="shared" si="74"/>
        <v/>
      </c>
      <c r="AX103" s="4" t="str">
        <f t="shared" si="75"/>
        <v/>
      </c>
      <c r="AY103" s="4" t="str">
        <f t="shared" si="63"/>
        <v/>
      </c>
      <c r="AZ103" s="4" t="str">
        <f t="shared" si="64"/>
        <v/>
      </c>
      <c r="BA103" s="4" t="str">
        <f t="shared" si="65"/>
        <v/>
      </c>
      <c r="BB103" s="4" t="str">
        <f t="shared" si="76"/>
        <v/>
      </c>
      <c r="BC103" s="4" t="str">
        <f t="shared" si="77"/>
        <v/>
      </c>
      <c r="BD103" s="4" t="str">
        <f t="shared" si="54"/>
        <v>999:99.99</v>
      </c>
      <c r="BE103" s="4" t="str">
        <f t="shared" si="78"/>
        <v>999:99.99</v>
      </c>
      <c r="BF103" s="4" t="str">
        <f t="shared" si="66"/>
        <v>999:99.99</v>
      </c>
      <c r="BG103" s="4" t="str">
        <f t="shared" si="79"/>
        <v>999:99.99</v>
      </c>
      <c r="BH103" s="4" t="str">
        <f t="shared" si="80"/>
        <v>999:99.99</v>
      </c>
    </row>
    <row r="104" spans="1:60" ht="24" customHeight="1" x14ac:dyDescent="0.15">
      <c r="A104" s="31" t="str">
        <f t="shared" si="55"/>
        <v/>
      </c>
      <c r="B104" s="30"/>
      <c r="C104" s="30"/>
      <c r="D104" s="30"/>
      <c r="E104" s="30"/>
      <c r="F104" s="32"/>
      <c r="G104" s="30"/>
      <c r="H104" s="33"/>
      <c r="I104" s="30"/>
      <c r="J104" s="33"/>
      <c r="K104" s="33"/>
      <c r="L104" s="33"/>
      <c r="M104" s="33"/>
      <c r="N104" s="33"/>
      <c r="O104" s="33"/>
      <c r="P104" s="33"/>
      <c r="Q104" s="31" t="str">
        <f t="shared" si="86"/>
        <v/>
      </c>
      <c r="R104" s="7" t="str">
        <f>IF(ISERROR(VLOOKUP(AI104,AK$59:$AL$75,2,0)),"",VLOOKUP(AI104,AK$59:$AL$75,2,0))</f>
        <v/>
      </c>
      <c r="S104" s="11"/>
      <c r="T104" s="12">
        <f t="shared" si="45"/>
        <v>0</v>
      </c>
      <c r="U104" s="12">
        <f t="shared" si="85"/>
        <v>0</v>
      </c>
      <c r="V104" s="12">
        <f t="shared" si="46"/>
        <v>0</v>
      </c>
      <c r="W104" s="12">
        <f t="shared" si="47"/>
        <v>0</v>
      </c>
      <c r="X104" s="12">
        <f t="shared" si="48"/>
        <v>0</v>
      </c>
      <c r="Y104" s="12">
        <f t="shared" si="49"/>
        <v>0</v>
      </c>
      <c r="Z104" s="12">
        <f t="shared" si="69"/>
        <v>0</v>
      </c>
      <c r="AA104" s="12">
        <f t="shared" si="70"/>
        <v>0</v>
      </c>
      <c r="AB104" s="12">
        <f t="shared" si="71"/>
        <v>0</v>
      </c>
      <c r="AC104" s="12">
        <f t="shared" si="72"/>
        <v>0</v>
      </c>
      <c r="AD104" s="12">
        <f t="shared" si="73"/>
        <v>0</v>
      </c>
      <c r="AE104" s="11" t="str">
        <f t="shared" si="81"/>
        <v>19000100</v>
      </c>
      <c r="AF104" s="7" t="str">
        <f t="shared" si="57"/>
        <v/>
      </c>
      <c r="AG104" s="7" t="str">
        <f t="shared" si="58"/>
        <v/>
      </c>
      <c r="AH104" s="7" t="str">
        <f t="shared" si="59"/>
        <v/>
      </c>
      <c r="AI104" s="4" t="str">
        <f t="shared" si="87"/>
        <v/>
      </c>
      <c r="AP104" s="6">
        <v>197</v>
      </c>
      <c r="AQ104" s="4">
        <f t="shared" si="82"/>
        <v>0</v>
      </c>
      <c r="AR104" s="4" t="str">
        <f t="shared" si="83"/>
        <v/>
      </c>
      <c r="AS104" s="4" t="str">
        <f t="shared" si="84"/>
        <v xml:space="preserve"> </v>
      </c>
      <c r="AT104" s="4" t="str">
        <f t="shared" si="60"/>
        <v/>
      </c>
      <c r="AU104" s="4" t="str">
        <f t="shared" si="61"/>
        <v/>
      </c>
      <c r="AV104" s="4" t="str">
        <f t="shared" si="62"/>
        <v/>
      </c>
      <c r="AW104" s="4" t="str">
        <f t="shared" si="74"/>
        <v/>
      </c>
      <c r="AX104" s="4" t="str">
        <f t="shared" si="75"/>
        <v/>
      </c>
      <c r="AY104" s="4" t="str">
        <f t="shared" si="63"/>
        <v/>
      </c>
      <c r="AZ104" s="4" t="str">
        <f t="shared" si="64"/>
        <v/>
      </c>
      <c r="BA104" s="4" t="str">
        <f t="shared" si="65"/>
        <v/>
      </c>
      <c r="BB104" s="4" t="str">
        <f t="shared" si="76"/>
        <v/>
      </c>
      <c r="BC104" s="4" t="str">
        <f t="shared" si="77"/>
        <v/>
      </c>
      <c r="BD104" s="4" t="str">
        <f t="shared" si="54"/>
        <v>999:99.99</v>
      </c>
      <c r="BE104" s="4" t="str">
        <f t="shared" si="78"/>
        <v>999:99.99</v>
      </c>
      <c r="BF104" s="4" t="str">
        <f t="shared" si="66"/>
        <v>999:99.99</v>
      </c>
      <c r="BG104" s="4" t="str">
        <f t="shared" si="79"/>
        <v>999:99.99</v>
      </c>
      <c r="BH104" s="4" t="str">
        <f t="shared" si="80"/>
        <v>999:99.99</v>
      </c>
    </row>
    <row r="105" spans="1:60" ht="24" customHeight="1" x14ac:dyDescent="0.15">
      <c r="A105" s="31" t="str">
        <f t="shared" si="55"/>
        <v/>
      </c>
      <c r="B105" s="30"/>
      <c r="C105" s="30"/>
      <c r="D105" s="30"/>
      <c r="E105" s="30"/>
      <c r="F105" s="32"/>
      <c r="G105" s="30"/>
      <c r="H105" s="33"/>
      <c r="I105" s="30"/>
      <c r="J105" s="33"/>
      <c r="K105" s="33"/>
      <c r="L105" s="33"/>
      <c r="M105" s="33"/>
      <c r="N105" s="33"/>
      <c r="O105" s="33"/>
      <c r="P105" s="33"/>
      <c r="Q105" s="31" t="str">
        <f t="shared" si="86"/>
        <v/>
      </c>
      <c r="R105" s="7" t="str">
        <f>IF(ISERROR(VLOOKUP(AI105,AK$59:$AL$75,2,0)),"",VLOOKUP(AI105,AK$59:$AL$75,2,0))</f>
        <v/>
      </c>
      <c r="S105" s="11"/>
      <c r="T105" s="12">
        <f t="shared" si="45"/>
        <v>0</v>
      </c>
      <c r="U105" s="12">
        <f t="shared" si="85"/>
        <v>0</v>
      </c>
      <c r="V105" s="12">
        <f t="shared" si="46"/>
        <v>0</v>
      </c>
      <c r="W105" s="12">
        <f t="shared" si="47"/>
        <v>0</v>
      </c>
      <c r="X105" s="12">
        <f t="shared" si="48"/>
        <v>0</v>
      </c>
      <c r="Y105" s="12">
        <f t="shared" si="49"/>
        <v>0</v>
      </c>
      <c r="Z105" s="12">
        <f t="shared" si="69"/>
        <v>0</v>
      </c>
      <c r="AA105" s="12">
        <f t="shared" si="70"/>
        <v>0</v>
      </c>
      <c r="AB105" s="12">
        <f t="shared" si="71"/>
        <v>0</v>
      </c>
      <c r="AC105" s="12">
        <f t="shared" si="72"/>
        <v>0</v>
      </c>
      <c r="AD105" s="12">
        <f t="shared" si="73"/>
        <v>0</v>
      </c>
      <c r="AE105" s="11" t="str">
        <f t="shared" si="81"/>
        <v>19000100</v>
      </c>
      <c r="AF105" s="7" t="str">
        <f t="shared" si="57"/>
        <v/>
      </c>
      <c r="AG105" s="7" t="str">
        <f t="shared" si="58"/>
        <v/>
      </c>
      <c r="AH105" s="7" t="str">
        <f t="shared" si="59"/>
        <v/>
      </c>
      <c r="AI105" s="4" t="str">
        <f t="shared" si="87"/>
        <v/>
      </c>
      <c r="AP105" s="6">
        <v>198</v>
      </c>
      <c r="AQ105" s="4">
        <f t="shared" si="82"/>
        <v>0</v>
      </c>
      <c r="AR105" s="4" t="str">
        <f t="shared" si="83"/>
        <v/>
      </c>
      <c r="AS105" s="4" t="str">
        <f t="shared" si="84"/>
        <v xml:space="preserve"> </v>
      </c>
      <c r="AT105" s="4" t="str">
        <f t="shared" si="60"/>
        <v/>
      </c>
      <c r="AU105" s="4" t="str">
        <f t="shared" si="61"/>
        <v/>
      </c>
      <c r="AV105" s="4" t="str">
        <f t="shared" si="62"/>
        <v/>
      </c>
      <c r="AW105" s="4" t="str">
        <f t="shared" si="74"/>
        <v/>
      </c>
      <c r="AX105" s="4" t="str">
        <f t="shared" si="75"/>
        <v/>
      </c>
      <c r="AY105" s="4" t="str">
        <f t="shared" si="63"/>
        <v/>
      </c>
      <c r="AZ105" s="4" t="str">
        <f t="shared" si="64"/>
        <v/>
      </c>
      <c r="BA105" s="4" t="str">
        <f t="shared" si="65"/>
        <v/>
      </c>
      <c r="BB105" s="4" t="str">
        <f t="shared" si="76"/>
        <v/>
      </c>
      <c r="BC105" s="4" t="str">
        <f t="shared" si="77"/>
        <v/>
      </c>
      <c r="BD105" s="4" t="str">
        <f t="shared" si="54"/>
        <v>999:99.99</v>
      </c>
      <c r="BE105" s="4" t="str">
        <f t="shared" si="78"/>
        <v>999:99.99</v>
      </c>
      <c r="BF105" s="4" t="str">
        <f t="shared" si="66"/>
        <v>999:99.99</v>
      </c>
      <c r="BG105" s="4" t="str">
        <f t="shared" si="79"/>
        <v>999:99.99</v>
      </c>
      <c r="BH105" s="4" t="str">
        <f t="shared" si="80"/>
        <v>999:99.99</v>
      </c>
    </row>
    <row r="106" spans="1:60" ht="24" customHeight="1" x14ac:dyDescent="0.15">
      <c r="A106" s="31" t="str">
        <f t="shared" si="55"/>
        <v/>
      </c>
      <c r="B106" s="30"/>
      <c r="C106" s="30"/>
      <c r="D106" s="30"/>
      <c r="E106" s="30"/>
      <c r="F106" s="32"/>
      <c r="G106" s="30"/>
      <c r="H106" s="33"/>
      <c r="I106" s="30"/>
      <c r="J106" s="33"/>
      <c r="K106" s="33"/>
      <c r="L106" s="33"/>
      <c r="M106" s="33"/>
      <c r="N106" s="33"/>
      <c r="O106" s="33"/>
      <c r="P106" s="33"/>
      <c r="Q106" s="31" t="str">
        <f t="shared" si="86"/>
        <v/>
      </c>
      <c r="R106" s="7" t="str">
        <f>IF(ISERROR(VLOOKUP(AI106,AK$59:$AL$75,2,0)),"",VLOOKUP(AI106,AK$59:$AL$75,2,0))</f>
        <v/>
      </c>
      <c r="S106" s="11"/>
      <c r="T106" s="12">
        <f t="shared" si="45"/>
        <v>0</v>
      </c>
      <c r="U106" s="12">
        <f t="shared" si="85"/>
        <v>0</v>
      </c>
      <c r="V106" s="12">
        <f t="shared" si="46"/>
        <v>0</v>
      </c>
      <c r="W106" s="12">
        <f t="shared" si="47"/>
        <v>0</v>
      </c>
      <c r="X106" s="12">
        <f t="shared" si="48"/>
        <v>0</v>
      </c>
      <c r="Y106" s="12">
        <f t="shared" si="49"/>
        <v>0</v>
      </c>
      <c r="Z106" s="12">
        <f t="shared" si="69"/>
        <v>0</v>
      </c>
      <c r="AA106" s="12">
        <f t="shared" si="70"/>
        <v>0</v>
      </c>
      <c r="AB106" s="12">
        <f t="shared" si="71"/>
        <v>0</v>
      </c>
      <c r="AC106" s="12">
        <f t="shared" si="72"/>
        <v>0</v>
      </c>
      <c r="AD106" s="12">
        <f t="shared" si="73"/>
        <v>0</v>
      </c>
      <c r="AE106" s="11" t="str">
        <f t="shared" si="81"/>
        <v>19000100</v>
      </c>
      <c r="AF106" s="7" t="str">
        <f t="shared" si="57"/>
        <v/>
      </c>
      <c r="AG106" s="7" t="str">
        <f t="shared" si="58"/>
        <v/>
      </c>
      <c r="AH106" s="7" t="str">
        <f t="shared" si="59"/>
        <v/>
      </c>
      <c r="AI106" s="4" t="str">
        <f t="shared" si="87"/>
        <v/>
      </c>
      <c r="AP106" s="6">
        <v>199</v>
      </c>
      <c r="AQ106" s="4">
        <f t="shared" si="82"/>
        <v>0</v>
      </c>
      <c r="AR106" s="4" t="str">
        <f t="shared" si="83"/>
        <v/>
      </c>
      <c r="AS106" s="4" t="str">
        <f t="shared" si="84"/>
        <v xml:space="preserve"> </v>
      </c>
      <c r="AT106" s="4" t="str">
        <f t="shared" si="60"/>
        <v/>
      </c>
      <c r="AU106" s="4" t="str">
        <f t="shared" si="61"/>
        <v/>
      </c>
      <c r="AV106" s="4" t="str">
        <f t="shared" si="62"/>
        <v/>
      </c>
      <c r="AW106" s="4" t="str">
        <f t="shared" si="74"/>
        <v/>
      </c>
      <c r="AX106" s="4" t="str">
        <f t="shared" si="75"/>
        <v/>
      </c>
      <c r="AY106" s="4" t="str">
        <f t="shared" si="63"/>
        <v/>
      </c>
      <c r="AZ106" s="4" t="str">
        <f t="shared" si="64"/>
        <v/>
      </c>
      <c r="BA106" s="4" t="str">
        <f t="shared" si="65"/>
        <v/>
      </c>
      <c r="BB106" s="4" t="str">
        <f t="shared" si="76"/>
        <v/>
      </c>
      <c r="BC106" s="4" t="str">
        <f t="shared" si="77"/>
        <v/>
      </c>
      <c r="BD106" s="4" t="str">
        <f t="shared" si="54"/>
        <v>999:99.99</v>
      </c>
      <c r="BE106" s="4" t="str">
        <f t="shared" si="78"/>
        <v>999:99.99</v>
      </c>
      <c r="BF106" s="4" t="str">
        <f t="shared" si="66"/>
        <v>999:99.99</v>
      </c>
      <c r="BG106" s="4" t="str">
        <f t="shared" si="79"/>
        <v>999:99.99</v>
      </c>
      <c r="BH106" s="4" t="str">
        <f t="shared" si="80"/>
        <v>999:99.99</v>
      </c>
    </row>
    <row r="107" spans="1:60" ht="24" customHeight="1" x14ac:dyDescent="0.15">
      <c r="A107" s="31" t="str">
        <f t="shared" si="55"/>
        <v/>
      </c>
      <c r="B107" s="30"/>
      <c r="C107" s="30"/>
      <c r="D107" s="30"/>
      <c r="E107" s="30"/>
      <c r="F107" s="32"/>
      <c r="G107" s="30"/>
      <c r="H107" s="33"/>
      <c r="I107" s="30"/>
      <c r="J107" s="33"/>
      <c r="K107" s="33"/>
      <c r="L107" s="33"/>
      <c r="M107" s="33"/>
      <c r="N107" s="33"/>
      <c r="O107" s="33"/>
      <c r="P107" s="33"/>
      <c r="Q107" s="31" t="str">
        <f t="shared" si="86"/>
        <v/>
      </c>
      <c r="R107" s="7" t="str">
        <f>IF(ISERROR(VLOOKUP(AI107,AK$59:$AL$75,2,0)),"",VLOOKUP(AI107,AK$59:$AL$75,2,0))</f>
        <v/>
      </c>
      <c r="S107" s="11"/>
      <c r="T107" s="12">
        <f t="shared" si="45"/>
        <v>0</v>
      </c>
      <c r="U107" s="12">
        <f t="shared" si="85"/>
        <v>0</v>
      </c>
      <c r="V107" s="12">
        <f t="shared" si="46"/>
        <v>0</v>
      </c>
      <c r="W107" s="12">
        <f t="shared" si="47"/>
        <v>0</v>
      </c>
      <c r="X107" s="12">
        <f t="shared" si="48"/>
        <v>0</v>
      </c>
      <c r="Y107" s="12">
        <f t="shared" si="49"/>
        <v>0</v>
      </c>
      <c r="Z107" s="12">
        <f t="shared" si="69"/>
        <v>0</v>
      </c>
      <c r="AA107" s="12">
        <f t="shared" si="70"/>
        <v>0</v>
      </c>
      <c r="AB107" s="12">
        <f t="shared" si="71"/>
        <v>0</v>
      </c>
      <c r="AC107" s="12">
        <f t="shared" si="72"/>
        <v>0</v>
      </c>
      <c r="AD107" s="12">
        <f t="shared" si="73"/>
        <v>0</v>
      </c>
      <c r="AE107" s="11" t="str">
        <f t="shared" si="81"/>
        <v>19000100</v>
      </c>
      <c r="AF107" s="7" t="str">
        <f t="shared" si="57"/>
        <v/>
      </c>
      <c r="AG107" s="7" t="str">
        <f t="shared" si="58"/>
        <v/>
      </c>
      <c r="AH107" s="7" t="str">
        <f t="shared" si="59"/>
        <v/>
      </c>
      <c r="AI107" s="4" t="str">
        <f t="shared" si="87"/>
        <v/>
      </c>
      <c r="AP107" s="6">
        <v>200</v>
      </c>
      <c r="AQ107" s="4">
        <f t="shared" si="82"/>
        <v>0</v>
      </c>
      <c r="AR107" s="4" t="str">
        <f t="shared" si="83"/>
        <v/>
      </c>
      <c r="AS107" s="4" t="str">
        <f t="shared" si="84"/>
        <v xml:space="preserve"> </v>
      </c>
      <c r="AT107" s="4" t="str">
        <f t="shared" si="60"/>
        <v/>
      </c>
      <c r="AU107" s="4" t="str">
        <f t="shared" si="61"/>
        <v/>
      </c>
      <c r="AV107" s="4" t="str">
        <f t="shared" si="62"/>
        <v/>
      </c>
      <c r="AW107" s="4" t="str">
        <f t="shared" si="74"/>
        <v/>
      </c>
      <c r="AX107" s="4" t="str">
        <f t="shared" si="75"/>
        <v/>
      </c>
      <c r="AY107" s="4" t="str">
        <f t="shared" si="63"/>
        <v/>
      </c>
      <c r="AZ107" s="4" t="str">
        <f t="shared" si="64"/>
        <v/>
      </c>
      <c r="BA107" s="4" t="str">
        <f t="shared" si="65"/>
        <v/>
      </c>
      <c r="BB107" s="4" t="str">
        <f t="shared" si="76"/>
        <v/>
      </c>
      <c r="BC107" s="4" t="str">
        <f t="shared" si="77"/>
        <v/>
      </c>
      <c r="BD107" s="4" t="str">
        <f t="shared" si="54"/>
        <v>999:99.99</v>
      </c>
      <c r="BE107" s="4" t="str">
        <f t="shared" si="78"/>
        <v>999:99.99</v>
      </c>
      <c r="BF107" s="4" t="str">
        <f t="shared" si="66"/>
        <v>999:99.99</v>
      </c>
      <c r="BG107" s="4" t="str">
        <f t="shared" si="79"/>
        <v>999:99.99</v>
      </c>
      <c r="BH107" s="4" t="str">
        <f t="shared" si="80"/>
        <v>999:99.99</v>
      </c>
    </row>
    <row r="108" spans="1:60" ht="16.5" customHeight="1" x14ac:dyDescent="0.15">
      <c r="Y108" s="12">
        <f>50-COUNTIF(Y58:Y107,0)</f>
        <v>0</v>
      </c>
    </row>
    <row r="109" spans="1:60" ht="16.5" customHeight="1" x14ac:dyDescent="0.15">
      <c r="Y109" s="12">
        <f>SUM(Y58:Y107)</f>
        <v>0</v>
      </c>
    </row>
  </sheetData>
  <sheetProtection password="C18F" sheet="1" objects="1" scenarios="1" selectLockedCells="1" sort="0"/>
  <sortState xmlns:xlrd2="http://schemas.microsoft.com/office/spreadsheetml/2017/richdata2" ref="B6:J14">
    <sortCondition ref="F6:F14"/>
  </sortState>
  <mergeCells count="10">
    <mergeCell ref="O4:P4"/>
    <mergeCell ref="AT4:AX4"/>
    <mergeCell ref="AY4:BC4"/>
    <mergeCell ref="BD4:BH4"/>
    <mergeCell ref="Z3:AB3"/>
    <mergeCell ref="I1:J1"/>
    <mergeCell ref="G4:H4"/>
    <mergeCell ref="I4:J4"/>
    <mergeCell ref="K4:L4"/>
    <mergeCell ref="M4:N4"/>
  </mergeCells>
  <phoneticPr fontId="2"/>
  <conditionalFormatting sqref="G73:G107 G6:G57">
    <cfRule type="expression" dxfId="70" priority="64" stopIfTrue="1">
      <formula>$Z6&gt;0</formula>
    </cfRule>
  </conditionalFormatting>
  <conditionalFormatting sqref="I6:I107">
    <cfRule type="expression" dxfId="69" priority="63">
      <formula>$AA6&gt;0</formula>
    </cfRule>
  </conditionalFormatting>
  <conditionalFormatting sqref="K6:K107">
    <cfRule type="expression" dxfId="68" priority="62">
      <formula>$AB6&gt;0</formula>
    </cfRule>
  </conditionalFormatting>
  <conditionalFormatting sqref="H6:H55 H58:H107">
    <cfRule type="expression" dxfId="67" priority="66" stopIfTrue="1">
      <formula>H6&gt;#REF!</formula>
    </cfRule>
  </conditionalFormatting>
  <conditionalFormatting sqref="M6:M107">
    <cfRule type="expression" dxfId="66" priority="60">
      <formula>$AC6&gt;0</formula>
    </cfRule>
  </conditionalFormatting>
  <conditionalFormatting sqref="O6:O107">
    <cfRule type="expression" dxfId="65" priority="58">
      <formula>$AD6&gt;0</formula>
    </cfRule>
  </conditionalFormatting>
  <conditionalFormatting sqref="G6:G55">
    <cfRule type="expression" dxfId="64" priority="57" stopIfTrue="1">
      <formula>$Z6&gt;0</formula>
    </cfRule>
  </conditionalFormatting>
  <conditionalFormatting sqref="I6:I55">
    <cfRule type="expression" dxfId="63" priority="56">
      <formula>$AA6&gt;0</formula>
    </cfRule>
  </conditionalFormatting>
  <conditionalFormatting sqref="K6:K24">
    <cfRule type="expression" dxfId="62" priority="55">
      <formula>$AB6&gt;0</formula>
    </cfRule>
  </conditionalFormatting>
  <conditionalFormatting sqref="H6:H24">
    <cfRule type="expression" dxfId="61" priority="54" stopIfTrue="1">
      <formula>H6&gt;#REF!</formula>
    </cfRule>
  </conditionalFormatting>
  <conditionalFormatting sqref="M6:M24">
    <cfRule type="expression" dxfId="60" priority="53">
      <formula>$AC6&gt;0</formula>
    </cfRule>
  </conditionalFormatting>
  <conditionalFormatting sqref="G12">
    <cfRule type="expression" dxfId="59" priority="52">
      <formula>$AB12&gt;0</formula>
    </cfRule>
  </conditionalFormatting>
  <conditionalFormatting sqref="I12">
    <cfRule type="expression" dxfId="58" priority="51">
      <formula>$AC12&gt;0</formula>
    </cfRule>
  </conditionalFormatting>
  <conditionalFormatting sqref="K12">
    <cfRule type="expression" dxfId="57" priority="50">
      <formula>$AD12&gt;0</formula>
    </cfRule>
  </conditionalFormatting>
  <conditionalFormatting sqref="G73:G107">
    <cfRule type="expression" dxfId="56" priority="49" stopIfTrue="1">
      <formula>$Z73&gt;0</formula>
    </cfRule>
  </conditionalFormatting>
  <conditionalFormatting sqref="I58:I107">
    <cfRule type="expression" dxfId="55" priority="48">
      <formula>$AA58&gt;0</formula>
    </cfRule>
  </conditionalFormatting>
  <conditionalFormatting sqref="K58:K76">
    <cfRule type="expression" dxfId="54" priority="47">
      <formula>$AB58&gt;0</formula>
    </cfRule>
  </conditionalFormatting>
  <conditionalFormatting sqref="H58:H76">
    <cfRule type="expression" dxfId="53" priority="46" stopIfTrue="1">
      <formula>H58&gt;#REF!</formula>
    </cfRule>
  </conditionalFormatting>
  <conditionalFormatting sqref="M58:M76">
    <cfRule type="expression" dxfId="52" priority="45">
      <formula>$AC58&gt;0</formula>
    </cfRule>
  </conditionalFormatting>
  <conditionalFormatting sqref="G77">
    <cfRule type="expression" dxfId="51" priority="44" stopIfTrue="1">
      <formula>$Z77&gt;0</formula>
    </cfRule>
  </conditionalFormatting>
  <conditionalFormatting sqref="I77">
    <cfRule type="expression" dxfId="50" priority="43">
      <formula>$AA77&gt;0</formula>
    </cfRule>
  </conditionalFormatting>
  <conditionalFormatting sqref="K77">
    <cfRule type="expression" dxfId="49" priority="42">
      <formula>$AB77&gt;0</formula>
    </cfRule>
  </conditionalFormatting>
  <conditionalFormatting sqref="H77">
    <cfRule type="expression" dxfId="48" priority="41" stopIfTrue="1">
      <formula>H77&gt;#REF!</formula>
    </cfRule>
  </conditionalFormatting>
  <conditionalFormatting sqref="M77">
    <cfRule type="expression" dxfId="47" priority="40">
      <formula>$AC77&gt;0</formula>
    </cfRule>
  </conditionalFormatting>
  <conditionalFormatting sqref="G58:G72">
    <cfRule type="expression" dxfId="46" priority="39" stopIfTrue="1">
      <formula>$Z58&gt;0</formula>
    </cfRule>
  </conditionalFormatting>
  <conditionalFormatting sqref="G13">
    <cfRule type="expression" dxfId="45" priority="38" stopIfTrue="1">
      <formula>$Z13&gt;0</formula>
    </cfRule>
  </conditionalFormatting>
  <conditionalFormatting sqref="I13">
    <cfRule type="expression" dxfId="44" priority="37">
      <formula>$AA13&gt;0</formula>
    </cfRule>
  </conditionalFormatting>
  <conditionalFormatting sqref="H13">
    <cfRule type="expression" dxfId="43" priority="36" stopIfTrue="1">
      <formula>H13&gt;#REF!</formula>
    </cfRule>
  </conditionalFormatting>
  <conditionalFormatting sqref="G13">
    <cfRule type="expression" dxfId="42" priority="35">
      <formula>$AB13&gt;0</formula>
    </cfRule>
  </conditionalFormatting>
  <conditionalFormatting sqref="I13">
    <cfRule type="expression" dxfId="41" priority="34">
      <formula>$AC13&gt;0</formula>
    </cfRule>
  </conditionalFormatting>
  <conditionalFormatting sqref="G14">
    <cfRule type="expression" dxfId="40" priority="33" stopIfTrue="1">
      <formula>$Z14&gt;0</formula>
    </cfRule>
  </conditionalFormatting>
  <conditionalFormatting sqref="I14">
    <cfRule type="expression" dxfId="39" priority="32">
      <formula>$AA14&gt;0</formula>
    </cfRule>
  </conditionalFormatting>
  <conditionalFormatting sqref="H14">
    <cfRule type="expression" dxfId="38" priority="31" stopIfTrue="1">
      <formula>H14&gt;#REF!</formula>
    </cfRule>
  </conditionalFormatting>
  <conditionalFormatting sqref="G11">
    <cfRule type="expression" dxfId="37" priority="30">
      <formula>$AB11&gt;0</formula>
    </cfRule>
  </conditionalFormatting>
  <conditionalFormatting sqref="I11">
    <cfRule type="expression" dxfId="36" priority="29">
      <formula>$AC11&gt;0</formula>
    </cfRule>
  </conditionalFormatting>
  <conditionalFormatting sqref="G12">
    <cfRule type="expression" dxfId="35" priority="28" stopIfTrue="1">
      <formula>$Z12&gt;0</formula>
    </cfRule>
  </conditionalFormatting>
  <conditionalFormatting sqref="I12">
    <cfRule type="expression" dxfId="34" priority="27">
      <formula>$AA12&gt;0</formula>
    </cfRule>
  </conditionalFormatting>
  <conditionalFormatting sqref="H12">
    <cfRule type="expression" dxfId="33" priority="26" stopIfTrue="1">
      <formula>H12&gt;#REF!</formula>
    </cfRule>
  </conditionalFormatting>
  <conditionalFormatting sqref="G12">
    <cfRule type="expression" dxfId="32" priority="25">
      <formula>$AB12&gt;0</formula>
    </cfRule>
  </conditionalFormatting>
  <conditionalFormatting sqref="I12">
    <cfRule type="expression" dxfId="31" priority="24">
      <formula>$AC12&gt;0</formula>
    </cfRule>
  </conditionalFormatting>
  <conditionalFormatting sqref="G13">
    <cfRule type="expression" dxfId="30" priority="23" stopIfTrue="1">
      <formula>$Z13&gt;0</formula>
    </cfRule>
  </conditionalFormatting>
  <conditionalFormatting sqref="I13">
    <cfRule type="expression" dxfId="29" priority="22">
      <formula>$AA13&gt;0</formula>
    </cfRule>
  </conditionalFormatting>
  <conditionalFormatting sqref="H13">
    <cfRule type="expression" dxfId="28" priority="21" stopIfTrue="1">
      <formula>H13&gt;#REF!</formula>
    </cfRule>
  </conditionalFormatting>
  <conditionalFormatting sqref="G13">
    <cfRule type="expression" dxfId="27" priority="20">
      <formula>$AB13&gt;0</formula>
    </cfRule>
  </conditionalFormatting>
  <conditionalFormatting sqref="I13">
    <cfRule type="expression" dxfId="26" priority="19">
      <formula>$AC13&gt;0</formula>
    </cfRule>
  </conditionalFormatting>
  <conditionalFormatting sqref="G14">
    <cfRule type="expression" dxfId="25" priority="18" stopIfTrue="1">
      <formula>$Z14&gt;0</formula>
    </cfRule>
  </conditionalFormatting>
  <conditionalFormatting sqref="I14">
    <cfRule type="expression" dxfId="24" priority="17">
      <formula>$AA14&gt;0</formula>
    </cfRule>
  </conditionalFormatting>
  <conditionalFormatting sqref="H14">
    <cfRule type="expression" dxfId="23" priority="16" stopIfTrue="1">
      <formula>H14&gt;#REF!</formula>
    </cfRule>
  </conditionalFormatting>
  <conditionalFormatting sqref="G14">
    <cfRule type="expression" dxfId="22" priority="15">
      <formula>$AB14&gt;0</formula>
    </cfRule>
  </conditionalFormatting>
  <conditionalFormatting sqref="I14">
    <cfRule type="expression" dxfId="21" priority="14">
      <formula>$AC14&gt;0</formula>
    </cfRule>
  </conditionalFormatting>
  <conditionalFormatting sqref="G15">
    <cfRule type="expression" dxfId="20" priority="13" stopIfTrue="1">
      <formula>$Z15&gt;0</formula>
    </cfRule>
  </conditionalFormatting>
  <conditionalFormatting sqref="I15">
    <cfRule type="expression" dxfId="19" priority="12">
      <formula>$AA15&gt;0</formula>
    </cfRule>
  </conditionalFormatting>
  <conditionalFormatting sqref="H15">
    <cfRule type="expression" dxfId="18" priority="11" stopIfTrue="1">
      <formula>H15&gt;#REF!</formula>
    </cfRule>
  </conditionalFormatting>
  <conditionalFormatting sqref="G12">
    <cfRule type="expression" dxfId="17" priority="10">
      <formula>$AB12&gt;0</formula>
    </cfRule>
  </conditionalFormatting>
  <conditionalFormatting sqref="I12">
    <cfRule type="expression" dxfId="16" priority="9">
      <formula>$AC12&gt;0</formula>
    </cfRule>
  </conditionalFormatting>
  <conditionalFormatting sqref="G13">
    <cfRule type="expression" dxfId="15" priority="8" stopIfTrue="1">
      <formula>$Z13&gt;0</formula>
    </cfRule>
  </conditionalFormatting>
  <conditionalFormatting sqref="I13">
    <cfRule type="expression" dxfId="14" priority="7">
      <formula>$AA13&gt;0</formula>
    </cfRule>
  </conditionalFormatting>
  <conditionalFormatting sqref="H13">
    <cfRule type="expression" dxfId="13" priority="6" stopIfTrue="1">
      <formula>H13&gt;#REF!</formula>
    </cfRule>
  </conditionalFormatting>
  <conditionalFormatting sqref="G13">
    <cfRule type="expression" dxfId="12" priority="5">
      <formula>$AB13&gt;0</formula>
    </cfRule>
  </conditionalFormatting>
  <conditionalFormatting sqref="I13">
    <cfRule type="expression" dxfId="11" priority="4">
      <formula>$AC13&gt;0</formula>
    </cfRule>
  </conditionalFormatting>
  <conditionalFormatting sqref="G14">
    <cfRule type="expression" dxfId="10" priority="3" stopIfTrue="1">
      <formula>$Z14&gt;0</formula>
    </cfRule>
  </conditionalFormatting>
  <conditionalFormatting sqref="I14">
    <cfRule type="expression" dxfId="9" priority="2">
      <formula>$AA14&gt;0</formula>
    </cfRule>
  </conditionalFormatting>
  <conditionalFormatting sqref="H14">
    <cfRule type="expression" dxfId="8" priority="1" stopIfTrue="1">
      <formula>H14&gt;#REF!</formula>
    </cfRule>
  </conditionalFormatting>
  <dataValidations xWindow="962" yWindow="316" count="9">
    <dataValidation type="date" imeMode="off" allowBlank="1" showInputMessage="1" showErrorMessage="1" promptTitle="生年月日" prompt="生年月日を西暦で入力して下さい。" sqref="F6:F55 F58:F107" xr:uid="{00000000-0002-0000-0200-000000000000}">
      <formula1>$AJ$1-100*365</formula1>
      <formula2>TODAY()</formula2>
    </dataValidation>
    <dataValidation imeMode="halfKatakana" allowBlank="1" showInputMessage="1" showErrorMessage="1" promptTitle="選手名カナ" prompt="選手の名のフリカナを入力して下さい。_x000a_（半角カタカナ）" sqref="E6:E55 E58:E107" xr:uid="{00000000-0002-0000-0200-000001000000}"/>
    <dataValidation imeMode="halfKatakana" allowBlank="1" showInputMessage="1" showErrorMessage="1" promptTitle="選手姓カナ" prompt="選手の姓のフリカナを入力して下さい。_x000a_（半角カタカナ）" sqref="D6:D55 D58:D107" xr:uid="{00000000-0002-0000-0200-000002000000}"/>
    <dataValidation imeMode="on" allowBlank="1" showInputMessage="1" showErrorMessage="1" promptTitle="姓" prompt="選手の姓を入力して下さい。" sqref="B6:B55 B58:B107" xr:uid="{00000000-0002-0000-0200-000003000000}"/>
    <dataValidation imeMode="on" allowBlank="1" showInputMessage="1" showErrorMessage="1" promptTitle="名" prompt="選手の名を入力して下さい。" sqref="C6:C55 C58:C107" xr:uid="{00000000-0002-0000-0200-000004000000}"/>
    <dataValidation type="decimal" imeMode="off" allowBlank="1" showInputMessage="1" showErrorMessage="1" errorTitle="入力確認" error="20秒から10分以内で入力して下さい。_x000a_１分以上の場合は_x000a_1分45秒67→｢145.67｣の形式で_x000a_入力して下さい。" promptTitle="エントリータイム入力" prompt="例　30秒45　→　30.45_x000a_1分13秒32　→　113.32" sqref="H6:H55 N6:N55 H58:H107 J6:J55 J58:J107 L58:L107 L6:L55 N58:N107 P58:P107 P6:P55" xr:uid="{00000000-0002-0000-0200-000005000000}">
      <formula1>20</formula1>
      <formula2>1000</formula2>
    </dataValidation>
    <dataValidation allowBlank="1" showInputMessage="1" showErrorMessage="1" prompt="入力不要" sqref="A6:A55 Q6:Q107 A58:A107" xr:uid="{00000000-0002-0000-0200-000006000000}"/>
    <dataValidation type="list" allowBlank="1" showInputMessage="1" showErrorMessage="1" promptTitle="種目選択" sqref="K6:K55 O58:O107 M58:M107 K58:K107 O6:O55 M6:M55" xr:uid="{00000000-0002-0000-0200-000007000000}">
      <formula1>IF($AI6&lt;12,$AJ$5:$AJ$10,$AJ$23:$AJ$32)</formula1>
    </dataValidation>
    <dataValidation type="list" allowBlank="1" showInputMessage="1" showErrorMessage="1" promptTitle="種目選択" sqref="G6:G55 I6:I55 I58:I107 G58:G107" xr:uid="{00000000-0002-0000-0200-000008000000}">
      <formula1>$AJ$5:$AJ$15</formula1>
    </dataValidation>
  </dataValidations>
  <printOptions horizontalCentered="1"/>
  <pageMargins left="0.19685039370078741" right="0.19685039370078741" top="0.39370078740157483" bottom="0.39370078740157483" header="0.51181102362204722" footer="0.51181102362204722"/>
  <pageSetup paperSize="9" scale="76" fitToHeight="4" orientation="landscape" horizontalDpi="300" verticalDpi="300" r:id="rId1"/>
  <headerFooter alignWithMargins="0"/>
  <rowBreaks count="3" manualBreakCount="3">
    <brk id="30" max="17" man="1"/>
    <brk id="56" max="17" man="1"/>
    <brk id="82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F68B82-7179-4CB9-BF64-6DF866336FD6}">
  <dimension ref="A1:Y107"/>
  <sheetViews>
    <sheetView workbookViewId="0">
      <selection activeCell="K11" sqref="K11"/>
    </sheetView>
  </sheetViews>
  <sheetFormatPr defaultColWidth="19.5703125" defaultRowHeight="12" x14ac:dyDescent="0.15"/>
  <cols>
    <col min="1" max="1" width="7.7109375" customWidth="1"/>
    <col min="2" max="2" width="12.140625" customWidth="1"/>
    <col min="3" max="3" width="14.7109375" customWidth="1"/>
    <col min="4" max="5" width="13" customWidth="1"/>
    <col min="6" max="7" width="11.42578125" style="15" customWidth="1"/>
    <col min="8" max="8" width="13.5703125" bestFit="1" customWidth="1"/>
    <col min="9" max="10" width="6.28515625" bestFit="1" customWidth="1"/>
    <col min="12" max="12" width="20.85546875" hidden="1" customWidth="1"/>
    <col min="13" max="13" width="11" style="15" hidden="1" customWidth="1"/>
    <col min="14" max="14" width="16.140625" hidden="1" customWidth="1"/>
    <col min="15" max="15" width="11.85546875" hidden="1" customWidth="1"/>
    <col min="16" max="16" width="6.28515625" hidden="1" customWidth="1"/>
    <col min="17" max="17" width="18.7109375" hidden="1" customWidth="1"/>
    <col min="18" max="21" width="5.7109375" hidden="1" customWidth="1"/>
    <col min="22" max="22" width="11" hidden="1" customWidth="1"/>
    <col min="23" max="23" width="9.7109375" hidden="1" customWidth="1"/>
    <col min="24" max="24" width="6.7109375" hidden="1" customWidth="1"/>
    <col min="25" max="25" width="7.7109375" hidden="1" customWidth="1"/>
  </cols>
  <sheetData>
    <row r="1" spans="1:25" ht="28.5" customHeight="1" x14ac:dyDescent="0.15">
      <c r="A1" s="118"/>
      <c r="B1" s="181" t="str">
        <f>申込書!B1</f>
        <v>ＯＷＳ愛知りんくうオープン２０２３</v>
      </c>
      <c r="C1" s="181"/>
      <c r="D1" s="181"/>
      <c r="E1" s="181"/>
      <c r="F1" s="181"/>
      <c r="G1" s="181"/>
      <c r="H1" s="181"/>
      <c r="N1" s="26" t="s">
        <v>212</v>
      </c>
      <c r="O1" s="46">
        <v>45179</v>
      </c>
      <c r="P1" s="6"/>
      <c r="Q1" s="6" t="str">
        <f>YEAR(O1)&amp;RIGHT("0"&amp;MONTH(O1),2)&amp;RIGHT("0"&amp;DAY(O1),2)</f>
        <v>20230910</v>
      </c>
      <c r="R1" s="6"/>
      <c r="S1" s="6"/>
      <c r="T1" s="6"/>
      <c r="U1" s="6"/>
      <c r="V1" s="4" t="str">
        <f>YEAR(O1)&amp;RIGHT("0"&amp;MONTH(O1),2)&amp;RIGHT("0"&amp;DAY(O1),2)</f>
        <v>20230910</v>
      </c>
    </row>
    <row r="2" spans="1:25" ht="28.5" customHeight="1" x14ac:dyDescent="0.15">
      <c r="B2" s="14" t="s">
        <v>147</v>
      </c>
      <c r="C2" s="2"/>
      <c r="D2" s="2"/>
      <c r="E2" s="2"/>
      <c r="N2" s="26" t="s">
        <v>31</v>
      </c>
      <c r="O2" s="46">
        <v>45017</v>
      </c>
      <c r="P2" s="6"/>
      <c r="Q2" s="6" t="str">
        <f>YEAR(O2)&amp;RIGHT("0"&amp;MONTH(O2),2)&amp;RIGHT("0"&amp;DAY(O2),2)</f>
        <v>20230401</v>
      </c>
      <c r="R2" s="6"/>
      <c r="S2" s="6"/>
      <c r="T2" s="6"/>
      <c r="U2" s="6"/>
      <c r="V2" s="4" t="str">
        <f>YEAR(O2)&amp;RIGHT("0"&amp;MONTH(O2),2)&amp;RIGHT("0"&amp;DAY(O2),2)</f>
        <v>20230401</v>
      </c>
    </row>
    <row r="3" spans="1:25" ht="28.5" customHeight="1" x14ac:dyDescent="0.15">
      <c r="A3" s="56" t="e">
        <v>#REF!</v>
      </c>
      <c r="B3" s="6" t="s">
        <v>21</v>
      </c>
      <c r="C3" s="6"/>
      <c r="D3" s="15"/>
      <c r="E3" s="14"/>
    </row>
    <row r="4" spans="1:25" ht="14.25" x14ac:dyDescent="0.15">
      <c r="A4" s="15"/>
      <c r="B4" s="1"/>
      <c r="C4" s="1"/>
      <c r="D4" s="16"/>
      <c r="E4" s="2"/>
      <c r="L4" t="s">
        <v>298</v>
      </c>
      <c r="N4" t="s">
        <v>293</v>
      </c>
      <c r="O4" t="s">
        <v>301</v>
      </c>
      <c r="Q4" t="s">
        <v>297</v>
      </c>
    </row>
    <row r="5" spans="1:25" ht="22.5" customHeight="1" x14ac:dyDescent="0.15">
      <c r="A5" s="38" t="s">
        <v>171</v>
      </c>
      <c r="B5" s="38" t="s">
        <v>58</v>
      </c>
      <c r="C5" s="38" t="s">
        <v>10</v>
      </c>
      <c r="D5" s="38" t="s">
        <v>148</v>
      </c>
      <c r="E5" s="38" t="s">
        <v>8</v>
      </c>
    </row>
    <row r="6" spans="1:25" ht="57" customHeight="1" x14ac:dyDescent="0.15">
      <c r="A6" s="38">
        <f>IF(B6="","",1)</f>
        <v>1</v>
      </c>
      <c r="B6" s="60" t="str">
        <f>IF(B9="女子","女子",IF(B9="男子","男子"," "))</f>
        <v xml:space="preserve"> </v>
      </c>
      <c r="C6" s="61" t="s">
        <v>245</v>
      </c>
      <c r="D6" s="60" t="s">
        <v>274</v>
      </c>
      <c r="E6" s="114"/>
      <c r="L6">
        <f>IF(B6="女子",5,0)</f>
        <v>0</v>
      </c>
      <c r="N6">
        <f>IF(C6="","",VLOOKUP(C6,$L$21:$M$24,2,0))</f>
        <v>14</v>
      </c>
      <c r="O6">
        <f>IF($D6="","",VLOOKUP($D6,$L$26:$O$30,2,0))</f>
        <v>6</v>
      </c>
      <c r="P6">
        <f>IF($D6="","",VLOOKUP($D6,$L$27:$O$27,3,0))</f>
        <v>2000</v>
      </c>
      <c r="Q6" t="str">
        <f>IF(E6="","999:99.99"," "&amp;LEFT(RIGHT("        "&amp;TEXT(E6,"0.00"),7),2)&amp;":"&amp;RIGHT(TEXT(E6,"0.00"),5))</f>
        <v>999:99.99</v>
      </c>
    </row>
    <row r="7" spans="1:25" ht="14.25" x14ac:dyDescent="0.15">
      <c r="A7" s="102" t="str">
        <f>IF(B7="","",A6+1)</f>
        <v/>
      </c>
      <c r="B7" s="107"/>
      <c r="C7" s="107"/>
      <c r="D7" s="107"/>
      <c r="E7" s="108"/>
      <c r="L7" t="s">
        <v>290</v>
      </c>
      <c r="M7" s="8" t="s">
        <v>1</v>
      </c>
      <c r="N7" s="9" t="s">
        <v>67</v>
      </c>
      <c r="O7" s="9" t="s">
        <v>68</v>
      </c>
      <c r="P7" s="9" t="s">
        <v>32</v>
      </c>
      <c r="Q7" s="9" t="s">
        <v>285</v>
      </c>
      <c r="R7" s="66" t="s">
        <v>9</v>
      </c>
      <c r="S7" s="6"/>
      <c r="T7" t="s">
        <v>68</v>
      </c>
      <c r="U7" t="s">
        <v>32</v>
      </c>
      <c r="V7" t="s">
        <v>10</v>
      </c>
      <c r="W7" t="s">
        <v>287</v>
      </c>
      <c r="X7" t="s">
        <v>288</v>
      </c>
      <c r="Y7" t="s">
        <v>289</v>
      </c>
    </row>
    <row r="8" spans="1:25" ht="33.75" customHeight="1" x14ac:dyDescent="0.15">
      <c r="A8" s="38" t="s">
        <v>286</v>
      </c>
      <c r="B8" s="38" t="s">
        <v>58</v>
      </c>
      <c r="C8" s="38" t="s">
        <v>284</v>
      </c>
      <c r="D8" s="38" t="s">
        <v>3</v>
      </c>
      <c r="E8" s="38" t="s">
        <v>4</v>
      </c>
      <c r="F8" s="38" t="s">
        <v>5</v>
      </c>
      <c r="G8" s="38" t="s">
        <v>6</v>
      </c>
      <c r="H8" s="38" t="s">
        <v>1</v>
      </c>
      <c r="I8" s="122" t="s">
        <v>9</v>
      </c>
      <c r="J8" s="38" t="s">
        <v>32</v>
      </c>
      <c r="R8">
        <v>1</v>
      </c>
      <c r="T8">
        <v>5</v>
      </c>
      <c r="U8">
        <v>0</v>
      </c>
      <c r="V8">
        <v>1</v>
      </c>
    </row>
    <row r="9" spans="1:25" ht="42.75" customHeight="1" x14ac:dyDescent="0.15">
      <c r="A9" s="31" t="str">
        <f>IF(H9="","",1)</f>
        <v/>
      </c>
      <c r="B9" s="120"/>
      <c r="C9" s="120"/>
      <c r="D9" s="120"/>
      <c r="E9" s="120"/>
      <c r="F9" s="120"/>
      <c r="G9" s="120"/>
      <c r="H9" s="121"/>
      <c r="I9" s="38" t="str">
        <f>IF(H9="","",INT(($Q$1-M9)/10000))</f>
        <v/>
      </c>
      <c r="J9" s="38" t="str">
        <f>IF(ISERROR(VLOOKUP($Q9,$R$8:$T$107,2,0)),"",VLOOKUP($Q9,$R$8:$T$107,2,0))</f>
        <v/>
      </c>
      <c r="L9">
        <f>IF(B9="女子",5,0)</f>
        <v>0</v>
      </c>
      <c r="M9" s="119" t="str">
        <f>YEAR(H9)&amp;RIGHT("0"&amp;MONTH(H9),2)&amp;RIGHT("0"&amp;DAY(H9),2)</f>
        <v>19000100</v>
      </c>
      <c r="N9" s="9" t="str">
        <f>IF(ISERROR(VLOOKUP($Q9,$R$8:$V$107,5,0)),"",VLOOKUP($Q9,$R$8:$V$107,5,0))</f>
        <v/>
      </c>
      <c r="O9" s="9" t="str">
        <f>IF(ISERROR(VLOOKUP($Q9,$R$8:$V$107,3,0)),"",VLOOKUP($Q9,$R$8:$V$107,3,0))</f>
        <v/>
      </c>
      <c r="P9" s="9" t="str">
        <f>IF(ISERROR(VLOOKUP($Q9,$R$8:$U$24,4,0)),"",VLOOKUP($Q9,$R$8:$U$24,4,0))</f>
        <v/>
      </c>
      <c r="Q9" t="str">
        <f>IF(H9="","",INT(($Q$2-M9)/10000))</f>
        <v/>
      </c>
      <c r="R9">
        <v>2</v>
      </c>
      <c r="T9">
        <v>5</v>
      </c>
      <c r="U9">
        <v>0</v>
      </c>
      <c r="V9">
        <v>1</v>
      </c>
      <c r="W9">
        <f>LEN(TRIM(D9))+LEN(TRIM(E9))</f>
        <v>0</v>
      </c>
      <c r="X9" t="str">
        <f>IF(W9=2,TRIM(D9)&amp;"      "&amp;TRIM(E9),IF(W9=3,TRIM(D9)&amp;"    "&amp;TRIM(E9),IF(W9=4,TRIM(D9)&amp;"  "&amp;TRIM(E9),TRIM(D9)&amp;TRIM(E9))))</f>
        <v/>
      </c>
      <c r="Y9" t="str">
        <f>F9&amp;" "&amp;G9</f>
        <v xml:space="preserve"> </v>
      </c>
    </row>
    <row r="10" spans="1:25" ht="42.75" customHeight="1" x14ac:dyDescent="0.15">
      <c r="A10" s="31" t="str">
        <f>IF(H10="","",A9+1)</f>
        <v/>
      </c>
      <c r="B10" s="120"/>
      <c r="C10" s="120"/>
      <c r="D10" s="120"/>
      <c r="E10" s="120"/>
      <c r="F10" s="120"/>
      <c r="G10" s="120"/>
      <c r="H10" s="121"/>
      <c r="I10" s="38" t="str">
        <f>IF(H10="","",INT(($Q$1-M10)/10000))</f>
        <v/>
      </c>
      <c r="J10" s="38" t="str">
        <f t="shared" ref="J10:J12" si="0">IF(ISERROR(VLOOKUP($Q10,$R$8:$T$107,2,0)),"",VLOOKUP($Q10,$R$8:$T$107,2,0))</f>
        <v/>
      </c>
      <c r="L10">
        <f>IF(B10="女子",5,0)</f>
        <v>0</v>
      </c>
      <c r="M10" s="119" t="str">
        <f>YEAR(H10)&amp;RIGHT("0"&amp;MONTH(H10),2)&amp;RIGHT("0"&amp;DAY(H10),2)</f>
        <v>19000100</v>
      </c>
      <c r="N10" s="9" t="str">
        <f t="shared" ref="N10:N12" si="1">IF(ISERROR(VLOOKUP($Q10,$R$8:$V$107,5,0)),"",VLOOKUP($Q10,$R$8:$V$107,5,0))</f>
        <v/>
      </c>
      <c r="O10" s="9" t="str">
        <f t="shared" ref="O10:O12" si="2">IF(ISERROR(VLOOKUP($Q10,$R$8:$V$107,3,0)),"",VLOOKUP($Q10,$R$8:$V$107,3,0))</f>
        <v/>
      </c>
      <c r="P10" s="9" t="str">
        <f t="shared" ref="P10:P12" si="3">IF(ISERROR(VLOOKUP($Q10,$R$8:$U$24,4,0)),"",VLOOKUP($Q10,$R$8:$U$24,4,0))</f>
        <v/>
      </c>
      <c r="Q10" t="str">
        <f>IF(H10="","",INT(($Q$2-M10)/10000))</f>
        <v/>
      </c>
      <c r="R10">
        <v>3</v>
      </c>
      <c r="S10" t="s">
        <v>97</v>
      </c>
      <c r="T10">
        <v>0</v>
      </c>
      <c r="U10">
        <v>1</v>
      </c>
      <c r="V10">
        <v>1</v>
      </c>
      <c r="W10">
        <f>LEN(TRIM(D10))+LEN(TRIM(E10))</f>
        <v>0</v>
      </c>
      <c r="X10" t="str">
        <f>IF(W10=2,TRIM(D10)&amp;"      "&amp;TRIM(E10),IF(W10=3,TRIM(D10)&amp;"    "&amp;TRIM(E10),IF(W10=4,TRIM(D10)&amp;"  "&amp;TRIM(E10),TRIM(D10)&amp;TRIM(E10))))</f>
        <v/>
      </c>
      <c r="Y10" t="str">
        <f t="shared" ref="Y10:Y12" si="4">F10&amp;" "&amp;G10</f>
        <v xml:space="preserve"> </v>
      </c>
    </row>
    <row r="11" spans="1:25" ht="42.75" customHeight="1" x14ac:dyDescent="0.15">
      <c r="A11" s="31" t="str">
        <f t="shared" ref="A11:A12" si="5">IF(H11="","",A10+1)</f>
        <v/>
      </c>
      <c r="B11" s="120"/>
      <c r="C11" s="120"/>
      <c r="D11" s="120"/>
      <c r="E11" s="120"/>
      <c r="F11" s="120"/>
      <c r="G11" s="120"/>
      <c r="H11" s="121"/>
      <c r="I11" s="38" t="str">
        <f>IF(H11="","",INT(($Q$1-M11)/10000))</f>
        <v/>
      </c>
      <c r="J11" s="38" t="str">
        <f t="shared" si="0"/>
        <v/>
      </c>
      <c r="L11">
        <f>IF(B11="女子",5,0)</f>
        <v>0</v>
      </c>
      <c r="M11" s="119" t="str">
        <f>YEAR(H11)&amp;RIGHT("0"&amp;MONTH(H11),2)&amp;RIGHT("0"&amp;DAY(H11),2)</f>
        <v>19000100</v>
      </c>
      <c r="N11" s="9" t="str">
        <f t="shared" si="1"/>
        <v/>
      </c>
      <c r="O11" s="9" t="str">
        <f t="shared" si="2"/>
        <v/>
      </c>
      <c r="P11" s="9" t="str">
        <f t="shared" si="3"/>
        <v/>
      </c>
      <c r="Q11" t="str">
        <f>IF(H11="","",INT(($Q$2-M11)/10000))</f>
        <v/>
      </c>
      <c r="R11">
        <v>4</v>
      </c>
      <c r="S11" t="s">
        <v>98</v>
      </c>
      <c r="T11">
        <v>0</v>
      </c>
      <c r="U11">
        <v>2</v>
      </c>
      <c r="V11">
        <v>1</v>
      </c>
      <c r="W11">
        <f>LEN(TRIM(D11))+LEN(TRIM(E11))</f>
        <v>0</v>
      </c>
      <c r="X11" t="str">
        <f>IF(W11=2,TRIM(D11)&amp;"      "&amp;TRIM(E11),IF(W11=3,TRIM(D11)&amp;"    "&amp;TRIM(E11),IF(W11=4,TRIM(D11)&amp;"  "&amp;TRIM(E11),TRIM(D11)&amp;TRIM(E11))))</f>
        <v/>
      </c>
      <c r="Y11" t="str">
        <f t="shared" si="4"/>
        <v xml:space="preserve"> </v>
      </c>
    </row>
    <row r="12" spans="1:25" ht="42.75" customHeight="1" x14ac:dyDescent="0.15">
      <c r="A12" s="31" t="str">
        <f t="shared" si="5"/>
        <v/>
      </c>
      <c r="B12" s="120"/>
      <c r="C12" s="120"/>
      <c r="D12" s="120"/>
      <c r="E12" s="120"/>
      <c r="F12" s="120"/>
      <c r="G12" s="120"/>
      <c r="H12" s="121"/>
      <c r="I12" s="38" t="str">
        <f>IF(H12="","",INT(($Q$1-M12)/10000))</f>
        <v/>
      </c>
      <c r="J12" s="38" t="str">
        <f t="shared" si="0"/>
        <v/>
      </c>
      <c r="L12">
        <f>IF(B12="女子",5,0)</f>
        <v>0</v>
      </c>
      <c r="M12" s="119" t="str">
        <f>YEAR(H12)&amp;RIGHT("0"&amp;MONTH(H12),2)&amp;RIGHT("0"&amp;DAY(H12),2)</f>
        <v>19000100</v>
      </c>
      <c r="N12" s="9" t="str">
        <f t="shared" si="1"/>
        <v/>
      </c>
      <c r="O12" s="9" t="str">
        <f t="shared" si="2"/>
        <v/>
      </c>
      <c r="P12" s="9" t="str">
        <f t="shared" si="3"/>
        <v/>
      </c>
      <c r="Q12" t="str">
        <f>IF(H12="","",INT(($Q$2-M12)/10000))</f>
        <v/>
      </c>
      <c r="R12">
        <v>5</v>
      </c>
      <c r="S12" t="s">
        <v>99</v>
      </c>
      <c r="T12">
        <v>0</v>
      </c>
      <c r="U12">
        <v>3</v>
      </c>
      <c r="V12">
        <v>1</v>
      </c>
      <c r="W12">
        <f>LEN(TRIM(D12))+LEN(TRIM(E12))</f>
        <v>0</v>
      </c>
      <c r="X12" t="str">
        <f>IF(W12=2,TRIM(D12)&amp;"      "&amp;TRIM(E12),IF(W12=3,TRIM(D12)&amp;"    "&amp;TRIM(E12),IF(W12=4,TRIM(D12)&amp;"  "&amp;TRIM(E12),TRIM(D12)&amp;TRIM(E12))))</f>
        <v/>
      </c>
      <c r="Y12" t="str">
        <f t="shared" si="4"/>
        <v xml:space="preserve"> </v>
      </c>
    </row>
    <row r="13" spans="1:25" x14ac:dyDescent="0.15">
      <c r="R13">
        <v>6</v>
      </c>
      <c r="S13" t="s">
        <v>37</v>
      </c>
      <c r="T13">
        <v>1</v>
      </c>
      <c r="U13">
        <v>1</v>
      </c>
      <c r="V13">
        <v>1</v>
      </c>
    </row>
    <row r="14" spans="1:25" x14ac:dyDescent="0.15">
      <c r="R14">
        <v>7</v>
      </c>
      <c r="S14" t="s">
        <v>38</v>
      </c>
      <c r="T14">
        <v>1</v>
      </c>
      <c r="U14">
        <v>2</v>
      </c>
      <c r="V14">
        <v>1</v>
      </c>
    </row>
    <row r="15" spans="1:25" x14ac:dyDescent="0.15">
      <c r="R15">
        <v>8</v>
      </c>
      <c r="S15" t="s">
        <v>39</v>
      </c>
      <c r="T15">
        <v>1</v>
      </c>
      <c r="U15">
        <v>3</v>
      </c>
      <c r="V15">
        <v>2</v>
      </c>
    </row>
    <row r="16" spans="1:25" x14ac:dyDescent="0.15">
      <c r="R16">
        <v>9</v>
      </c>
      <c r="S16" t="s">
        <v>40</v>
      </c>
      <c r="T16">
        <v>1</v>
      </c>
      <c r="U16">
        <v>4</v>
      </c>
      <c r="V16">
        <v>2</v>
      </c>
    </row>
    <row r="17" spans="12:22" x14ac:dyDescent="0.15">
      <c r="R17">
        <v>10</v>
      </c>
      <c r="S17" t="s">
        <v>41</v>
      </c>
      <c r="T17">
        <v>1</v>
      </c>
      <c r="U17">
        <v>5</v>
      </c>
      <c r="V17">
        <v>3</v>
      </c>
    </row>
    <row r="18" spans="12:22" x14ac:dyDescent="0.15">
      <c r="L18" t="s">
        <v>291</v>
      </c>
      <c r="R18">
        <v>11</v>
      </c>
      <c r="S18" t="s">
        <v>42</v>
      </c>
      <c r="T18">
        <v>1</v>
      </c>
      <c r="U18">
        <v>6</v>
      </c>
      <c r="V18">
        <v>3</v>
      </c>
    </row>
    <row r="19" spans="12:22" x14ac:dyDescent="0.15">
      <c r="L19" t="s">
        <v>292</v>
      </c>
      <c r="R19">
        <v>12</v>
      </c>
      <c r="S19" t="s">
        <v>43</v>
      </c>
      <c r="T19">
        <v>2</v>
      </c>
      <c r="U19">
        <v>1</v>
      </c>
      <c r="V19">
        <v>4</v>
      </c>
    </row>
    <row r="20" spans="12:22" x14ac:dyDescent="0.15">
      <c r="R20">
        <v>13</v>
      </c>
      <c r="S20" t="s">
        <v>44</v>
      </c>
      <c r="T20">
        <v>2</v>
      </c>
      <c r="U20">
        <v>2</v>
      </c>
      <c r="V20">
        <v>4</v>
      </c>
    </row>
    <row r="21" spans="12:22" x14ac:dyDescent="0.15">
      <c r="L21" t="s">
        <v>278</v>
      </c>
      <c r="M21" s="15">
        <v>11</v>
      </c>
      <c r="R21">
        <v>14</v>
      </c>
      <c r="S21" t="s">
        <v>45</v>
      </c>
      <c r="T21">
        <v>2</v>
      </c>
      <c r="U21">
        <v>3</v>
      </c>
      <c r="V21">
        <v>4</v>
      </c>
    </row>
    <row r="22" spans="12:22" x14ac:dyDescent="0.15">
      <c r="L22" t="s">
        <v>279</v>
      </c>
      <c r="M22" s="15">
        <v>12</v>
      </c>
      <c r="R22">
        <v>15</v>
      </c>
      <c r="S22" t="s">
        <v>46</v>
      </c>
      <c r="T22">
        <v>3</v>
      </c>
      <c r="U22">
        <v>1</v>
      </c>
      <c r="V22">
        <v>5</v>
      </c>
    </row>
    <row r="23" spans="12:22" x14ac:dyDescent="0.15">
      <c r="L23" t="s">
        <v>280</v>
      </c>
      <c r="M23" s="15">
        <v>13</v>
      </c>
      <c r="R23">
        <v>16</v>
      </c>
      <c r="S23" t="s">
        <v>47</v>
      </c>
      <c r="T23">
        <v>3</v>
      </c>
      <c r="U23">
        <v>2</v>
      </c>
      <c r="V23">
        <v>5</v>
      </c>
    </row>
    <row r="24" spans="12:22" x14ac:dyDescent="0.15">
      <c r="L24" t="s">
        <v>245</v>
      </c>
      <c r="M24" s="15">
        <v>14</v>
      </c>
      <c r="R24">
        <v>17</v>
      </c>
      <c r="S24" t="s">
        <v>48</v>
      </c>
      <c r="T24">
        <v>3</v>
      </c>
      <c r="U24">
        <v>3</v>
      </c>
      <c r="V24">
        <v>5</v>
      </c>
    </row>
    <row r="25" spans="12:22" x14ac:dyDescent="0.15">
      <c r="R25">
        <v>18</v>
      </c>
      <c r="S25" s="6"/>
      <c r="T25" s="6"/>
      <c r="U25" s="6"/>
      <c r="V25">
        <v>6</v>
      </c>
    </row>
    <row r="26" spans="12:22" x14ac:dyDescent="0.15">
      <c r="M26" s="15" t="s">
        <v>162</v>
      </c>
      <c r="N26" s="15" t="s">
        <v>192</v>
      </c>
      <c r="O26" s="15" t="s">
        <v>163</v>
      </c>
      <c r="R26">
        <v>19</v>
      </c>
      <c r="S26" s="6"/>
      <c r="T26" s="6"/>
      <c r="U26" s="6"/>
      <c r="V26">
        <v>6</v>
      </c>
    </row>
    <row r="27" spans="12:22" x14ac:dyDescent="0.15">
      <c r="L27" t="s">
        <v>274</v>
      </c>
      <c r="M27">
        <v>6</v>
      </c>
      <c r="N27">
        <v>2000</v>
      </c>
      <c r="O27">
        <f t="shared" ref="O27:O28" si="6">COUNTIF($N$6:$N$65,M27)</f>
        <v>0</v>
      </c>
      <c r="R27">
        <v>20</v>
      </c>
      <c r="S27" s="6"/>
      <c r="T27" s="6"/>
      <c r="U27" s="6"/>
      <c r="V27">
        <v>6</v>
      </c>
    </row>
    <row r="28" spans="12:22" x14ac:dyDescent="0.15">
      <c r="L28" t="s">
        <v>300</v>
      </c>
      <c r="M28">
        <v>7</v>
      </c>
      <c r="N28">
        <v>100</v>
      </c>
      <c r="O28">
        <f t="shared" si="6"/>
        <v>0</v>
      </c>
      <c r="R28">
        <v>21</v>
      </c>
      <c r="S28" s="6"/>
      <c r="T28" s="6"/>
      <c r="U28" s="6"/>
      <c r="V28">
        <v>6</v>
      </c>
    </row>
    <row r="29" spans="12:22" x14ac:dyDescent="0.15">
      <c r="R29">
        <v>22</v>
      </c>
      <c r="S29" s="6"/>
      <c r="T29" s="6"/>
      <c r="U29" s="6"/>
      <c r="V29">
        <v>6</v>
      </c>
    </row>
    <row r="30" spans="12:22" x14ac:dyDescent="0.15">
      <c r="R30">
        <v>23</v>
      </c>
      <c r="S30" s="6"/>
      <c r="T30" s="6"/>
      <c r="U30" s="6"/>
      <c r="V30">
        <v>6</v>
      </c>
    </row>
    <row r="31" spans="12:22" x14ac:dyDescent="0.15">
      <c r="R31">
        <v>24</v>
      </c>
      <c r="S31" s="6"/>
      <c r="T31" s="6"/>
      <c r="U31" s="6"/>
      <c r="V31">
        <v>6</v>
      </c>
    </row>
    <row r="32" spans="12:22" x14ac:dyDescent="0.15">
      <c r="R32">
        <v>25</v>
      </c>
      <c r="S32" s="6"/>
      <c r="T32" s="6"/>
      <c r="U32" s="6"/>
      <c r="V32">
        <v>7</v>
      </c>
    </row>
    <row r="33" spans="18:22" x14ac:dyDescent="0.15">
      <c r="R33">
        <v>26</v>
      </c>
      <c r="S33" s="6"/>
      <c r="T33" s="6"/>
      <c r="U33" s="6"/>
      <c r="V33">
        <v>7</v>
      </c>
    </row>
    <row r="34" spans="18:22" x14ac:dyDescent="0.15">
      <c r="R34">
        <v>27</v>
      </c>
      <c r="S34" s="6"/>
      <c r="T34" s="6"/>
      <c r="U34" s="6"/>
      <c r="V34">
        <v>7</v>
      </c>
    </row>
    <row r="35" spans="18:22" x14ac:dyDescent="0.15">
      <c r="R35">
        <v>28</v>
      </c>
      <c r="S35" s="6"/>
      <c r="T35" s="6"/>
      <c r="U35" s="6"/>
      <c r="V35">
        <v>7</v>
      </c>
    </row>
    <row r="36" spans="18:22" x14ac:dyDescent="0.15">
      <c r="R36">
        <v>29</v>
      </c>
      <c r="S36" s="6"/>
      <c r="T36" s="6"/>
      <c r="U36" s="6"/>
      <c r="V36">
        <v>7</v>
      </c>
    </row>
    <row r="37" spans="18:22" x14ac:dyDescent="0.15">
      <c r="R37">
        <v>30</v>
      </c>
      <c r="S37" s="6"/>
      <c r="T37" s="6"/>
      <c r="U37" s="6"/>
      <c r="V37">
        <v>7</v>
      </c>
    </row>
    <row r="38" spans="18:22" x14ac:dyDescent="0.15">
      <c r="R38">
        <v>31</v>
      </c>
      <c r="S38" s="6"/>
      <c r="T38" s="6"/>
      <c r="U38" s="6"/>
      <c r="V38">
        <v>7</v>
      </c>
    </row>
    <row r="39" spans="18:22" x14ac:dyDescent="0.15">
      <c r="R39">
        <v>32</v>
      </c>
      <c r="S39" s="6"/>
      <c r="T39" s="6"/>
      <c r="U39" s="6"/>
      <c r="V39">
        <v>7</v>
      </c>
    </row>
    <row r="40" spans="18:22" x14ac:dyDescent="0.15">
      <c r="R40">
        <v>33</v>
      </c>
      <c r="S40" s="6"/>
      <c r="T40" s="6"/>
      <c r="U40" s="6"/>
      <c r="V40">
        <v>7</v>
      </c>
    </row>
    <row r="41" spans="18:22" x14ac:dyDescent="0.15">
      <c r="R41">
        <v>34</v>
      </c>
      <c r="S41" s="6"/>
      <c r="T41" s="6"/>
      <c r="U41" s="6"/>
      <c r="V41">
        <v>7</v>
      </c>
    </row>
    <row r="42" spans="18:22" x14ac:dyDescent="0.15">
      <c r="R42">
        <v>35</v>
      </c>
      <c r="S42" s="6"/>
      <c r="T42" s="6"/>
      <c r="U42" s="6"/>
      <c r="V42">
        <v>8</v>
      </c>
    </row>
    <row r="43" spans="18:22" x14ac:dyDescent="0.15">
      <c r="R43">
        <v>36</v>
      </c>
      <c r="S43" s="6"/>
      <c r="T43" s="6"/>
      <c r="U43" s="6"/>
      <c r="V43">
        <v>8</v>
      </c>
    </row>
    <row r="44" spans="18:22" x14ac:dyDescent="0.15">
      <c r="R44">
        <v>37</v>
      </c>
      <c r="S44" s="6"/>
      <c r="T44" s="6"/>
      <c r="U44" s="6"/>
      <c r="V44">
        <v>8</v>
      </c>
    </row>
    <row r="45" spans="18:22" x14ac:dyDescent="0.15">
      <c r="R45">
        <v>38</v>
      </c>
      <c r="S45" s="6"/>
      <c r="T45" s="6"/>
      <c r="U45" s="6"/>
      <c r="V45">
        <v>8</v>
      </c>
    </row>
    <row r="46" spans="18:22" x14ac:dyDescent="0.15">
      <c r="R46">
        <v>39</v>
      </c>
      <c r="S46" s="6"/>
      <c r="T46" s="6"/>
      <c r="U46" s="6"/>
      <c r="V46">
        <v>8</v>
      </c>
    </row>
    <row r="47" spans="18:22" x14ac:dyDescent="0.15">
      <c r="R47">
        <v>40</v>
      </c>
      <c r="S47" s="6"/>
      <c r="T47" s="6"/>
      <c r="U47" s="6"/>
      <c r="V47">
        <v>8</v>
      </c>
    </row>
    <row r="48" spans="18:22" x14ac:dyDescent="0.15">
      <c r="R48">
        <v>41</v>
      </c>
      <c r="S48" s="6"/>
      <c r="T48" s="6"/>
      <c r="U48" s="6"/>
      <c r="V48">
        <v>8</v>
      </c>
    </row>
    <row r="49" spans="18:22" x14ac:dyDescent="0.15">
      <c r="R49">
        <v>42</v>
      </c>
      <c r="S49" s="6"/>
      <c r="T49" s="6"/>
      <c r="U49" s="6"/>
      <c r="V49">
        <v>8</v>
      </c>
    </row>
    <row r="50" spans="18:22" x14ac:dyDescent="0.15">
      <c r="R50">
        <v>43</v>
      </c>
      <c r="S50" s="6"/>
      <c r="T50" s="6"/>
      <c r="U50" s="6"/>
      <c r="V50">
        <v>8</v>
      </c>
    </row>
    <row r="51" spans="18:22" x14ac:dyDescent="0.15">
      <c r="R51">
        <v>44</v>
      </c>
      <c r="S51" s="6"/>
      <c r="T51" s="6"/>
      <c r="U51" s="6"/>
      <c r="V51">
        <v>8</v>
      </c>
    </row>
    <row r="52" spans="18:22" x14ac:dyDescent="0.15">
      <c r="R52">
        <v>45</v>
      </c>
      <c r="S52" s="6"/>
      <c r="T52" s="6"/>
      <c r="U52" s="6"/>
      <c r="V52">
        <v>9</v>
      </c>
    </row>
    <row r="53" spans="18:22" x14ac:dyDescent="0.15">
      <c r="R53">
        <v>46</v>
      </c>
      <c r="S53" s="6"/>
      <c r="T53" s="6"/>
      <c r="U53" s="6"/>
      <c r="V53">
        <v>9</v>
      </c>
    </row>
    <row r="54" spans="18:22" x14ac:dyDescent="0.15">
      <c r="R54">
        <v>47</v>
      </c>
      <c r="S54" s="6"/>
      <c r="T54" s="6"/>
      <c r="U54" s="6"/>
      <c r="V54">
        <v>9</v>
      </c>
    </row>
    <row r="55" spans="18:22" x14ac:dyDescent="0.15">
      <c r="R55">
        <v>48</v>
      </c>
      <c r="S55" s="6"/>
      <c r="T55" s="6"/>
      <c r="U55" s="6"/>
      <c r="V55">
        <v>9</v>
      </c>
    </row>
    <row r="56" spans="18:22" x14ac:dyDescent="0.15">
      <c r="R56">
        <v>49</v>
      </c>
      <c r="S56" s="6"/>
      <c r="T56" s="6"/>
      <c r="U56" s="6"/>
      <c r="V56">
        <v>9</v>
      </c>
    </row>
    <row r="57" spans="18:22" x14ac:dyDescent="0.15">
      <c r="R57">
        <v>50</v>
      </c>
      <c r="S57" s="6"/>
      <c r="T57" s="6"/>
      <c r="U57" s="6"/>
      <c r="V57">
        <v>9</v>
      </c>
    </row>
    <row r="58" spans="18:22" x14ac:dyDescent="0.15">
      <c r="R58">
        <v>51</v>
      </c>
      <c r="S58" s="6"/>
      <c r="T58" s="6"/>
      <c r="U58" s="6"/>
      <c r="V58">
        <v>9</v>
      </c>
    </row>
    <row r="59" spans="18:22" x14ac:dyDescent="0.15">
      <c r="R59">
        <v>52</v>
      </c>
      <c r="S59" s="6"/>
      <c r="T59" s="6"/>
      <c r="U59" s="6"/>
      <c r="V59">
        <v>9</v>
      </c>
    </row>
    <row r="60" spans="18:22" x14ac:dyDescent="0.15">
      <c r="R60">
        <v>53</v>
      </c>
      <c r="S60" s="6"/>
      <c r="T60" s="6"/>
      <c r="U60" s="6"/>
      <c r="V60">
        <v>9</v>
      </c>
    </row>
    <row r="61" spans="18:22" x14ac:dyDescent="0.15">
      <c r="R61">
        <v>54</v>
      </c>
      <c r="S61" s="6"/>
      <c r="T61" s="6"/>
      <c r="U61" s="6"/>
      <c r="V61">
        <v>9</v>
      </c>
    </row>
    <row r="62" spans="18:22" x14ac:dyDescent="0.15">
      <c r="R62">
        <v>55</v>
      </c>
      <c r="S62" s="6"/>
      <c r="T62" s="6"/>
      <c r="U62" s="6"/>
      <c r="V62">
        <v>10</v>
      </c>
    </row>
    <row r="63" spans="18:22" x14ac:dyDescent="0.15">
      <c r="R63">
        <v>56</v>
      </c>
      <c r="S63" s="6"/>
      <c r="T63" s="6"/>
      <c r="U63" s="6"/>
      <c r="V63">
        <v>10</v>
      </c>
    </row>
    <row r="64" spans="18:22" x14ac:dyDescent="0.15">
      <c r="R64">
        <v>57</v>
      </c>
      <c r="S64" s="6"/>
      <c r="T64" s="6"/>
      <c r="U64" s="6"/>
      <c r="V64">
        <v>10</v>
      </c>
    </row>
    <row r="65" spans="18:22" x14ac:dyDescent="0.15">
      <c r="R65">
        <v>58</v>
      </c>
      <c r="S65" s="6"/>
      <c r="T65" s="6"/>
      <c r="U65" s="6"/>
      <c r="V65">
        <v>10</v>
      </c>
    </row>
    <row r="66" spans="18:22" x14ac:dyDescent="0.15">
      <c r="R66">
        <v>59</v>
      </c>
      <c r="S66" s="6"/>
      <c r="T66" s="6"/>
      <c r="U66" s="6"/>
      <c r="V66">
        <v>10</v>
      </c>
    </row>
    <row r="67" spans="18:22" x14ac:dyDescent="0.15">
      <c r="R67">
        <v>60</v>
      </c>
      <c r="S67" s="6"/>
      <c r="T67" s="6"/>
      <c r="U67" s="6"/>
      <c r="V67">
        <v>10</v>
      </c>
    </row>
    <row r="68" spans="18:22" x14ac:dyDescent="0.15">
      <c r="R68">
        <v>61</v>
      </c>
      <c r="S68" s="6"/>
      <c r="T68" s="6"/>
      <c r="U68" s="6"/>
      <c r="V68">
        <v>10</v>
      </c>
    </row>
    <row r="69" spans="18:22" x14ac:dyDescent="0.15">
      <c r="R69">
        <v>62</v>
      </c>
      <c r="S69" s="6"/>
      <c r="T69" s="6"/>
      <c r="U69" s="6"/>
      <c r="V69">
        <v>10</v>
      </c>
    </row>
    <row r="70" spans="18:22" x14ac:dyDescent="0.15">
      <c r="R70">
        <v>63</v>
      </c>
      <c r="S70" s="6"/>
      <c r="T70" s="6"/>
      <c r="U70" s="6"/>
      <c r="V70">
        <v>10</v>
      </c>
    </row>
    <row r="71" spans="18:22" x14ac:dyDescent="0.15">
      <c r="R71">
        <v>64</v>
      </c>
      <c r="S71" s="6"/>
      <c r="T71" s="6"/>
      <c r="U71" s="6"/>
      <c r="V71">
        <v>10</v>
      </c>
    </row>
    <row r="72" spans="18:22" x14ac:dyDescent="0.15">
      <c r="R72">
        <v>65</v>
      </c>
      <c r="S72" s="6"/>
      <c r="T72" s="6"/>
      <c r="U72" s="6"/>
      <c r="V72">
        <v>11</v>
      </c>
    </row>
    <row r="73" spans="18:22" x14ac:dyDescent="0.15">
      <c r="R73">
        <v>66</v>
      </c>
      <c r="S73" s="6"/>
      <c r="T73" s="6"/>
      <c r="U73" s="6"/>
      <c r="V73">
        <v>11</v>
      </c>
    </row>
    <row r="74" spans="18:22" x14ac:dyDescent="0.15">
      <c r="R74">
        <v>67</v>
      </c>
      <c r="S74" s="6"/>
      <c r="T74" s="6"/>
      <c r="U74" s="6"/>
      <c r="V74">
        <v>11</v>
      </c>
    </row>
    <row r="75" spans="18:22" x14ac:dyDescent="0.15">
      <c r="R75">
        <v>68</v>
      </c>
      <c r="S75" s="6"/>
      <c r="T75" s="6"/>
      <c r="U75" s="6"/>
      <c r="V75">
        <v>11</v>
      </c>
    </row>
    <row r="76" spans="18:22" x14ac:dyDescent="0.15">
      <c r="R76">
        <v>69</v>
      </c>
      <c r="S76" s="6"/>
      <c r="T76" s="6"/>
      <c r="U76" s="6"/>
      <c r="V76">
        <v>11</v>
      </c>
    </row>
    <row r="77" spans="18:22" x14ac:dyDescent="0.15">
      <c r="R77">
        <v>70</v>
      </c>
      <c r="S77" s="6"/>
      <c r="T77" s="6"/>
      <c r="U77" s="6"/>
      <c r="V77">
        <v>11</v>
      </c>
    </row>
    <row r="78" spans="18:22" x14ac:dyDescent="0.15">
      <c r="R78">
        <v>71</v>
      </c>
      <c r="S78" s="6"/>
      <c r="T78" s="6"/>
      <c r="U78" s="6"/>
      <c r="V78">
        <v>11</v>
      </c>
    </row>
    <row r="79" spans="18:22" x14ac:dyDescent="0.15">
      <c r="R79">
        <v>72</v>
      </c>
      <c r="S79" s="6"/>
      <c r="T79" s="6"/>
      <c r="U79" s="6"/>
      <c r="V79">
        <v>11</v>
      </c>
    </row>
    <row r="80" spans="18:22" x14ac:dyDescent="0.15">
      <c r="R80">
        <v>73</v>
      </c>
      <c r="S80" s="6"/>
      <c r="T80" s="6"/>
      <c r="U80" s="6"/>
      <c r="V80">
        <v>11</v>
      </c>
    </row>
    <row r="81" spans="18:22" x14ac:dyDescent="0.15">
      <c r="R81">
        <v>74</v>
      </c>
      <c r="S81" s="6"/>
      <c r="T81" s="6"/>
      <c r="U81" s="6"/>
      <c r="V81">
        <v>11</v>
      </c>
    </row>
    <row r="82" spans="18:22" x14ac:dyDescent="0.15">
      <c r="R82">
        <v>75</v>
      </c>
      <c r="S82" s="6"/>
      <c r="T82" s="6"/>
      <c r="U82" s="6"/>
      <c r="V82">
        <v>12</v>
      </c>
    </row>
    <row r="83" spans="18:22" x14ac:dyDescent="0.15">
      <c r="R83">
        <v>76</v>
      </c>
      <c r="S83" s="6"/>
      <c r="T83" s="6"/>
      <c r="U83" s="6"/>
      <c r="V83">
        <v>12</v>
      </c>
    </row>
    <row r="84" spans="18:22" x14ac:dyDescent="0.15">
      <c r="R84">
        <v>77</v>
      </c>
      <c r="S84" s="6"/>
      <c r="T84" s="6"/>
      <c r="U84" s="6"/>
      <c r="V84">
        <v>12</v>
      </c>
    </row>
    <row r="85" spans="18:22" x14ac:dyDescent="0.15">
      <c r="R85">
        <v>78</v>
      </c>
      <c r="S85" s="6"/>
      <c r="T85" s="6"/>
      <c r="U85" s="6"/>
      <c r="V85">
        <v>12</v>
      </c>
    </row>
    <row r="86" spans="18:22" x14ac:dyDescent="0.15">
      <c r="R86">
        <v>79</v>
      </c>
      <c r="S86" s="6"/>
      <c r="T86" s="6"/>
      <c r="U86" s="6"/>
      <c r="V86">
        <v>12</v>
      </c>
    </row>
    <row r="87" spans="18:22" x14ac:dyDescent="0.15">
      <c r="R87">
        <v>80</v>
      </c>
      <c r="S87" s="6"/>
      <c r="T87" s="6"/>
      <c r="U87" s="6"/>
      <c r="V87">
        <v>12</v>
      </c>
    </row>
    <row r="88" spans="18:22" x14ac:dyDescent="0.15">
      <c r="R88">
        <v>81</v>
      </c>
      <c r="S88" s="6"/>
      <c r="T88" s="6"/>
      <c r="U88" s="6"/>
      <c r="V88">
        <v>12</v>
      </c>
    </row>
    <row r="89" spans="18:22" x14ac:dyDescent="0.15">
      <c r="R89">
        <v>82</v>
      </c>
      <c r="S89" s="6"/>
      <c r="T89" s="6"/>
      <c r="U89" s="6"/>
      <c r="V89">
        <v>12</v>
      </c>
    </row>
    <row r="90" spans="18:22" x14ac:dyDescent="0.15">
      <c r="R90">
        <v>83</v>
      </c>
      <c r="S90" s="6"/>
      <c r="T90" s="6"/>
      <c r="U90" s="6"/>
      <c r="V90">
        <v>12</v>
      </c>
    </row>
    <row r="91" spans="18:22" x14ac:dyDescent="0.15">
      <c r="R91">
        <v>84</v>
      </c>
      <c r="S91" s="6"/>
      <c r="T91" s="6"/>
      <c r="U91" s="6"/>
      <c r="V91">
        <v>12</v>
      </c>
    </row>
    <row r="92" spans="18:22" x14ac:dyDescent="0.15">
      <c r="R92">
        <v>85</v>
      </c>
      <c r="S92" s="6"/>
      <c r="T92" s="6"/>
      <c r="U92" s="6"/>
      <c r="V92">
        <v>12</v>
      </c>
    </row>
    <row r="93" spans="18:22" x14ac:dyDescent="0.15">
      <c r="R93">
        <v>86</v>
      </c>
      <c r="S93" s="6"/>
      <c r="T93" s="6"/>
      <c r="U93" s="6"/>
      <c r="V93">
        <v>12</v>
      </c>
    </row>
    <row r="94" spans="18:22" x14ac:dyDescent="0.15">
      <c r="R94">
        <v>87</v>
      </c>
      <c r="S94" s="6"/>
      <c r="T94" s="6"/>
      <c r="U94" s="6"/>
      <c r="V94">
        <v>12</v>
      </c>
    </row>
    <row r="95" spans="18:22" x14ac:dyDescent="0.15">
      <c r="R95">
        <v>88</v>
      </c>
      <c r="S95" s="6"/>
      <c r="T95" s="6"/>
      <c r="U95" s="6"/>
      <c r="V95">
        <v>12</v>
      </c>
    </row>
    <row r="96" spans="18:22" x14ac:dyDescent="0.15">
      <c r="R96">
        <v>89</v>
      </c>
      <c r="S96" s="6"/>
      <c r="T96" s="6"/>
      <c r="U96" s="6"/>
      <c r="V96">
        <v>12</v>
      </c>
    </row>
    <row r="97" spans="18:22" x14ac:dyDescent="0.15">
      <c r="R97">
        <v>90</v>
      </c>
      <c r="S97" s="6"/>
      <c r="T97" s="6"/>
      <c r="U97" s="6"/>
      <c r="V97">
        <v>12</v>
      </c>
    </row>
    <row r="98" spans="18:22" x14ac:dyDescent="0.15">
      <c r="R98">
        <v>91</v>
      </c>
      <c r="S98" s="6"/>
      <c r="T98" s="6"/>
      <c r="U98" s="6"/>
      <c r="V98">
        <v>12</v>
      </c>
    </row>
    <row r="99" spans="18:22" x14ac:dyDescent="0.15">
      <c r="R99">
        <v>92</v>
      </c>
      <c r="S99" s="6"/>
      <c r="T99" s="6"/>
      <c r="U99" s="6"/>
      <c r="V99">
        <v>12</v>
      </c>
    </row>
    <row r="100" spans="18:22" x14ac:dyDescent="0.15">
      <c r="R100">
        <v>93</v>
      </c>
      <c r="S100" s="6"/>
      <c r="T100" s="6"/>
      <c r="U100" s="6"/>
      <c r="V100">
        <v>12</v>
      </c>
    </row>
    <row r="101" spans="18:22" x14ac:dyDescent="0.15">
      <c r="R101">
        <v>94</v>
      </c>
      <c r="S101" s="6"/>
      <c r="T101" s="6"/>
      <c r="U101" s="6"/>
      <c r="V101">
        <v>12</v>
      </c>
    </row>
    <row r="102" spans="18:22" x14ac:dyDescent="0.15">
      <c r="R102">
        <v>95</v>
      </c>
      <c r="S102" s="6"/>
      <c r="T102" s="6"/>
      <c r="U102" s="6"/>
      <c r="V102">
        <v>12</v>
      </c>
    </row>
    <row r="103" spans="18:22" x14ac:dyDescent="0.15">
      <c r="R103">
        <v>96</v>
      </c>
      <c r="S103" s="6"/>
      <c r="T103" s="6"/>
      <c r="U103" s="6"/>
      <c r="V103">
        <v>12</v>
      </c>
    </row>
    <row r="104" spans="18:22" x14ac:dyDescent="0.15">
      <c r="R104">
        <v>97</v>
      </c>
      <c r="S104" s="6"/>
      <c r="T104" s="6"/>
      <c r="U104" s="6"/>
      <c r="V104">
        <v>12</v>
      </c>
    </row>
    <row r="105" spans="18:22" x14ac:dyDescent="0.15">
      <c r="R105">
        <v>98</v>
      </c>
      <c r="S105" s="6"/>
      <c r="T105" s="6"/>
      <c r="U105" s="6"/>
      <c r="V105">
        <v>12</v>
      </c>
    </row>
    <row r="106" spans="18:22" x14ac:dyDescent="0.15">
      <c r="R106">
        <v>99</v>
      </c>
      <c r="S106" s="6"/>
      <c r="T106" s="6"/>
      <c r="U106" s="6"/>
      <c r="V106">
        <v>12</v>
      </c>
    </row>
    <row r="107" spans="18:22" x14ac:dyDescent="0.15">
      <c r="R107">
        <v>100</v>
      </c>
      <c r="S107" s="6"/>
      <c r="T107" s="6"/>
      <c r="U107" s="6"/>
      <c r="V107">
        <v>12</v>
      </c>
    </row>
  </sheetData>
  <sheetProtection algorithmName="SHA-512" hashValue="V+49+NqfYssDR+MT/n5t7EkUoLrlv7quAi95JNhuqinoY1mFkZ4//nv63c+GXFpMwAO8RiSRy1FiU/tLvz0PyQ==" saltValue="vurcaJlzx9CzOQQwuXfpsg==" spinCount="100000" sheet="1" objects="1" scenarios="1"/>
  <mergeCells count="1">
    <mergeCell ref="B1:H1"/>
  </mergeCells>
  <phoneticPr fontId="2"/>
  <conditionalFormatting sqref="D7">
    <cfRule type="expression" dxfId="7" priority="2">
      <formula>AP7&gt;2</formula>
    </cfRule>
  </conditionalFormatting>
  <conditionalFormatting sqref="C6">
    <cfRule type="expression" dxfId="6" priority="1">
      <formula>AO6&gt;2</formula>
    </cfRule>
  </conditionalFormatting>
  <dataValidations count="15">
    <dataValidation type="list" allowBlank="1" showInputMessage="1" showErrorMessage="1" promptTitle="種目選択" sqref="D6" xr:uid="{DFF34603-B732-4D1B-84DC-A84C9CD874EF}">
      <formula1>$AV$7</formula1>
    </dataValidation>
    <dataValidation type="list" allowBlank="1" showInputMessage="1" showErrorMessage="1" promptTitle="性別" prompt="性別を選択して下さい。" sqref="B7:C7" xr:uid="{5ECA2B38-FD55-42D0-8D19-9712074C73EB}">
      <formula1>"男子,女子"</formula1>
    </dataValidation>
    <dataValidation allowBlank="1" showInputMessage="1" showErrorMessage="1" prompt="入力不要" sqref="A6:A7 A9:A12" xr:uid="{19C648F3-B2D4-4C50-826D-A09B8F527CA0}"/>
    <dataValidation allowBlank="1" showInputMessage="1" showErrorMessage="1" prompt="日本水泳連盟_x000a_登録番号を記載" sqref="C9:C12" xr:uid="{FED20D16-DCEC-444E-98C8-2ECF4AA14552}"/>
    <dataValidation type="date" imeMode="off" allowBlank="1" showInputMessage="1" showErrorMessage="1" promptTitle="生年月日" prompt="生年月日を西暦で入力して下さい。" sqref="H9:H12" xr:uid="{1D1876C8-E0B8-431B-BF93-B89A1ACA3BCE}">
      <formula1>$AM$1-100*365</formula1>
      <formula2>TODAY()</formula2>
    </dataValidation>
    <dataValidation imeMode="halfKatakana" allowBlank="1" showInputMessage="1" showErrorMessage="1" promptTitle="選手名カナ" prompt="選手の名のフリカナを入力して下さい。_x000a_（半角カタカナ）" sqref="G9:G12" xr:uid="{D19643FD-FA89-4086-AEE3-CA37D8BEB8D3}"/>
    <dataValidation imeMode="halfKatakana" allowBlank="1" showInputMessage="1" showErrorMessage="1" promptTitle="選手姓カナ" prompt="選手の姓のフリカナを入力して下さい。_x000a_（半角カタカナ）" sqref="F9:F12" xr:uid="{87E7DC07-8183-42F2-89CF-B9D09D4B625F}"/>
    <dataValidation imeMode="on" allowBlank="1" showInputMessage="1" showErrorMessage="1" promptTitle="姓" prompt="選手の姓を入力して下さい。" sqref="D9:D12" xr:uid="{1FB0E15F-DAED-4C4E-959B-AAF3B5B36618}"/>
    <dataValidation imeMode="on" allowBlank="1" showInputMessage="1" showErrorMessage="1" promptTitle="名" prompt="選手の名を入力して下さい。" sqref="E9:E12" xr:uid="{715AFF3A-E2FD-4F4C-B849-6A5375FDDC03}"/>
    <dataValidation type="list" allowBlank="1" showInputMessage="1" showErrorMessage="1" promptTitle="区分" prompt="リレーの区分を選択して下さい。" sqref="C6" xr:uid="{EE73C37B-9BDB-442B-88AF-EA0AC3540652}">
      <formula1>$L$20:$L$24</formula1>
    </dataValidation>
    <dataValidation type="list" allowBlank="1" showInputMessage="1" showErrorMessage="1" promptTitle="区分" prompt="リレーの区分を選択して下さい。" sqref="D7" xr:uid="{58408E66-1678-4264-8840-3E7F57C539C4}">
      <formula1>$CB$8:$CB$15</formula1>
    </dataValidation>
    <dataValidation type="list" allowBlank="1" showInputMessage="1" showErrorMessage="1" promptTitle="種目選択" prompt="種目を選択して下さい。" sqref="E7" xr:uid="{E4EE7064-1C15-4AF5-AE68-59F465D9A575}">
      <formula1>$AV$7:$AV$9</formula1>
    </dataValidation>
    <dataValidation type="list" allowBlank="1" showInputMessage="1" showErrorMessage="1" prompt="性別を選択" sqref="B9:B12" xr:uid="{D37AFA56-F441-4DF5-8DD4-A7794BA40AE5}">
      <formula1>$L$17:$L$19</formula1>
    </dataValidation>
    <dataValidation allowBlank="1" showInputMessage="1" showErrorMessage="1" promptTitle="性別" sqref="B6" xr:uid="{A37BC07F-CE05-4F01-BAAF-1C89A8714EBE}"/>
    <dataValidation imeMode="off" allowBlank="1" showInputMessage="1" showErrorMessage="1" promptTitle="エントリータイム入力" prompt="例　30秒45　→　30.45_x000a_１分13秒32 → 113.32" sqref="E6" xr:uid="{AA621D14-8922-4626-AFF9-745D0ED25D54}"/>
  </dataValidations>
  <printOptions horizontalCentered="1"/>
  <pageMargins left="0.31496062992125984" right="0.31496062992125984" top="0.74803149606299213" bottom="0.74803149606299213" header="0.31496062992125984" footer="0.31496062992125984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E216"/>
  <sheetViews>
    <sheetView workbookViewId="0">
      <selection activeCell="Q6" sqref="Q6"/>
    </sheetView>
  </sheetViews>
  <sheetFormatPr defaultColWidth="9.140625" defaultRowHeight="12" x14ac:dyDescent="0.15"/>
  <cols>
    <col min="1" max="1" width="4.42578125" style="15" customWidth="1"/>
    <col min="2" max="3" width="12.7109375" style="15" customWidth="1"/>
    <col min="4" max="4" width="15.28515625" bestFit="1" customWidth="1"/>
    <col min="5" max="5" width="9.7109375" bestFit="1" customWidth="1"/>
    <col min="6" max="6" width="40" bestFit="1" customWidth="1"/>
    <col min="7" max="9" width="9.7109375" bestFit="1" customWidth="1"/>
    <col min="10" max="10" width="9.28515625" hidden="1" customWidth="1"/>
    <col min="11" max="11" width="9.7109375" style="15" bestFit="1" customWidth="1"/>
    <col min="12" max="12" width="10.7109375" style="15" bestFit="1" customWidth="1"/>
    <col min="13" max="13" width="9.28515625" hidden="1" customWidth="1"/>
    <col min="14" max="17" width="5.7109375" bestFit="1" customWidth="1"/>
    <col min="18" max="22" width="3.7109375" bestFit="1" customWidth="1"/>
    <col min="23" max="23" width="5.7109375" bestFit="1" customWidth="1"/>
    <col min="24" max="32" width="3.7109375" bestFit="1" customWidth="1"/>
    <col min="33" max="40" width="3.7109375" style="52" bestFit="1" customWidth="1"/>
    <col min="41" max="41" width="2.7109375" style="52" bestFit="1" customWidth="1"/>
    <col min="42" max="42" width="7.7109375" style="52" bestFit="1" customWidth="1"/>
    <col min="43" max="43" width="5.7109375" bestFit="1" customWidth="1"/>
    <col min="44" max="46" width="3.7109375" bestFit="1" customWidth="1"/>
    <col min="47" max="49" width="26.42578125" customWidth="1"/>
    <col min="50" max="50" width="9.7109375" bestFit="1" customWidth="1"/>
    <col min="51" max="51" width="7.7109375" bestFit="1" customWidth="1"/>
    <col min="52" max="52" width="8.7109375" bestFit="1" customWidth="1"/>
    <col min="53" max="53" width="4.7109375" bestFit="1" customWidth="1"/>
    <col min="54" max="54" width="5.7109375" bestFit="1" customWidth="1"/>
    <col min="55" max="55" width="6.7109375" bestFit="1" customWidth="1"/>
    <col min="56" max="58" width="5.7109375" bestFit="1" customWidth="1"/>
    <col min="59" max="59" width="7.7109375" bestFit="1" customWidth="1"/>
    <col min="60" max="71" width="2.7109375" bestFit="1" customWidth="1"/>
    <col min="72" max="76" width="9.28515625" customWidth="1"/>
    <col min="77" max="81" width="10.42578125" customWidth="1"/>
    <col min="82" max="82" width="10.42578125" style="15" customWidth="1"/>
    <col min="83" max="84" width="10.42578125" customWidth="1"/>
    <col min="85" max="96" width="9.28515625" customWidth="1"/>
  </cols>
  <sheetData>
    <row r="1" spans="1:83" ht="33.75" customHeight="1" x14ac:dyDescent="0.15">
      <c r="A1" s="183" t="str">
        <f>申込書!B1</f>
        <v>ＯＷＳ愛知りんくうオープン２０２３</v>
      </c>
      <c r="B1" s="183"/>
      <c r="C1" s="183"/>
      <c r="D1" s="183"/>
      <c r="E1" s="183"/>
      <c r="F1" s="183"/>
    </row>
    <row r="2" spans="1:83" ht="33.75" customHeight="1" x14ac:dyDescent="0.15">
      <c r="A2" s="179" t="s">
        <v>147</v>
      </c>
      <c r="B2" s="182"/>
      <c r="C2" s="182"/>
      <c r="D2" s="180"/>
      <c r="E2" s="185"/>
      <c r="F2" s="185"/>
      <c r="I2" s="6"/>
    </row>
    <row r="3" spans="1:83" ht="33.75" customHeight="1" x14ac:dyDescent="0.15">
      <c r="A3" s="56" t="e">
        <v>#REF!</v>
      </c>
      <c r="B3" s="6" t="s">
        <v>21</v>
      </c>
      <c r="D3" s="14"/>
      <c r="H3" s="186"/>
      <c r="I3" s="186"/>
    </row>
    <row r="4" spans="1:83" ht="33.75" customHeight="1" x14ac:dyDescent="0.15">
      <c r="B4" s="1" t="s">
        <v>210</v>
      </c>
      <c r="C4" s="16"/>
      <c r="D4" s="2"/>
      <c r="F4" s="109" t="s">
        <v>281</v>
      </c>
      <c r="K4" s="16"/>
      <c r="L4" s="16"/>
      <c r="N4" s="57" t="s">
        <v>148</v>
      </c>
      <c r="O4" s="57" t="s">
        <v>169</v>
      </c>
      <c r="P4" s="57" t="s">
        <v>148</v>
      </c>
      <c r="Q4" s="187" t="s">
        <v>72</v>
      </c>
      <c r="R4" s="189" t="s">
        <v>58</v>
      </c>
      <c r="S4" s="190"/>
      <c r="T4" s="190"/>
      <c r="U4" s="190"/>
      <c r="V4" s="190"/>
      <c r="W4" s="39" t="s">
        <v>10</v>
      </c>
      <c r="X4" s="184" t="s">
        <v>9</v>
      </c>
      <c r="Y4" s="184"/>
      <c r="Z4" s="184"/>
      <c r="AA4" s="184"/>
      <c r="AB4" s="184"/>
      <c r="AC4" s="184" t="s">
        <v>170</v>
      </c>
      <c r="AD4" s="184"/>
      <c r="AE4" s="184"/>
      <c r="AF4" s="184"/>
      <c r="AG4" s="191" t="s">
        <v>149</v>
      </c>
      <c r="AH4" s="192"/>
      <c r="AI4" s="192"/>
      <c r="AJ4" s="192"/>
      <c r="AK4" s="193" t="s">
        <v>150</v>
      </c>
      <c r="AL4" s="194"/>
      <c r="AM4" s="194"/>
      <c r="AN4" s="194"/>
      <c r="AO4" s="195"/>
      <c r="AP4" s="191" t="s">
        <v>92</v>
      </c>
      <c r="AQ4" s="191"/>
      <c r="AR4" s="184" t="s">
        <v>151</v>
      </c>
      <c r="AS4" s="184"/>
      <c r="AT4" s="184"/>
      <c r="AU4" s="184"/>
    </row>
    <row r="5" spans="1:83" s="15" customFormat="1" ht="33.75" customHeight="1" x14ac:dyDescent="0.15">
      <c r="A5" s="38" t="s">
        <v>171</v>
      </c>
      <c r="B5" s="38" t="s">
        <v>58</v>
      </c>
      <c r="C5" s="38" t="s">
        <v>10</v>
      </c>
      <c r="D5" s="38" t="s">
        <v>148</v>
      </c>
      <c r="E5" s="38" t="s">
        <v>172</v>
      </c>
      <c r="F5" s="38" t="s">
        <v>282</v>
      </c>
      <c r="G5" s="38"/>
      <c r="H5" s="38"/>
      <c r="I5" s="38"/>
      <c r="J5" s="58"/>
      <c r="K5" s="38" t="s">
        <v>152</v>
      </c>
      <c r="L5" s="38" t="s">
        <v>173</v>
      </c>
      <c r="N5" s="59" t="s">
        <v>153</v>
      </c>
      <c r="O5" s="59" t="s">
        <v>174</v>
      </c>
      <c r="P5" s="59" t="s">
        <v>174</v>
      </c>
      <c r="Q5" s="188"/>
      <c r="R5" s="38" t="s">
        <v>175</v>
      </c>
      <c r="S5" s="38" t="s">
        <v>176</v>
      </c>
      <c r="T5" s="38" t="s">
        <v>177</v>
      </c>
      <c r="U5" s="38" t="s">
        <v>178</v>
      </c>
      <c r="V5" s="38" t="s">
        <v>154</v>
      </c>
      <c r="W5" s="38"/>
      <c r="X5" s="38" t="s">
        <v>179</v>
      </c>
      <c r="Y5" s="38" t="s">
        <v>180</v>
      </c>
      <c r="Z5" s="38" t="s">
        <v>181</v>
      </c>
      <c r="AA5" s="38" t="s">
        <v>182</v>
      </c>
      <c r="AB5" s="38" t="s">
        <v>154</v>
      </c>
      <c r="AC5" s="38" t="s">
        <v>179</v>
      </c>
      <c r="AD5" s="38" t="s">
        <v>180</v>
      </c>
      <c r="AE5" s="38" t="s">
        <v>181</v>
      </c>
      <c r="AF5" s="38" t="s">
        <v>182</v>
      </c>
      <c r="AG5" s="60" t="s">
        <v>179</v>
      </c>
      <c r="AH5" s="60" t="s">
        <v>180</v>
      </c>
      <c r="AI5" s="60" t="s">
        <v>181</v>
      </c>
      <c r="AJ5" s="60" t="s">
        <v>182</v>
      </c>
      <c r="AK5" s="60" t="s">
        <v>179</v>
      </c>
      <c r="AL5" s="60" t="s">
        <v>180</v>
      </c>
      <c r="AM5" s="60" t="s">
        <v>181</v>
      </c>
      <c r="AN5" s="60" t="s">
        <v>182</v>
      </c>
      <c r="AO5" s="60"/>
      <c r="AP5" s="60" t="s">
        <v>155</v>
      </c>
      <c r="AQ5" s="38" t="s">
        <v>156</v>
      </c>
      <c r="AR5" s="38" t="s">
        <v>183</v>
      </c>
      <c r="AS5" s="38" t="s">
        <v>184</v>
      </c>
      <c r="AT5" s="38" t="s">
        <v>185</v>
      </c>
      <c r="AU5" s="38" t="s">
        <v>186</v>
      </c>
      <c r="AW5" s="15" t="s">
        <v>157</v>
      </c>
      <c r="AX5" s="15" t="s">
        <v>71</v>
      </c>
      <c r="AY5" s="15" t="s">
        <v>72</v>
      </c>
      <c r="BB5" s="15" t="s">
        <v>65</v>
      </c>
      <c r="BC5" s="15" t="s">
        <v>69</v>
      </c>
      <c r="BD5" s="15" t="s">
        <v>9</v>
      </c>
      <c r="BE5" s="15" t="s">
        <v>58</v>
      </c>
      <c r="BF5" s="15" t="s">
        <v>187</v>
      </c>
      <c r="BG5" s="15" t="s">
        <v>64</v>
      </c>
      <c r="BH5" s="15">
        <f>AX14</f>
        <v>1</v>
      </c>
      <c r="BI5" s="15">
        <f>AX15</f>
        <v>2</v>
      </c>
      <c r="BJ5" s="15">
        <f>AX16</f>
        <v>3</v>
      </c>
      <c r="BK5" s="15">
        <f>AX17</f>
        <v>4</v>
      </c>
      <c r="BL5" s="15">
        <f>AX18</f>
        <v>5</v>
      </c>
      <c r="BM5" s="15">
        <f>AX19</f>
        <v>6</v>
      </c>
      <c r="BN5" s="15">
        <f>AX18</f>
        <v>5</v>
      </c>
      <c r="BO5" s="15">
        <f>AX19</f>
        <v>6</v>
      </c>
      <c r="BP5" s="15">
        <f>AX20</f>
        <v>7</v>
      </c>
      <c r="BQ5" s="15">
        <f>AX21</f>
        <v>8</v>
      </c>
      <c r="BR5" s="15">
        <f>AX30</f>
        <v>0</v>
      </c>
      <c r="BS5" s="15">
        <f>AX31</f>
        <v>0</v>
      </c>
    </row>
    <row r="6" spans="1:83" ht="67.5" customHeight="1" x14ac:dyDescent="0.15">
      <c r="A6" s="38">
        <f>IF(B6="","",1)</f>
        <v>1</v>
      </c>
      <c r="B6" s="61" t="s">
        <v>299</v>
      </c>
      <c r="C6" s="61"/>
      <c r="D6" s="61" t="s">
        <v>274</v>
      </c>
      <c r="E6" s="114">
        <v>234.66</v>
      </c>
      <c r="F6" s="110"/>
      <c r="G6" s="117"/>
      <c r="H6" s="117"/>
      <c r="I6" s="117"/>
      <c r="J6" s="62" t="str">
        <f>IF(V6=3,"性別確認!",IF(AO6&lt;&gt;0,"泳者重複!",""))</f>
        <v/>
      </c>
      <c r="K6" s="63">
        <f>IF(D6="","",SUM(X6:AA6))</f>
        <v>0</v>
      </c>
      <c r="L6" s="63" t="str">
        <f>IF(E6="","999:99.99"," "&amp;LEFT(RIGHT("        "&amp;TEXT(E6,"0.00"),7),2)&amp;":"&amp;RIGHT(TEXT(E6,"0.00"),5))</f>
        <v xml:space="preserve">  2:34.66</v>
      </c>
      <c r="N6" s="39">
        <f>IF($D6="","",VLOOKUP($B6&amp;$D6,$AW$14:$AX$31,2,0))</f>
        <v>1</v>
      </c>
      <c r="O6" s="39">
        <f>IF($D6="","",VLOOKUP($B6&amp;$D6,$AW$14:$AY$31,3,0))</f>
        <v>11</v>
      </c>
      <c r="P6" s="39">
        <f>IF($D6="","",VLOOKUP($D6,$AW$7:$AY$10,2,0))</f>
        <v>6</v>
      </c>
      <c r="Q6" s="39">
        <f>IF($D6="","",VLOOKUP($D6,$AW$7:$AY$10,3,0))</f>
        <v>2000</v>
      </c>
      <c r="R6" s="39">
        <f>IF(F6="",0,VLOOKUP(F6,$BB$7:$BE$216,4,0))</f>
        <v>0</v>
      </c>
      <c r="S6" s="39">
        <f>IF(F7="",0,VLOOKUP(F7,$BB$7:$BE$216,4,0))</f>
        <v>0</v>
      </c>
      <c r="T6" s="39">
        <f>IF(F8="",0,VLOOKUP(F8,$BB$7:$BE$216,4,0))</f>
        <v>0</v>
      </c>
      <c r="U6" s="39">
        <f>IF(F9="",0,VLOOKUP(F9,$BB$7:$BE$216,4,0))</f>
        <v>0</v>
      </c>
      <c r="V6" s="39">
        <f>IF(B6="","",IF(B6="男子",0,5))</f>
        <v>5</v>
      </c>
      <c r="W6" s="39" t="str">
        <f>IF(C6="","",VLOOKUP(C6,$CC$7:$CD$16,2,0))</f>
        <v/>
      </c>
      <c r="X6" s="39">
        <f>IF($F6="",0,VLOOKUP($F6,$BB$7:$BE$216,3,0))</f>
        <v>0</v>
      </c>
      <c r="Y6" s="39">
        <f>IF($F7="",0,VLOOKUP($F7,$BB$7:$BE$216,3,0))</f>
        <v>0</v>
      </c>
      <c r="Z6" s="39">
        <f>IF($F8="",0,VLOOKUP($F8,$BB$7:$BE$216,3,0))</f>
        <v>0</v>
      </c>
      <c r="AA6" s="39">
        <f>IF($F9="",0,VLOOKUP($F9,$BB$7:$BE$216,3,0))</f>
        <v>0</v>
      </c>
      <c r="AB6" s="39">
        <f>IF(SUM(X6:AA6)=0,0,IF(SUM(X6:AA6)=20,5,IF(SUM(X6:AA6)=10,9,3)))</f>
        <v>0</v>
      </c>
      <c r="AC6" s="39">
        <f>IF($F6="",0,VLOOKUP($F6,$BB$7:$BF$216,5,0))</f>
        <v>0</v>
      </c>
      <c r="AD6" s="39">
        <f>IF($G6="",0,VLOOKUP($G6,$BB$7:$BF$216,5,0))</f>
        <v>0</v>
      </c>
      <c r="AE6" s="39">
        <f>IF($H6="",0,VLOOKUP($H6,$BB$7:$BF$216,5,0))</f>
        <v>0</v>
      </c>
      <c r="AF6" s="39">
        <f>IF($I6="",0,VLOOKUP($I6,$BB$7:$BF$216,5,0))</f>
        <v>0</v>
      </c>
      <c r="AG6" s="64" t="str">
        <f>IF(F6="","",$N6&amp;F6)</f>
        <v/>
      </c>
      <c r="AH6" s="64" t="str">
        <f>IF(F7="","",$N7&amp;F7)</f>
        <v/>
      </c>
      <c r="AI6" s="64" t="str">
        <f>IF(F8="","",$N8&amp;F8)</f>
        <v/>
      </c>
      <c r="AJ6" s="64" t="str">
        <f>IF(F9="","",$N9&amp;F9)</f>
        <v/>
      </c>
      <c r="AK6" s="64">
        <f>IF(F6="",0,VLOOKUP(F6,$BB$7:$BS$216,$N6+6,0))</f>
        <v>0</v>
      </c>
      <c r="AL6" s="64">
        <f>IF(F7="",0,VLOOKUP(F7,$BB$7:$BS$216,$N7+6,0))</f>
        <v>0</v>
      </c>
      <c r="AM6" s="64">
        <f>IF(F8="",0,VLOOKUP(F8,$BB$7:$BS$216,$N8+6,0))</f>
        <v>0</v>
      </c>
      <c r="AN6" s="64">
        <f>IF(F9="",0,VLOOKUP(F9,$BB$7:$BS$216,$N9+6,0))</f>
        <v>0</v>
      </c>
      <c r="AO6" s="64">
        <f>IF(OR(AK6&gt;1,AL6&gt;1,AM6&gt;1,AN6&gt;1),1,0)</f>
        <v>0</v>
      </c>
      <c r="AP6" s="64" t="str">
        <f>IF(D6="","",TEXT(N6,"00")&amp;W6)</f>
        <v>01</v>
      </c>
      <c r="AQ6" s="39">
        <f>IF(AP6="",0,COUNTIF($AP$6:$AP$65,AP6))</f>
        <v>1</v>
      </c>
      <c r="AR6" s="39" t="str">
        <f>IF(F6="","",VLOOKUP(F6,$BB$7:$BG$216,6,0))</f>
        <v/>
      </c>
      <c r="AS6" s="39" t="str">
        <f>IF(F7="","",VLOOKUP(F7,$BB$7:$BG$216,6,0))</f>
        <v/>
      </c>
      <c r="AT6" s="39" t="str">
        <f>IF(F8="","",VLOOKUP(F8,$BB$7:$BG$216,6,0))</f>
        <v/>
      </c>
      <c r="AU6" s="39" t="str">
        <f>IF(F9="","",VLOOKUP(F9,$BB$7:$BG$216,6,0))</f>
        <v/>
      </c>
    </row>
    <row r="7" spans="1:83" ht="67.5" customHeight="1" x14ac:dyDescent="0.15">
      <c r="A7" s="102" t="str">
        <f>IF(B7="","",A6+1)</f>
        <v/>
      </c>
      <c r="B7" s="107"/>
      <c r="C7" s="107"/>
      <c r="D7" s="107"/>
      <c r="E7" s="115"/>
      <c r="F7" s="110"/>
      <c r="G7" s="117"/>
      <c r="H7" s="117"/>
      <c r="I7" s="117"/>
      <c r="J7" s="62" t="str">
        <f t="shared" ref="J7:J65" si="0">IF(V7=3,"性別確認!",IF(AO7&lt;&gt;0,"泳者重複!",""))</f>
        <v/>
      </c>
      <c r="K7" s="63" t="str">
        <f t="shared" ref="K7:K53" si="1">IF(D7="","",SUM(X7:AA7))</f>
        <v/>
      </c>
      <c r="L7" s="63" t="str">
        <f t="shared" ref="L7:L65" si="2">IF(E7="","999:99.99"," "&amp;LEFT(RIGHT("        "&amp;TEXT(E7,"0.00"),7),2)&amp;":"&amp;RIGHT(TEXT(E7,"0.00"),5))</f>
        <v>999:99.99</v>
      </c>
      <c r="N7" s="39" t="str">
        <f t="shared" ref="N7:N65" si="3">IF($D7="","",VLOOKUP($B7&amp;$D7,$AW$14:$AX$31,2,0))</f>
        <v/>
      </c>
      <c r="O7" s="39" t="str">
        <f t="shared" ref="O7:O65" si="4">IF($D7="","",VLOOKUP($B7&amp;$D7,$AW$14:$AY$31,3,0))</f>
        <v/>
      </c>
      <c r="P7" s="39" t="str">
        <f>IF($D7="","",VLOOKUP($D7,$AW$7:$AY$10,2,0))</f>
        <v/>
      </c>
      <c r="Q7" s="39" t="str">
        <f t="shared" ref="Q7:Q65" si="5">IF($D7="","",VLOOKUP($D7,$AW$7:$AY$10,3,0))</f>
        <v/>
      </c>
      <c r="R7" s="39">
        <f>IF(F7="",0,VLOOKUP(F7,$BB$7:$BE$216,4,0))</f>
        <v>0</v>
      </c>
      <c r="S7" s="39">
        <f t="shared" ref="S7:S65" si="6">IF(G7="",0,VLOOKUP(G7,$BB$7:$BE$216,4,0))</f>
        <v>0</v>
      </c>
      <c r="T7" s="39">
        <f t="shared" ref="T7:T65" si="7">IF(H7="",0,VLOOKUP(H7,$BB$7:$BE$216,4,0))</f>
        <v>0</v>
      </c>
      <c r="U7" s="39">
        <f t="shared" ref="U7:U65" si="8">IF(I7="",0,VLOOKUP(I7,$BB$7:$BE$216,4,0))</f>
        <v>0</v>
      </c>
      <c r="V7" s="39" t="str">
        <f t="shared" ref="V7:V65" si="9">IF(B7="","",IF(B7="男子",0,5))</f>
        <v/>
      </c>
      <c r="W7" s="39" t="str">
        <f t="shared" ref="W7:W65" si="10">IF(C7="","",VLOOKUP(C7,$CC$7:$CD$16,2,0))</f>
        <v/>
      </c>
      <c r="X7" s="39">
        <f>IF($F7="",0,VLOOKUP($F7,$BB$7:$BE$216,3,0))</f>
        <v>0</v>
      </c>
      <c r="Y7" s="39">
        <f t="shared" ref="Y7:Y65" si="11">IF($G7="",0,VLOOKUP($G7,$BB$7:$BE$216,3,0))</f>
        <v>0</v>
      </c>
      <c r="Z7" s="39">
        <f t="shared" ref="Z7:Z65" si="12">IF($H7="",0,VLOOKUP($H7,$BB$7:$BE$216,3,0))</f>
        <v>0</v>
      </c>
      <c r="AA7" s="39">
        <f t="shared" ref="AA7:AA65" si="13">IF($I7="",0,VLOOKUP($I7,$BB$7:$BE$216,3,0))</f>
        <v>0</v>
      </c>
      <c r="AB7" s="39">
        <f t="shared" ref="AB7:AB55" si="14">IF(SUM(X7:AA7)=0,0,IF(SUM(X7:AA7)=20,5,IF(SUM(X7:AA7)=10,9,3)))</f>
        <v>0</v>
      </c>
      <c r="AC7" s="39">
        <f t="shared" ref="AC7:AC65" si="15">IF($F7="",0,VLOOKUP($F7,$BB$7:$BF$216,5,0))</f>
        <v>0</v>
      </c>
      <c r="AD7" s="39">
        <f t="shared" ref="AD7:AD65" si="16">IF($G7="",0,VLOOKUP($G7,$BB$7:$BF$216,5,0))</f>
        <v>0</v>
      </c>
      <c r="AE7" s="39">
        <f t="shared" ref="AE7:AE65" si="17">IF($H7="",0,VLOOKUP($H7,$BB$7:$BF$216,5,0))</f>
        <v>0</v>
      </c>
      <c r="AF7" s="39">
        <f t="shared" ref="AF7:AF65" si="18">IF($I7="",0,VLOOKUP($I7,$BB$7:$BF$216,5,0))</f>
        <v>0</v>
      </c>
      <c r="AG7" s="64" t="str">
        <f>IF(F7="","",$N7&amp;F7)</f>
        <v/>
      </c>
      <c r="AH7" s="64" t="str">
        <f t="shared" ref="AG7:AJ65" si="19">IF(G7="","",$N7&amp;G7)</f>
        <v/>
      </c>
      <c r="AI7" s="64" t="str">
        <f t="shared" si="19"/>
        <v/>
      </c>
      <c r="AJ7" s="64" t="str">
        <f t="shared" si="19"/>
        <v/>
      </c>
      <c r="AK7" s="64">
        <f>IF(F7="",0,VLOOKUP(F7,$BB$7:$BS$216,$N7+6,0))</f>
        <v>0</v>
      </c>
      <c r="AL7" s="64">
        <f t="shared" ref="AL7:AL65" si="20">IF(G7="",0,VLOOKUP(G7,$BB$7:$BS$216,$N7+6,0))</f>
        <v>0</v>
      </c>
      <c r="AM7" s="64">
        <f t="shared" ref="AM7:AM65" si="21">IF(H7="",0,VLOOKUP(H7,$BB$7:$BS$216,$N7+6,0))</f>
        <v>0</v>
      </c>
      <c r="AN7" s="64">
        <f t="shared" ref="AN7:AN65" si="22">IF(I7="",0,VLOOKUP(I7,$BB$7:$BS$216,$N7+6,0))</f>
        <v>0</v>
      </c>
      <c r="AO7" s="64">
        <f t="shared" ref="AO7:AO65" si="23">IF(OR(AK7&gt;1,AL7&gt;1,AM7&gt;1,AN7&gt;1),1,0)</f>
        <v>0</v>
      </c>
      <c r="AP7" s="64" t="str">
        <f t="shared" ref="AP7:AP65" si="24">IF(D7="","",TEXT(N7,"00")&amp;W7)</f>
        <v/>
      </c>
      <c r="AQ7" s="39">
        <f t="shared" ref="AQ7:AQ65" si="25">IF(AP7="",0,COUNTIF($AP$6:$AP$65,AP7))</f>
        <v>0</v>
      </c>
      <c r="AR7" s="39" t="str">
        <f>IF(F7="","",VLOOKUP(F7,$BB$7:$BG$216,6,0))</f>
        <v/>
      </c>
      <c r="AS7" s="39" t="str">
        <f t="shared" ref="AS7:AS62" si="26">IF(G7="","",VLOOKUP(G7,$BB$7:$BG$216,6,0))</f>
        <v/>
      </c>
      <c r="AT7" s="39" t="str">
        <f t="shared" ref="AT7:AT62" si="27">IF(H7="","",VLOOKUP(H7,$BB$7:$BG$216,6,0))</f>
        <v/>
      </c>
      <c r="AU7" s="39" t="str">
        <f t="shared" ref="AU7:AU62" si="28">IF(I7="","",VLOOKUP(I7,$BB$7:$BG$216,6,0))</f>
        <v/>
      </c>
      <c r="AW7" t="s">
        <v>275</v>
      </c>
      <c r="AX7">
        <v>6</v>
      </c>
      <c r="AY7">
        <v>2000</v>
      </c>
      <c r="BA7">
        <v>1</v>
      </c>
      <c r="BB7" t="str">
        <f>選手!C2</f>
        <v/>
      </c>
      <c r="BC7" t="str">
        <f>選手!L2</f>
        <v/>
      </c>
      <c r="BD7" t="str">
        <f>選手!F2</f>
        <v/>
      </c>
      <c r="BE7">
        <f>選手!B2</f>
        <v>0</v>
      </c>
      <c r="BG7" t="str">
        <f>選手!A2</f>
        <v/>
      </c>
      <c r="BH7">
        <f>COUNTIF($AG$6:$AJ$65,BH$5&amp;$BB7)</f>
        <v>0</v>
      </c>
      <c r="BI7">
        <f t="shared" ref="BI7:BS22" si="29">COUNTIF($AG$6:$AJ$65,BI$5&amp;$BB7)</f>
        <v>0</v>
      </c>
      <c r="BJ7">
        <f t="shared" si="29"/>
        <v>0</v>
      </c>
      <c r="BK7">
        <f t="shared" si="29"/>
        <v>0</v>
      </c>
      <c r="BL7">
        <f t="shared" si="29"/>
        <v>0</v>
      </c>
      <c r="BM7">
        <f t="shared" si="29"/>
        <v>0</v>
      </c>
      <c r="BN7">
        <f t="shared" si="29"/>
        <v>0</v>
      </c>
      <c r="BO7">
        <f t="shared" si="29"/>
        <v>0</v>
      </c>
      <c r="BP7">
        <f t="shared" si="29"/>
        <v>0</v>
      </c>
      <c r="BQ7">
        <f t="shared" si="29"/>
        <v>0</v>
      </c>
      <c r="BR7">
        <f t="shared" si="29"/>
        <v>0</v>
      </c>
      <c r="BS7">
        <f t="shared" si="29"/>
        <v>0</v>
      </c>
      <c r="BZ7" s="4" t="s">
        <v>114</v>
      </c>
      <c r="CA7" s="65">
        <v>50</v>
      </c>
      <c r="CB7" s="4"/>
      <c r="CC7" s="4"/>
      <c r="CD7" s="9"/>
      <c r="CE7" s="65">
        <v>350</v>
      </c>
    </row>
    <row r="8" spans="1:83" ht="67.5" customHeight="1" x14ac:dyDescent="0.15">
      <c r="A8" s="15" t="str">
        <f t="shared" ref="A8:A65" si="30">IF(B8="","",A7+1)</f>
        <v/>
      </c>
      <c r="B8" s="108"/>
      <c r="C8" s="108"/>
      <c r="D8" s="108"/>
      <c r="E8" s="116"/>
      <c r="F8" s="110"/>
      <c r="G8" s="117"/>
      <c r="H8" s="117"/>
      <c r="I8" s="117"/>
      <c r="J8" s="62" t="str">
        <f t="shared" si="0"/>
        <v/>
      </c>
      <c r="K8" s="63" t="str">
        <f t="shared" si="1"/>
        <v/>
      </c>
      <c r="L8" s="63" t="str">
        <f t="shared" si="2"/>
        <v>999:99.99</v>
      </c>
      <c r="N8" s="39" t="str">
        <f t="shared" si="3"/>
        <v/>
      </c>
      <c r="O8" s="39" t="str">
        <f t="shared" si="4"/>
        <v/>
      </c>
      <c r="P8" s="39" t="str">
        <f t="shared" ref="P8:P65" si="31">IF($D8="","",VLOOKUP($D8,$AW$7:$AY$10,2,0))</f>
        <v/>
      </c>
      <c r="Q8" s="39" t="str">
        <f t="shared" si="5"/>
        <v/>
      </c>
      <c r="R8" s="39">
        <f>IF(F8="",0,VLOOKUP(F8,$BB$7:$BE$216,4,0))</f>
        <v>0</v>
      </c>
      <c r="S8" s="39">
        <f t="shared" si="6"/>
        <v>0</v>
      </c>
      <c r="T8" s="39">
        <f t="shared" si="7"/>
        <v>0</v>
      </c>
      <c r="U8" s="39">
        <f t="shared" si="8"/>
        <v>0</v>
      </c>
      <c r="V8" s="39" t="str">
        <f t="shared" si="9"/>
        <v/>
      </c>
      <c r="W8" s="39" t="str">
        <f t="shared" si="10"/>
        <v/>
      </c>
      <c r="X8" s="39">
        <f>IF($F8="",0,VLOOKUP($F8,$BB$7:$BE$216,3,0))</f>
        <v>0</v>
      </c>
      <c r="Y8" s="39">
        <f t="shared" si="11"/>
        <v>0</v>
      </c>
      <c r="Z8" s="39">
        <f t="shared" si="12"/>
        <v>0</v>
      </c>
      <c r="AA8" s="39">
        <f t="shared" si="13"/>
        <v>0</v>
      </c>
      <c r="AB8" s="39">
        <f t="shared" si="14"/>
        <v>0</v>
      </c>
      <c r="AC8" s="39">
        <f t="shared" si="15"/>
        <v>0</v>
      </c>
      <c r="AD8" s="39">
        <f t="shared" si="16"/>
        <v>0</v>
      </c>
      <c r="AE8" s="39">
        <f t="shared" si="17"/>
        <v>0</v>
      </c>
      <c r="AF8" s="39">
        <f t="shared" si="18"/>
        <v>0</v>
      </c>
      <c r="AG8" s="64" t="str">
        <f>IF(F8="","",$N8&amp;F8)</f>
        <v/>
      </c>
      <c r="AH8" s="64" t="str">
        <f t="shared" si="19"/>
        <v/>
      </c>
      <c r="AI8" s="64" t="str">
        <f t="shared" si="19"/>
        <v/>
      </c>
      <c r="AJ8" s="64" t="str">
        <f t="shared" si="19"/>
        <v/>
      </c>
      <c r="AK8" s="64">
        <f>IF(F8="",0,VLOOKUP(F8,$BB$7:$BS$216,$N8+6,0))</f>
        <v>0</v>
      </c>
      <c r="AL8" s="64">
        <f t="shared" si="20"/>
        <v>0</v>
      </c>
      <c r="AM8" s="64">
        <f t="shared" si="21"/>
        <v>0</v>
      </c>
      <c r="AN8" s="64">
        <f t="shared" si="22"/>
        <v>0</v>
      </c>
      <c r="AO8" s="64">
        <f>IF(OR(AK8&gt;1,AL8&gt;1,AM8&gt;1,AN8&gt;1),1,0)</f>
        <v>0</v>
      </c>
      <c r="AP8" s="64" t="str">
        <f t="shared" si="24"/>
        <v/>
      </c>
      <c r="AQ8" s="39">
        <f t="shared" si="25"/>
        <v>0</v>
      </c>
      <c r="AR8" s="39" t="str">
        <f>IF(F8="","",VLOOKUP(F8,$BB$7:$BG$216,6,0))</f>
        <v/>
      </c>
      <c r="AS8" s="39" t="str">
        <f t="shared" si="26"/>
        <v/>
      </c>
      <c r="AT8" s="39" t="str">
        <f t="shared" si="27"/>
        <v/>
      </c>
      <c r="AU8" s="39" t="str">
        <f t="shared" si="28"/>
        <v/>
      </c>
      <c r="AW8" t="s">
        <v>188</v>
      </c>
      <c r="AX8">
        <v>7</v>
      </c>
      <c r="AY8">
        <v>100</v>
      </c>
      <c r="BA8">
        <v>2</v>
      </c>
      <c r="BB8" t="str">
        <f>選手!C3</f>
        <v/>
      </c>
      <c r="BC8" t="str">
        <f>選手!L3</f>
        <v/>
      </c>
      <c r="BD8" t="str">
        <f>選手!F3</f>
        <v/>
      </c>
      <c r="BE8">
        <f>選手!B3</f>
        <v>0</v>
      </c>
      <c r="BG8" t="str">
        <f>選手!A3</f>
        <v/>
      </c>
      <c r="BH8">
        <f t="shared" ref="BH8:BS39" si="32">COUNTIF($AG$6:$AJ$65,BH$5&amp;$BB8)</f>
        <v>0</v>
      </c>
      <c r="BI8">
        <f t="shared" si="29"/>
        <v>0</v>
      </c>
      <c r="BJ8">
        <f t="shared" si="29"/>
        <v>0</v>
      </c>
      <c r="BK8">
        <f t="shared" si="29"/>
        <v>0</v>
      </c>
      <c r="BL8">
        <f t="shared" si="29"/>
        <v>0</v>
      </c>
      <c r="BM8">
        <f t="shared" si="29"/>
        <v>0</v>
      </c>
      <c r="BN8">
        <f t="shared" si="29"/>
        <v>0</v>
      </c>
      <c r="BO8">
        <f t="shared" si="29"/>
        <v>0</v>
      </c>
      <c r="BP8">
        <f t="shared" si="29"/>
        <v>0</v>
      </c>
      <c r="BQ8">
        <f t="shared" si="29"/>
        <v>0</v>
      </c>
      <c r="BR8">
        <f t="shared" si="29"/>
        <v>0</v>
      </c>
      <c r="BS8">
        <f t="shared" si="29"/>
        <v>0</v>
      </c>
      <c r="BZ8" s="4" t="s">
        <v>189</v>
      </c>
      <c r="CA8" s="65">
        <v>100</v>
      </c>
      <c r="CB8" s="4"/>
      <c r="CC8" s="4"/>
      <c r="CD8" s="9">
        <v>1</v>
      </c>
      <c r="CE8" s="65">
        <v>340</v>
      </c>
    </row>
    <row r="9" spans="1:83" ht="67.5" customHeight="1" x14ac:dyDescent="0.15">
      <c r="A9" s="15" t="str">
        <f t="shared" si="30"/>
        <v/>
      </c>
      <c r="B9" s="108"/>
      <c r="C9" s="108"/>
      <c r="D9" s="108"/>
      <c r="E9" s="116"/>
      <c r="F9" s="110"/>
      <c r="G9" s="117"/>
      <c r="H9" s="117"/>
      <c r="I9" s="117"/>
      <c r="J9" s="62" t="str">
        <f t="shared" si="0"/>
        <v/>
      </c>
      <c r="K9" s="63" t="str">
        <f t="shared" si="1"/>
        <v/>
      </c>
      <c r="L9" s="63" t="str">
        <f t="shared" si="2"/>
        <v>999:99.99</v>
      </c>
      <c r="N9" s="39" t="str">
        <f t="shared" si="3"/>
        <v/>
      </c>
      <c r="O9" s="39" t="str">
        <f t="shared" si="4"/>
        <v/>
      </c>
      <c r="P9" s="39" t="str">
        <f t="shared" si="31"/>
        <v/>
      </c>
      <c r="Q9" s="39" t="str">
        <f t="shared" si="5"/>
        <v/>
      </c>
      <c r="R9" s="39">
        <f>IF(F9="",0,VLOOKUP(F9,$BB$7:$BE$216,4,0))</f>
        <v>0</v>
      </c>
      <c r="S9" s="39">
        <f t="shared" si="6"/>
        <v>0</v>
      </c>
      <c r="T9" s="39">
        <f t="shared" si="7"/>
        <v>0</v>
      </c>
      <c r="U9" s="39">
        <f t="shared" si="8"/>
        <v>0</v>
      </c>
      <c r="V9" s="39" t="str">
        <f t="shared" si="9"/>
        <v/>
      </c>
      <c r="W9" s="39" t="str">
        <f t="shared" si="10"/>
        <v/>
      </c>
      <c r="X9" s="39">
        <f>IF($F9="",0,VLOOKUP($F9,$BB$7:$BE$216,3,0))</f>
        <v>0</v>
      </c>
      <c r="Y9" s="39">
        <f t="shared" si="11"/>
        <v>0</v>
      </c>
      <c r="Z9" s="39">
        <f t="shared" si="12"/>
        <v>0</v>
      </c>
      <c r="AA9" s="39">
        <f t="shared" si="13"/>
        <v>0</v>
      </c>
      <c r="AB9" s="39">
        <f t="shared" si="14"/>
        <v>0</v>
      </c>
      <c r="AC9" s="39">
        <f t="shared" si="15"/>
        <v>0</v>
      </c>
      <c r="AD9" s="39">
        <f t="shared" si="16"/>
        <v>0</v>
      </c>
      <c r="AE9" s="39">
        <f t="shared" si="17"/>
        <v>0</v>
      </c>
      <c r="AF9" s="39">
        <f t="shared" si="18"/>
        <v>0</v>
      </c>
      <c r="AG9" s="64" t="str">
        <f>IF(F9="","",$N9&amp;F9)</f>
        <v/>
      </c>
      <c r="AH9" s="64" t="str">
        <f t="shared" si="19"/>
        <v/>
      </c>
      <c r="AI9" s="64" t="str">
        <f t="shared" si="19"/>
        <v/>
      </c>
      <c r="AJ9" s="64" t="str">
        <f t="shared" si="19"/>
        <v/>
      </c>
      <c r="AK9" s="64">
        <f>IF(F9="",0,VLOOKUP(F9,$BB$7:$BS$216,$N9+6,0))</f>
        <v>0</v>
      </c>
      <c r="AL9" s="64">
        <f t="shared" si="20"/>
        <v>0</v>
      </c>
      <c r="AM9" s="64">
        <f t="shared" si="21"/>
        <v>0</v>
      </c>
      <c r="AN9" s="64">
        <f t="shared" si="22"/>
        <v>0</v>
      </c>
      <c r="AO9" s="64">
        <f t="shared" si="23"/>
        <v>0</v>
      </c>
      <c r="AP9" s="64" t="str">
        <f t="shared" si="24"/>
        <v/>
      </c>
      <c r="AQ9" s="39">
        <f t="shared" si="25"/>
        <v>0</v>
      </c>
      <c r="AR9" s="39" t="str">
        <f>IF(F9="","",VLOOKUP(F9,$BB$7:$BG$216,6,0))</f>
        <v/>
      </c>
      <c r="AS9" s="39" t="str">
        <f t="shared" si="26"/>
        <v/>
      </c>
      <c r="AT9" s="39" t="str">
        <f t="shared" si="27"/>
        <v/>
      </c>
      <c r="AU9" s="39" t="str">
        <f t="shared" si="28"/>
        <v/>
      </c>
      <c r="AW9" t="s">
        <v>190</v>
      </c>
      <c r="AX9">
        <v>6</v>
      </c>
      <c r="AY9">
        <v>200</v>
      </c>
      <c r="BA9">
        <v>3</v>
      </c>
      <c r="BB9" t="str">
        <f>選手!C4</f>
        <v/>
      </c>
      <c r="BC9" t="str">
        <f>選手!L4</f>
        <v/>
      </c>
      <c r="BD9" t="str">
        <f>選手!F4</f>
        <v/>
      </c>
      <c r="BE9">
        <f>選手!B4</f>
        <v>0</v>
      </c>
      <c r="BG9" t="str">
        <f>選手!A4</f>
        <v/>
      </c>
      <c r="BH9">
        <f t="shared" si="32"/>
        <v>0</v>
      </c>
      <c r="BI9">
        <f>COUNTIF($AG$6:$AJ$65,BI$5&amp;$BB9)</f>
        <v>0</v>
      </c>
      <c r="BJ9">
        <f t="shared" si="29"/>
        <v>0</v>
      </c>
      <c r="BK9">
        <f t="shared" si="29"/>
        <v>0</v>
      </c>
      <c r="BL9">
        <f t="shared" si="29"/>
        <v>0</v>
      </c>
      <c r="BM9">
        <f t="shared" si="29"/>
        <v>0</v>
      </c>
      <c r="BN9">
        <f t="shared" si="29"/>
        <v>0</v>
      </c>
      <c r="BO9">
        <f t="shared" si="29"/>
        <v>0</v>
      </c>
      <c r="BP9">
        <f t="shared" si="29"/>
        <v>0</v>
      </c>
      <c r="BQ9">
        <f t="shared" si="29"/>
        <v>0</v>
      </c>
      <c r="BR9">
        <f t="shared" si="29"/>
        <v>0</v>
      </c>
      <c r="BS9">
        <f t="shared" si="29"/>
        <v>0</v>
      </c>
      <c r="BZ9" s="4" t="s">
        <v>158</v>
      </c>
      <c r="CA9" s="65">
        <v>101</v>
      </c>
      <c r="CB9" s="4"/>
      <c r="CC9" s="4" t="s">
        <v>278</v>
      </c>
      <c r="CD9" s="9">
        <v>11</v>
      </c>
      <c r="CE9" s="65">
        <v>320</v>
      </c>
    </row>
    <row r="10" spans="1:83" ht="14.25" customHeight="1" x14ac:dyDescent="0.15">
      <c r="A10" s="15" t="str">
        <f t="shared" si="30"/>
        <v/>
      </c>
      <c r="B10" s="104"/>
      <c r="C10" s="104"/>
      <c r="D10" s="105"/>
      <c r="E10" s="106"/>
      <c r="F10" s="103"/>
      <c r="G10" s="103"/>
      <c r="H10" s="103"/>
      <c r="I10" s="103"/>
      <c r="J10" s="101" t="str">
        <f t="shared" si="0"/>
        <v/>
      </c>
      <c r="K10" s="63" t="str">
        <f t="shared" si="1"/>
        <v/>
      </c>
      <c r="L10" s="63" t="str">
        <f t="shared" si="2"/>
        <v>999:99.99</v>
      </c>
      <c r="N10" s="39" t="str">
        <f t="shared" si="3"/>
        <v/>
      </c>
      <c r="O10" s="39" t="str">
        <f t="shared" si="4"/>
        <v/>
      </c>
      <c r="P10" s="39" t="str">
        <f t="shared" si="31"/>
        <v/>
      </c>
      <c r="Q10" s="39" t="str">
        <f t="shared" si="5"/>
        <v/>
      </c>
      <c r="R10" s="39">
        <f t="shared" ref="R10:R65" si="33">IF(F10="",0,VLOOKUP(F10,$BB$7:$BE$216,4,0))</f>
        <v>0</v>
      </c>
      <c r="S10" s="39">
        <f t="shared" si="6"/>
        <v>0</v>
      </c>
      <c r="T10" s="39">
        <f t="shared" si="7"/>
        <v>0</v>
      </c>
      <c r="U10" s="39">
        <f t="shared" si="8"/>
        <v>0</v>
      </c>
      <c r="V10" s="39" t="str">
        <f t="shared" si="9"/>
        <v/>
      </c>
      <c r="W10" s="39" t="str">
        <f t="shared" si="10"/>
        <v/>
      </c>
      <c r="X10" s="39">
        <f t="shared" ref="X10:X65" si="34">IF($F10="",0,VLOOKUP($F10,$BB$7:$BE$216,3,0))</f>
        <v>0</v>
      </c>
      <c r="Y10" s="39">
        <f t="shared" si="11"/>
        <v>0</v>
      </c>
      <c r="Z10" s="39">
        <f t="shared" si="12"/>
        <v>0</v>
      </c>
      <c r="AA10" s="39">
        <f t="shared" si="13"/>
        <v>0</v>
      </c>
      <c r="AB10" s="39">
        <f t="shared" si="14"/>
        <v>0</v>
      </c>
      <c r="AC10" s="39">
        <f t="shared" si="15"/>
        <v>0</v>
      </c>
      <c r="AD10" s="39">
        <f t="shared" si="16"/>
        <v>0</v>
      </c>
      <c r="AE10" s="39">
        <f t="shared" si="17"/>
        <v>0</v>
      </c>
      <c r="AF10" s="39">
        <f t="shared" si="18"/>
        <v>0</v>
      </c>
      <c r="AG10" s="64" t="str">
        <f t="shared" si="19"/>
        <v/>
      </c>
      <c r="AH10" s="64" t="str">
        <f t="shared" si="19"/>
        <v/>
      </c>
      <c r="AI10" s="64" t="str">
        <f t="shared" si="19"/>
        <v/>
      </c>
      <c r="AJ10" s="64" t="str">
        <f t="shared" si="19"/>
        <v/>
      </c>
      <c r="AK10" s="64">
        <f t="shared" ref="AK10:AK65" si="35">IF(F10="",0,VLOOKUP(F10,$BB$7:$BS$216,$N10+6,0))</f>
        <v>0</v>
      </c>
      <c r="AL10" s="64">
        <f t="shared" si="20"/>
        <v>0</v>
      </c>
      <c r="AM10" s="64">
        <f t="shared" si="21"/>
        <v>0</v>
      </c>
      <c r="AN10" s="64">
        <f t="shared" si="22"/>
        <v>0</v>
      </c>
      <c r="AO10" s="64">
        <f t="shared" si="23"/>
        <v>0</v>
      </c>
      <c r="AP10" s="64" t="str">
        <f t="shared" si="24"/>
        <v/>
      </c>
      <c r="AQ10" s="39">
        <f t="shared" si="25"/>
        <v>0</v>
      </c>
      <c r="AR10" s="39" t="str">
        <f t="shared" ref="AR10:AR62" si="36">IF(F10="","",VLOOKUP(F10,$BB$7:$BG$216,6,0))</f>
        <v/>
      </c>
      <c r="AS10" s="39" t="str">
        <f t="shared" si="26"/>
        <v/>
      </c>
      <c r="AT10" s="39" t="str">
        <f t="shared" si="27"/>
        <v/>
      </c>
      <c r="AU10" s="39" t="str">
        <f t="shared" si="28"/>
        <v/>
      </c>
      <c r="AW10" t="s">
        <v>191</v>
      </c>
      <c r="AX10">
        <v>7</v>
      </c>
      <c r="AY10">
        <v>200</v>
      </c>
      <c r="BA10">
        <v>4</v>
      </c>
      <c r="BB10" t="str">
        <f>選手!C5</f>
        <v/>
      </c>
      <c r="BC10" t="str">
        <f>選手!L5</f>
        <v/>
      </c>
      <c r="BD10" t="str">
        <f>選手!F5</f>
        <v/>
      </c>
      <c r="BE10">
        <f>選手!B5</f>
        <v>0</v>
      </c>
      <c r="BG10" t="str">
        <f>選手!A5</f>
        <v/>
      </c>
      <c r="BH10">
        <f t="shared" si="32"/>
        <v>0</v>
      </c>
      <c r="BI10">
        <f t="shared" si="29"/>
        <v>0</v>
      </c>
      <c r="BJ10">
        <f t="shared" si="29"/>
        <v>0</v>
      </c>
      <c r="BK10">
        <f t="shared" si="29"/>
        <v>0</v>
      </c>
      <c r="BL10">
        <f t="shared" si="29"/>
        <v>0</v>
      </c>
      <c r="BM10">
        <f t="shared" si="29"/>
        <v>0</v>
      </c>
      <c r="BN10">
        <f t="shared" si="29"/>
        <v>0</v>
      </c>
      <c r="BO10">
        <f t="shared" si="29"/>
        <v>0</v>
      </c>
      <c r="BP10">
        <f t="shared" si="29"/>
        <v>0</v>
      </c>
      <c r="BQ10">
        <f t="shared" si="29"/>
        <v>0</v>
      </c>
      <c r="BR10">
        <f t="shared" si="29"/>
        <v>0</v>
      </c>
      <c r="BS10">
        <f t="shared" si="29"/>
        <v>0</v>
      </c>
      <c r="BZ10" s="4" t="s">
        <v>159</v>
      </c>
      <c r="CA10" s="65">
        <v>102</v>
      </c>
      <c r="CB10" s="4"/>
      <c r="CC10" s="4" t="s">
        <v>279</v>
      </c>
      <c r="CD10" s="9">
        <v>12</v>
      </c>
      <c r="CE10" s="65">
        <v>310</v>
      </c>
    </row>
    <row r="11" spans="1:83" ht="14.25" customHeight="1" x14ac:dyDescent="0.15">
      <c r="A11" s="15" t="str">
        <f t="shared" si="30"/>
        <v/>
      </c>
      <c r="B11" s="104"/>
      <c r="C11" s="104"/>
      <c r="D11" s="105"/>
      <c r="E11" s="106"/>
      <c r="F11" s="105"/>
      <c r="G11" s="105"/>
      <c r="H11" s="105"/>
      <c r="I11" s="105"/>
      <c r="J11" s="101" t="str">
        <f t="shared" si="0"/>
        <v/>
      </c>
      <c r="K11" s="63" t="str">
        <f t="shared" si="1"/>
        <v/>
      </c>
      <c r="L11" s="63" t="str">
        <f t="shared" si="2"/>
        <v>999:99.99</v>
      </c>
      <c r="N11" s="39" t="str">
        <f t="shared" si="3"/>
        <v/>
      </c>
      <c r="O11" s="39" t="str">
        <f t="shared" si="4"/>
        <v/>
      </c>
      <c r="P11" s="39" t="str">
        <f t="shared" si="31"/>
        <v/>
      </c>
      <c r="Q11" s="39" t="str">
        <f t="shared" si="5"/>
        <v/>
      </c>
      <c r="R11" s="39">
        <f t="shared" si="33"/>
        <v>0</v>
      </c>
      <c r="S11" s="39">
        <f t="shared" si="6"/>
        <v>0</v>
      </c>
      <c r="T11" s="39">
        <f t="shared" si="7"/>
        <v>0</v>
      </c>
      <c r="U11" s="39">
        <f t="shared" si="8"/>
        <v>0</v>
      </c>
      <c r="V11" s="39" t="str">
        <f t="shared" si="9"/>
        <v/>
      </c>
      <c r="W11" s="39" t="str">
        <f t="shared" si="10"/>
        <v/>
      </c>
      <c r="X11" s="39">
        <f t="shared" si="34"/>
        <v>0</v>
      </c>
      <c r="Y11" s="39">
        <f t="shared" si="11"/>
        <v>0</v>
      </c>
      <c r="Z11" s="39">
        <f t="shared" si="12"/>
        <v>0</v>
      </c>
      <c r="AA11" s="39">
        <f t="shared" si="13"/>
        <v>0</v>
      </c>
      <c r="AB11" s="39">
        <f t="shared" si="14"/>
        <v>0</v>
      </c>
      <c r="AC11" s="39">
        <f t="shared" si="15"/>
        <v>0</v>
      </c>
      <c r="AD11" s="39">
        <f t="shared" si="16"/>
        <v>0</v>
      </c>
      <c r="AE11" s="39">
        <f t="shared" si="17"/>
        <v>0</v>
      </c>
      <c r="AF11" s="39">
        <f t="shared" si="18"/>
        <v>0</v>
      </c>
      <c r="AG11" s="64" t="str">
        <f t="shared" si="19"/>
        <v/>
      </c>
      <c r="AH11" s="64" t="str">
        <f t="shared" si="19"/>
        <v/>
      </c>
      <c r="AI11" s="64" t="str">
        <f t="shared" si="19"/>
        <v/>
      </c>
      <c r="AJ11" s="64" t="str">
        <f t="shared" si="19"/>
        <v/>
      </c>
      <c r="AK11" s="64">
        <f t="shared" si="35"/>
        <v>0</v>
      </c>
      <c r="AL11" s="64">
        <f t="shared" si="20"/>
        <v>0</v>
      </c>
      <c r="AM11" s="64">
        <f t="shared" si="21"/>
        <v>0</v>
      </c>
      <c r="AN11" s="64">
        <f t="shared" si="22"/>
        <v>0</v>
      </c>
      <c r="AO11" s="64">
        <f t="shared" si="23"/>
        <v>0</v>
      </c>
      <c r="AP11" s="64" t="str">
        <f t="shared" si="24"/>
        <v/>
      </c>
      <c r="AQ11" s="39">
        <f t="shared" si="25"/>
        <v>0</v>
      </c>
      <c r="AR11" s="39" t="str">
        <f t="shared" si="36"/>
        <v/>
      </c>
      <c r="AS11" s="39" t="str">
        <f t="shared" si="26"/>
        <v/>
      </c>
      <c r="AT11" s="39" t="str">
        <f t="shared" si="27"/>
        <v/>
      </c>
      <c r="AU11" s="39" t="str">
        <f t="shared" si="28"/>
        <v/>
      </c>
      <c r="BA11">
        <v>5</v>
      </c>
      <c r="BB11" t="str">
        <f>選手!C6</f>
        <v/>
      </c>
      <c r="BC11" t="str">
        <f>選手!L6</f>
        <v/>
      </c>
      <c r="BD11" t="str">
        <f>選手!F6</f>
        <v/>
      </c>
      <c r="BE11">
        <f>選手!B6</f>
        <v>0</v>
      </c>
      <c r="BG11" t="str">
        <f>選手!A6</f>
        <v/>
      </c>
      <c r="BH11">
        <f t="shared" si="32"/>
        <v>0</v>
      </c>
      <c r="BI11">
        <f t="shared" si="29"/>
        <v>0</v>
      </c>
      <c r="BJ11">
        <f t="shared" si="29"/>
        <v>0</v>
      </c>
      <c r="BK11">
        <f t="shared" si="29"/>
        <v>0</v>
      </c>
      <c r="BL11">
        <f t="shared" si="29"/>
        <v>0</v>
      </c>
      <c r="BM11">
        <f t="shared" si="29"/>
        <v>0</v>
      </c>
      <c r="BN11">
        <f t="shared" si="29"/>
        <v>0</v>
      </c>
      <c r="BO11">
        <f t="shared" si="29"/>
        <v>0</v>
      </c>
      <c r="BP11">
        <f t="shared" si="29"/>
        <v>0</v>
      </c>
      <c r="BQ11">
        <f t="shared" si="29"/>
        <v>0</v>
      </c>
      <c r="BR11">
        <f t="shared" si="29"/>
        <v>0</v>
      </c>
      <c r="BS11">
        <f t="shared" si="29"/>
        <v>0</v>
      </c>
      <c r="BZ11" s="4" t="s">
        <v>160</v>
      </c>
      <c r="CA11" s="65">
        <v>103</v>
      </c>
      <c r="CB11" s="4"/>
      <c r="CC11" s="4" t="s">
        <v>280</v>
      </c>
      <c r="CD11" s="9">
        <v>13</v>
      </c>
      <c r="CE11" s="65">
        <v>305</v>
      </c>
    </row>
    <row r="12" spans="1:83" ht="14.25" customHeight="1" x14ac:dyDescent="0.15">
      <c r="A12" s="15" t="str">
        <f t="shared" si="30"/>
        <v/>
      </c>
      <c r="B12" s="104"/>
      <c r="C12" s="104"/>
      <c r="D12" s="105"/>
      <c r="E12" s="106"/>
      <c r="F12" s="105"/>
      <c r="G12" s="105"/>
      <c r="H12" s="105"/>
      <c r="I12" s="105"/>
      <c r="J12" s="101" t="str">
        <f t="shared" si="0"/>
        <v/>
      </c>
      <c r="K12" s="63" t="str">
        <f t="shared" si="1"/>
        <v/>
      </c>
      <c r="L12" s="63" t="str">
        <f t="shared" si="2"/>
        <v>999:99.99</v>
      </c>
      <c r="N12" s="39" t="str">
        <f t="shared" si="3"/>
        <v/>
      </c>
      <c r="O12" s="39" t="str">
        <f t="shared" si="4"/>
        <v/>
      </c>
      <c r="P12" s="39" t="str">
        <f t="shared" si="31"/>
        <v/>
      </c>
      <c r="Q12" s="39" t="str">
        <f t="shared" si="5"/>
        <v/>
      </c>
      <c r="R12" s="39">
        <f t="shared" si="33"/>
        <v>0</v>
      </c>
      <c r="S12" s="39">
        <f t="shared" si="6"/>
        <v>0</v>
      </c>
      <c r="T12" s="39">
        <f t="shared" si="7"/>
        <v>0</v>
      </c>
      <c r="U12" s="39">
        <f t="shared" si="8"/>
        <v>0</v>
      </c>
      <c r="V12" s="39" t="str">
        <f t="shared" si="9"/>
        <v/>
      </c>
      <c r="W12" s="39" t="str">
        <f t="shared" si="10"/>
        <v/>
      </c>
      <c r="X12" s="39">
        <f t="shared" si="34"/>
        <v>0</v>
      </c>
      <c r="Y12" s="39">
        <f t="shared" si="11"/>
        <v>0</v>
      </c>
      <c r="Z12" s="39">
        <f t="shared" si="12"/>
        <v>0</v>
      </c>
      <c r="AA12" s="39">
        <f t="shared" si="13"/>
        <v>0</v>
      </c>
      <c r="AB12" s="39">
        <f t="shared" si="14"/>
        <v>0</v>
      </c>
      <c r="AC12" s="39">
        <f t="shared" si="15"/>
        <v>0</v>
      </c>
      <c r="AD12" s="39">
        <f t="shared" si="16"/>
        <v>0</v>
      </c>
      <c r="AE12" s="39">
        <f t="shared" si="17"/>
        <v>0</v>
      </c>
      <c r="AF12" s="39">
        <f t="shared" si="18"/>
        <v>0</v>
      </c>
      <c r="AG12" s="64" t="str">
        <f t="shared" si="19"/>
        <v/>
      </c>
      <c r="AH12" s="64" t="str">
        <f t="shared" si="19"/>
        <v/>
      </c>
      <c r="AI12" s="64" t="str">
        <f t="shared" si="19"/>
        <v/>
      </c>
      <c r="AJ12" s="64" t="str">
        <f t="shared" si="19"/>
        <v/>
      </c>
      <c r="AK12" s="64">
        <f t="shared" si="35"/>
        <v>0</v>
      </c>
      <c r="AL12" s="64">
        <f t="shared" si="20"/>
        <v>0</v>
      </c>
      <c r="AM12" s="64">
        <f t="shared" si="21"/>
        <v>0</v>
      </c>
      <c r="AN12" s="64">
        <f t="shared" si="22"/>
        <v>0</v>
      </c>
      <c r="AO12" s="64">
        <f t="shared" si="23"/>
        <v>0</v>
      </c>
      <c r="AP12" s="64" t="str">
        <f t="shared" si="24"/>
        <v/>
      </c>
      <c r="AQ12" s="39">
        <f t="shared" si="25"/>
        <v>0</v>
      </c>
      <c r="AR12" s="39" t="str">
        <f t="shared" si="36"/>
        <v/>
      </c>
      <c r="AS12" s="39" t="str">
        <f t="shared" si="26"/>
        <v/>
      </c>
      <c r="AT12" s="39" t="str">
        <f t="shared" si="27"/>
        <v/>
      </c>
      <c r="AU12" s="39" t="str">
        <f t="shared" si="28"/>
        <v/>
      </c>
      <c r="BA12">
        <v>6</v>
      </c>
      <c r="BB12" t="str">
        <f>選手!C7</f>
        <v/>
      </c>
      <c r="BC12" t="str">
        <f>選手!L7</f>
        <v/>
      </c>
      <c r="BD12" t="str">
        <f>選手!F7</f>
        <v/>
      </c>
      <c r="BE12">
        <f>選手!B7</f>
        <v>0</v>
      </c>
      <c r="BG12" t="str">
        <f>選手!A7</f>
        <v/>
      </c>
      <c r="BH12">
        <f t="shared" si="32"/>
        <v>0</v>
      </c>
      <c r="BI12">
        <f t="shared" si="29"/>
        <v>0</v>
      </c>
      <c r="BJ12">
        <f t="shared" si="29"/>
        <v>0</v>
      </c>
      <c r="BK12">
        <f t="shared" si="29"/>
        <v>0</v>
      </c>
      <c r="BL12">
        <f t="shared" si="29"/>
        <v>0</v>
      </c>
      <c r="BM12">
        <f t="shared" si="29"/>
        <v>0</v>
      </c>
      <c r="BN12">
        <f t="shared" si="29"/>
        <v>0</v>
      </c>
      <c r="BO12">
        <f t="shared" si="29"/>
        <v>0</v>
      </c>
      <c r="BP12">
        <f t="shared" si="29"/>
        <v>0</v>
      </c>
      <c r="BQ12">
        <f t="shared" si="29"/>
        <v>0</v>
      </c>
      <c r="BR12">
        <f t="shared" si="29"/>
        <v>0</v>
      </c>
      <c r="BS12">
        <f t="shared" si="29"/>
        <v>0</v>
      </c>
      <c r="BZ12" s="4" t="s">
        <v>161</v>
      </c>
      <c r="CA12" s="65">
        <v>104</v>
      </c>
      <c r="CB12" s="4"/>
      <c r="CC12" s="4" t="s">
        <v>245</v>
      </c>
      <c r="CD12" s="9">
        <v>14</v>
      </c>
      <c r="CE12" s="65">
        <v>300</v>
      </c>
    </row>
    <row r="13" spans="1:83" s="15" customFormat="1" ht="14.25" customHeight="1" x14ac:dyDescent="0.15">
      <c r="A13" s="15" t="str">
        <f t="shared" si="30"/>
        <v/>
      </c>
      <c r="B13" s="104"/>
      <c r="C13" s="104"/>
      <c r="D13" s="105"/>
      <c r="E13" s="106"/>
      <c r="F13" s="105"/>
      <c r="G13" s="105"/>
      <c r="H13" s="105"/>
      <c r="I13" s="105"/>
      <c r="J13" s="101" t="str">
        <f t="shared" si="0"/>
        <v/>
      </c>
      <c r="K13" s="63" t="str">
        <f t="shared" si="1"/>
        <v/>
      </c>
      <c r="L13" s="63" t="str">
        <f t="shared" si="2"/>
        <v>999:99.99</v>
      </c>
      <c r="N13" s="39" t="str">
        <f t="shared" si="3"/>
        <v/>
      </c>
      <c r="O13" s="39" t="str">
        <f t="shared" si="4"/>
        <v/>
      </c>
      <c r="P13" s="39" t="str">
        <f t="shared" si="31"/>
        <v/>
      </c>
      <c r="Q13" s="39" t="str">
        <f t="shared" si="5"/>
        <v/>
      </c>
      <c r="R13" s="39">
        <f t="shared" si="33"/>
        <v>0</v>
      </c>
      <c r="S13" s="39">
        <f t="shared" si="6"/>
        <v>0</v>
      </c>
      <c r="T13" s="39">
        <f t="shared" si="7"/>
        <v>0</v>
      </c>
      <c r="U13" s="39">
        <f t="shared" si="8"/>
        <v>0</v>
      </c>
      <c r="V13" s="39" t="str">
        <f t="shared" si="9"/>
        <v/>
      </c>
      <c r="W13" s="39" t="str">
        <f t="shared" si="10"/>
        <v/>
      </c>
      <c r="X13" s="39">
        <f t="shared" si="34"/>
        <v>0</v>
      </c>
      <c r="Y13" s="39">
        <f t="shared" si="11"/>
        <v>0</v>
      </c>
      <c r="Z13" s="39">
        <f t="shared" si="12"/>
        <v>0</v>
      </c>
      <c r="AA13" s="39">
        <f t="shared" si="13"/>
        <v>0</v>
      </c>
      <c r="AB13" s="39">
        <f t="shared" si="14"/>
        <v>0</v>
      </c>
      <c r="AC13" s="39">
        <f t="shared" si="15"/>
        <v>0</v>
      </c>
      <c r="AD13" s="39">
        <f t="shared" si="16"/>
        <v>0</v>
      </c>
      <c r="AE13" s="39">
        <f t="shared" si="17"/>
        <v>0</v>
      </c>
      <c r="AF13" s="39">
        <f t="shared" si="18"/>
        <v>0</v>
      </c>
      <c r="AG13" s="64" t="str">
        <f t="shared" si="19"/>
        <v/>
      </c>
      <c r="AH13" s="64" t="str">
        <f t="shared" si="19"/>
        <v/>
      </c>
      <c r="AI13" s="64" t="str">
        <f t="shared" si="19"/>
        <v/>
      </c>
      <c r="AJ13" s="64" t="str">
        <f t="shared" si="19"/>
        <v/>
      </c>
      <c r="AK13" s="64">
        <f t="shared" si="35"/>
        <v>0</v>
      </c>
      <c r="AL13" s="64">
        <f t="shared" si="20"/>
        <v>0</v>
      </c>
      <c r="AM13" s="64">
        <f t="shared" si="21"/>
        <v>0</v>
      </c>
      <c r="AN13" s="64">
        <f t="shared" si="22"/>
        <v>0</v>
      </c>
      <c r="AO13" s="64">
        <f t="shared" si="23"/>
        <v>0</v>
      </c>
      <c r="AP13" s="64" t="str">
        <f t="shared" si="24"/>
        <v/>
      </c>
      <c r="AQ13" s="39">
        <f t="shared" si="25"/>
        <v>0</v>
      </c>
      <c r="AR13" s="39" t="str">
        <f t="shared" si="36"/>
        <v/>
      </c>
      <c r="AS13" s="39" t="str">
        <f t="shared" si="26"/>
        <v/>
      </c>
      <c r="AT13" s="39" t="str">
        <f t="shared" si="27"/>
        <v/>
      </c>
      <c r="AU13" s="39" t="str">
        <f t="shared" si="28"/>
        <v/>
      </c>
      <c r="AV13"/>
      <c r="AW13"/>
      <c r="AX13" s="15" t="s">
        <v>162</v>
      </c>
      <c r="AY13" s="15" t="s">
        <v>192</v>
      </c>
      <c r="AZ13" s="15" t="s">
        <v>163</v>
      </c>
      <c r="BA13">
        <v>7</v>
      </c>
      <c r="BB13" t="str">
        <f>選手!C8</f>
        <v/>
      </c>
      <c r="BC13" t="str">
        <f>選手!L8</f>
        <v/>
      </c>
      <c r="BD13" t="str">
        <f>選手!F8</f>
        <v/>
      </c>
      <c r="BE13">
        <f>選手!B8</f>
        <v>0</v>
      </c>
      <c r="BF13"/>
      <c r="BG13" t="str">
        <f>選手!A8</f>
        <v/>
      </c>
      <c r="BH13">
        <f t="shared" si="32"/>
        <v>0</v>
      </c>
      <c r="BI13">
        <f t="shared" si="29"/>
        <v>0</v>
      </c>
      <c r="BJ13">
        <f t="shared" si="29"/>
        <v>0</v>
      </c>
      <c r="BK13">
        <f t="shared" si="29"/>
        <v>0</v>
      </c>
      <c r="BL13">
        <f t="shared" si="29"/>
        <v>0</v>
      </c>
      <c r="BM13">
        <f t="shared" si="29"/>
        <v>0</v>
      </c>
      <c r="BN13">
        <f t="shared" si="29"/>
        <v>0</v>
      </c>
      <c r="BO13">
        <f t="shared" si="29"/>
        <v>0</v>
      </c>
      <c r="BP13">
        <f t="shared" si="29"/>
        <v>0</v>
      </c>
      <c r="BQ13">
        <f t="shared" si="29"/>
        <v>0</v>
      </c>
      <c r="BR13">
        <f t="shared" si="29"/>
        <v>0</v>
      </c>
      <c r="BS13">
        <f t="shared" si="29"/>
        <v>0</v>
      </c>
      <c r="BT13"/>
      <c r="BZ13" s="4" t="s">
        <v>164</v>
      </c>
      <c r="CA13" s="65">
        <v>105</v>
      </c>
      <c r="CB13" s="4"/>
      <c r="CC13" s="4"/>
      <c r="CD13" s="9"/>
      <c r="CE13" s="9"/>
    </row>
    <row r="14" spans="1:83" ht="14.25" customHeight="1" x14ac:dyDescent="0.15">
      <c r="A14" s="15" t="str">
        <f t="shared" si="30"/>
        <v/>
      </c>
      <c r="B14" s="104"/>
      <c r="C14" s="104"/>
      <c r="D14" s="105"/>
      <c r="E14" s="106"/>
      <c r="F14" s="105"/>
      <c r="G14" s="105"/>
      <c r="H14" s="105"/>
      <c r="I14" s="105"/>
      <c r="J14" s="101" t="str">
        <f t="shared" si="0"/>
        <v/>
      </c>
      <c r="K14" s="63" t="str">
        <f t="shared" si="1"/>
        <v/>
      </c>
      <c r="L14" s="63" t="str">
        <f t="shared" si="2"/>
        <v>999:99.99</v>
      </c>
      <c r="N14" s="39" t="str">
        <f t="shared" si="3"/>
        <v/>
      </c>
      <c r="O14" s="39" t="str">
        <f t="shared" si="4"/>
        <v/>
      </c>
      <c r="P14" s="39" t="str">
        <f t="shared" si="31"/>
        <v/>
      </c>
      <c r="Q14" s="39" t="str">
        <f t="shared" si="5"/>
        <v/>
      </c>
      <c r="R14" s="39">
        <f t="shared" si="33"/>
        <v>0</v>
      </c>
      <c r="S14" s="39">
        <f t="shared" si="6"/>
        <v>0</v>
      </c>
      <c r="T14" s="39">
        <f t="shared" si="7"/>
        <v>0</v>
      </c>
      <c r="U14" s="39">
        <f t="shared" si="8"/>
        <v>0</v>
      </c>
      <c r="V14" s="39" t="str">
        <f t="shared" si="9"/>
        <v/>
      </c>
      <c r="W14" s="39" t="str">
        <f t="shared" si="10"/>
        <v/>
      </c>
      <c r="X14" s="39">
        <f t="shared" si="34"/>
        <v>0</v>
      </c>
      <c r="Y14" s="39">
        <f t="shared" si="11"/>
        <v>0</v>
      </c>
      <c r="Z14" s="39">
        <f t="shared" si="12"/>
        <v>0</v>
      </c>
      <c r="AA14" s="39">
        <f t="shared" si="13"/>
        <v>0</v>
      </c>
      <c r="AB14" s="39">
        <f t="shared" si="14"/>
        <v>0</v>
      </c>
      <c r="AC14" s="39">
        <f t="shared" si="15"/>
        <v>0</v>
      </c>
      <c r="AD14" s="39">
        <f t="shared" si="16"/>
        <v>0</v>
      </c>
      <c r="AE14" s="39">
        <f t="shared" si="17"/>
        <v>0</v>
      </c>
      <c r="AF14" s="39">
        <f t="shared" si="18"/>
        <v>0</v>
      </c>
      <c r="AG14" s="64" t="str">
        <f t="shared" si="19"/>
        <v/>
      </c>
      <c r="AH14" s="64" t="str">
        <f t="shared" si="19"/>
        <v/>
      </c>
      <c r="AI14" s="64" t="str">
        <f t="shared" si="19"/>
        <v/>
      </c>
      <c r="AJ14" s="64" t="str">
        <f t="shared" si="19"/>
        <v/>
      </c>
      <c r="AK14" s="64">
        <f t="shared" si="35"/>
        <v>0</v>
      </c>
      <c r="AL14" s="64">
        <f t="shared" si="20"/>
        <v>0</v>
      </c>
      <c r="AM14" s="64">
        <f t="shared" si="21"/>
        <v>0</v>
      </c>
      <c r="AN14" s="64">
        <f t="shared" si="22"/>
        <v>0</v>
      </c>
      <c r="AO14" s="64">
        <f t="shared" si="23"/>
        <v>0</v>
      </c>
      <c r="AP14" s="64" t="str">
        <f t="shared" si="24"/>
        <v/>
      </c>
      <c r="AQ14" s="39">
        <f t="shared" si="25"/>
        <v>0</v>
      </c>
      <c r="AR14" s="39" t="str">
        <f t="shared" si="36"/>
        <v/>
      </c>
      <c r="AS14" s="39" t="str">
        <f t="shared" si="26"/>
        <v/>
      </c>
      <c r="AT14" s="39" t="str">
        <f t="shared" si="27"/>
        <v/>
      </c>
      <c r="AU14" s="39" t="str">
        <f t="shared" si="28"/>
        <v/>
      </c>
      <c r="AW14" t="s">
        <v>276</v>
      </c>
      <c r="AX14">
        <v>1</v>
      </c>
      <c r="AY14">
        <v>11</v>
      </c>
      <c r="AZ14">
        <f t="shared" ref="AZ14:AZ21" si="37">COUNTIF($N$6:$N$65,AX14)</f>
        <v>1</v>
      </c>
      <c r="BA14">
        <v>8</v>
      </c>
      <c r="BB14" t="str">
        <f>選手!C9</f>
        <v/>
      </c>
      <c r="BC14" t="str">
        <f>選手!L9</f>
        <v/>
      </c>
      <c r="BD14" t="str">
        <f>選手!F9</f>
        <v/>
      </c>
      <c r="BE14">
        <f>選手!B9</f>
        <v>0</v>
      </c>
      <c r="BG14" t="str">
        <f>選手!A9</f>
        <v/>
      </c>
      <c r="BH14">
        <f t="shared" si="32"/>
        <v>0</v>
      </c>
      <c r="BI14">
        <f t="shared" si="29"/>
        <v>0</v>
      </c>
      <c r="BJ14">
        <f t="shared" si="29"/>
        <v>0</v>
      </c>
      <c r="BK14">
        <f t="shared" si="29"/>
        <v>0</v>
      </c>
      <c r="BL14">
        <f t="shared" si="29"/>
        <v>0</v>
      </c>
      <c r="BM14">
        <f t="shared" si="29"/>
        <v>0</v>
      </c>
      <c r="BN14">
        <f t="shared" si="29"/>
        <v>0</v>
      </c>
      <c r="BO14">
        <f t="shared" si="29"/>
        <v>0</v>
      </c>
      <c r="BP14">
        <f t="shared" si="29"/>
        <v>0</v>
      </c>
      <c r="BQ14">
        <f t="shared" si="29"/>
        <v>0</v>
      </c>
      <c r="BR14">
        <f t="shared" si="29"/>
        <v>0</v>
      </c>
      <c r="BS14">
        <f t="shared" si="29"/>
        <v>0</v>
      </c>
      <c r="BZ14" s="4" t="s">
        <v>165</v>
      </c>
      <c r="CA14" s="65">
        <v>106</v>
      </c>
      <c r="CB14" s="4"/>
      <c r="CC14" s="4"/>
      <c r="CD14" s="9"/>
      <c r="CE14" s="9"/>
    </row>
    <row r="15" spans="1:83" ht="14.25" customHeight="1" x14ac:dyDescent="0.15">
      <c r="A15" s="15" t="str">
        <f t="shared" si="30"/>
        <v/>
      </c>
      <c r="B15" s="104"/>
      <c r="C15" s="104"/>
      <c r="D15" s="105"/>
      <c r="E15" s="106"/>
      <c r="F15" s="105"/>
      <c r="G15" s="105"/>
      <c r="H15" s="105"/>
      <c r="I15" s="105"/>
      <c r="J15" s="101" t="str">
        <f t="shared" si="0"/>
        <v/>
      </c>
      <c r="K15" s="63" t="str">
        <f t="shared" si="1"/>
        <v/>
      </c>
      <c r="L15" s="63" t="str">
        <f t="shared" si="2"/>
        <v>999:99.99</v>
      </c>
      <c r="N15" s="39" t="str">
        <f t="shared" si="3"/>
        <v/>
      </c>
      <c r="O15" s="39" t="str">
        <f t="shared" si="4"/>
        <v/>
      </c>
      <c r="P15" s="39" t="str">
        <f t="shared" si="31"/>
        <v/>
      </c>
      <c r="Q15" s="39" t="str">
        <f t="shared" si="5"/>
        <v/>
      </c>
      <c r="R15" s="39">
        <f t="shared" si="33"/>
        <v>0</v>
      </c>
      <c r="S15" s="39">
        <f t="shared" si="6"/>
        <v>0</v>
      </c>
      <c r="T15" s="39">
        <f t="shared" si="7"/>
        <v>0</v>
      </c>
      <c r="U15" s="39">
        <f t="shared" si="8"/>
        <v>0</v>
      </c>
      <c r="V15" s="39" t="str">
        <f t="shared" si="9"/>
        <v/>
      </c>
      <c r="W15" s="39" t="str">
        <f t="shared" si="10"/>
        <v/>
      </c>
      <c r="X15" s="39">
        <f t="shared" si="34"/>
        <v>0</v>
      </c>
      <c r="Y15" s="39">
        <f t="shared" si="11"/>
        <v>0</v>
      </c>
      <c r="Z15" s="39">
        <f t="shared" si="12"/>
        <v>0</v>
      </c>
      <c r="AA15" s="39">
        <f t="shared" si="13"/>
        <v>0</v>
      </c>
      <c r="AB15" s="39">
        <f t="shared" si="14"/>
        <v>0</v>
      </c>
      <c r="AC15" s="39">
        <f t="shared" si="15"/>
        <v>0</v>
      </c>
      <c r="AD15" s="39">
        <f t="shared" si="16"/>
        <v>0</v>
      </c>
      <c r="AE15" s="39">
        <f t="shared" si="17"/>
        <v>0</v>
      </c>
      <c r="AF15" s="39">
        <f t="shared" si="18"/>
        <v>0</v>
      </c>
      <c r="AG15" s="64" t="str">
        <f t="shared" si="19"/>
        <v/>
      </c>
      <c r="AH15" s="64" t="str">
        <f t="shared" si="19"/>
        <v/>
      </c>
      <c r="AI15" s="64" t="str">
        <f t="shared" si="19"/>
        <v/>
      </c>
      <c r="AJ15" s="64" t="str">
        <f t="shared" si="19"/>
        <v/>
      </c>
      <c r="AK15" s="64">
        <f t="shared" si="35"/>
        <v>0</v>
      </c>
      <c r="AL15" s="64">
        <f t="shared" si="20"/>
        <v>0</v>
      </c>
      <c r="AM15" s="64">
        <f t="shared" si="21"/>
        <v>0</v>
      </c>
      <c r="AN15" s="64">
        <f t="shared" si="22"/>
        <v>0</v>
      </c>
      <c r="AO15" s="64">
        <f t="shared" si="23"/>
        <v>0</v>
      </c>
      <c r="AP15" s="64" t="str">
        <f t="shared" si="24"/>
        <v/>
      </c>
      <c r="AQ15" s="39">
        <f t="shared" si="25"/>
        <v>0</v>
      </c>
      <c r="AR15" s="39" t="str">
        <f t="shared" si="36"/>
        <v/>
      </c>
      <c r="AS15" s="39" t="str">
        <f t="shared" si="26"/>
        <v/>
      </c>
      <c r="AT15" s="39" t="str">
        <f t="shared" si="27"/>
        <v/>
      </c>
      <c r="AU15" s="39" t="str">
        <f t="shared" si="28"/>
        <v/>
      </c>
      <c r="AW15" t="s">
        <v>277</v>
      </c>
      <c r="AX15">
        <v>2</v>
      </c>
      <c r="AY15">
        <v>12</v>
      </c>
      <c r="AZ15">
        <f t="shared" si="37"/>
        <v>0</v>
      </c>
      <c r="BA15">
        <v>9</v>
      </c>
      <c r="BB15" t="str">
        <f>選手!C10</f>
        <v/>
      </c>
      <c r="BC15" t="str">
        <f>選手!L10</f>
        <v/>
      </c>
      <c r="BD15" t="str">
        <f>選手!F10</f>
        <v/>
      </c>
      <c r="BE15">
        <f>選手!B10</f>
        <v>0</v>
      </c>
      <c r="BG15" t="str">
        <f>選手!A10</f>
        <v/>
      </c>
      <c r="BH15">
        <f t="shared" si="32"/>
        <v>0</v>
      </c>
      <c r="BI15">
        <f t="shared" si="29"/>
        <v>0</v>
      </c>
      <c r="BJ15">
        <f t="shared" si="29"/>
        <v>0</v>
      </c>
      <c r="BK15">
        <f t="shared" si="29"/>
        <v>0</v>
      </c>
      <c r="BL15">
        <f t="shared" si="29"/>
        <v>0</v>
      </c>
      <c r="BM15">
        <f t="shared" si="29"/>
        <v>0</v>
      </c>
      <c r="BN15">
        <f t="shared" si="29"/>
        <v>0</v>
      </c>
      <c r="BO15">
        <f t="shared" si="29"/>
        <v>0</v>
      </c>
      <c r="BP15">
        <f t="shared" si="29"/>
        <v>0</v>
      </c>
      <c r="BQ15">
        <f t="shared" si="29"/>
        <v>0</v>
      </c>
      <c r="BR15">
        <f t="shared" si="29"/>
        <v>0</v>
      </c>
      <c r="BS15">
        <f t="shared" si="29"/>
        <v>0</v>
      </c>
      <c r="BZ15" s="4"/>
      <c r="CA15" s="4"/>
      <c r="CB15" s="4"/>
      <c r="CC15" s="4"/>
      <c r="CD15" s="9"/>
      <c r="CE15" s="9"/>
    </row>
    <row r="16" spans="1:83" ht="14.25" customHeight="1" x14ac:dyDescent="0.15">
      <c r="A16" s="15" t="str">
        <f t="shared" si="30"/>
        <v/>
      </c>
      <c r="B16" s="104"/>
      <c r="C16" s="104"/>
      <c r="D16" s="105"/>
      <c r="E16" s="106"/>
      <c r="F16" s="105"/>
      <c r="G16" s="105"/>
      <c r="H16" s="105"/>
      <c r="I16" s="105"/>
      <c r="J16" s="101" t="str">
        <f t="shared" si="0"/>
        <v/>
      </c>
      <c r="K16" s="63" t="str">
        <f t="shared" si="1"/>
        <v/>
      </c>
      <c r="L16" s="63" t="str">
        <f t="shared" si="2"/>
        <v>999:99.99</v>
      </c>
      <c r="N16" s="39" t="str">
        <f t="shared" si="3"/>
        <v/>
      </c>
      <c r="O16" s="39" t="str">
        <f t="shared" si="4"/>
        <v/>
      </c>
      <c r="P16" s="39" t="str">
        <f t="shared" si="31"/>
        <v/>
      </c>
      <c r="Q16" s="39" t="str">
        <f t="shared" si="5"/>
        <v/>
      </c>
      <c r="R16" s="39">
        <f t="shared" si="33"/>
        <v>0</v>
      </c>
      <c r="S16" s="39">
        <f t="shared" si="6"/>
        <v>0</v>
      </c>
      <c r="T16" s="39">
        <f t="shared" si="7"/>
        <v>0</v>
      </c>
      <c r="U16" s="39">
        <f t="shared" si="8"/>
        <v>0</v>
      </c>
      <c r="V16" s="39" t="str">
        <f t="shared" si="9"/>
        <v/>
      </c>
      <c r="W16" s="39" t="str">
        <f t="shared" si="10"/>
        <v/>
      </c>
      <c r="X16" s="39">
        <f t="shared" si="34"/>
        <v>0</v>
      </c>
      <c r="Y16" s="39">
        <f t="shared" si="11"/>
        <v>0</v>
      </c>
      <c r="Z16" s="39">
        <f t="shared" si="12"/>
        <v>0</v>
      </c>
      <c r="AA16" s="39">
        <f t="shared" si="13"/>
        <v>0</v>
      </c>
      <c r="AB16" s="39">
        <f t="shared" si="14"/>
        <v>0</v>
      </c>
      <c r="AC16" s="39">
        <f t="shared" si="15"/>
        <v>0</v>
      </c>
      <c r="AD16" s="39">
        <f t="shared" si="16"/>
        <v>0</v>
      </c>
      <c r="AE16" s="39">
        <f t="shared" si="17"/>
        <v>0</v>
      </c>
      <c r="AF16" s="39">
        <f t="shared" si="18"/>
        <v>0</v>
      </c>
      <c r="AG16" s="64" t="str">
        <f t="shared" si="19"/>
        <v/>
      </c>
      <c r="AH16" s="64" t="str">
        <f t="shared" si="19"/>
        <v/>
      </c>
      <c r="AI16" s="64" t="str">
        <f t="shared" si="19"/>
        <v/>
      </c>
      <c r="AJ16" s="64" t="str">
        <f t="shared" si="19"/>
        <v/>
      </c>
      <c r="AK16" s="64">
        <f t="shared" si="35"/>
        <v>0</v>
      </c>
      <c r="AL16" s="64">
        <f t="shared" si="20"/>
        <v>0</v>
      </c>
      <c r="AM16" s="64">
        <f t="shared" si="21"/>
        <v>0</v>
      </c>
      <c r="AN16" s="64">
        <f t="shared" si="22"/>
        <v>0</v>
      </c>
      <c r="AO16" s="64">
        <f t="shared" si="23"/>
        <v>0</v>
      </c>
      <c r="AP16" s="64" t="str">
        <f t="shared" si="24"/>
        <v/>
      </c>
      <c r="AQ16" s="39">
        <f t="shared" si="25"/>
        <v>0</v>
      </c>
      <c r="AR16" s="39" t="str">
        <f t="shared" si="36"/>
        <v/>
      </c>
      <c r="AS16" s="39" t="str">
        <f t="shared" si="26"/>
        <v/>
      </c>
      <c r="AT16" s="39" t="str">
        <f t="shared" si="27"/>
        <v/>
      </c>
      <c r="AU16" s="39" t="str">
        <f t="shared" si="28"/>
        <v/>
      </c>
      <c r="AW16" t="s">
        <v>193</v>
      </c>
      <c r="AX16">
        <v>3</v>
      </c>
      <c r="AY16">
        <v>15</v>
      </c>
      <c r="AZ16">
        <f t="shared" si="37"/>
        <v>0</v>
      </c>
      <c r="BA16">
        <v>10</v>
      </c>
      <c r="BB16" t="str">
        <f>選手!C11</f>
        <v/>
      </c>
      <c r="BC16" t="str">
        <f>選手!L11</f>
        <v/>
      </c>
      <c r="BD16" t="str">
        <f>選手!F11</f>
        <v/>
      </c>
      <c r="BE16">
        <f>選手!B11</f>
        <v>0</v>
      </c>
      <c r="BG16" t="str">
        <f>選手!A11</f>
        <v/>
      </c>
      <c r="BH16">
        <f t="shared" si="32"/>
        <v>0</v>
      </c>
      <c r="BI16">
        <f t="shared" si="29"/>
        <v>0</v>
      </c>
      <c r="BJ16">
        <f t="shared" si="29"/>
        <v>0</v>
      </c>
      <c r="BK16">
        <f t="shared" si="29"/>
        <v>0</v>
      </c>
      <c r="BL16">
        <f t="shared" si="29"/>
        <v>0</v>
      </c>
      <c r="BM16">
        <f t="shared" si="29"/>
        <v>0</v>
      </c>
      <c r="BN16">
        <f t="shared" si="29"/>
        <v>0</v>
      </c>
      <c r="BO16">
        <f t="shared" si="29"/>
        <v>0</v>
      </c>
      <c r="BP16">
        <f t="shared" si="29"/>
        <v>0</v>
      </c>
      <c r="BQ16">
        <f t="shared" si="29"/>
        <v>0</v>
      </c>
      <c r="BR16">
        <f t="shared" si="29"/>
        <v>0</v>
      </c>
      <c r="BS16">
        <f t="shared" si="29"/>
        <v>0</v>
      </c>
      <c r="BZ16" s="4"/>
      <c r="CA16" s="4"/>
      <c r="CB16" s="4"/>
      <c r="CC16" s="4"/>
      <c r="CD16" s="9"/>
      <c r="CE16" s="9"/>
    </row>
    <row r="17" spans="1:72" ht="14.25" customHeight="1" x14ac:dyDescent="0.15">
      <c r="A17" s="15" t="str">
        <f t="shared" si="30"/>
        <v/>
      </c>
      <c r="B17" s="104"/>
      <c r="C17" s="104"/>
      <c r="D17" s="105"/>
      <c r="E17" s="106"/>
      <c r="F17" s="105"/>
      <c r="G17" s="105"/>
      <c r="H17" s="105"/>
      <c r="I17" s="105"/>
      <c r="J17" s="101" t="str">
        <f t="shared" si="0"/>
        <v/>
      </c>
      <c r="K17" s="63" t="str">
        <f t="shared" si="1"/>
        <v/>
      </c>
      <c r="L17" s="63" t="str">
        <f t="shared" si="2"/>
        <v>999:99.99</v>
      </c>
      <c r="N17" s="39" t="str">
        <f t="shared" si="3"/>
        <v/>
      </c>
      <c r="O17" s="39" t="str">
        <f t="shared" si="4"/>
        <v/>
      </c>
      <c r="P17" s="39" t="str">
        <f t="shared" si="31"/>
        <v/>
      </c>
      <c r="Q17" s="39" t="str">
        <f t="shared" si="5"/>
        <v/>
      </c>
      <c r="R17" s="39">
        <f t="shared" si="33"/>
        <v>0</v>
      </c>
      <c r="S17" s="39">
        <f t="shared" si="6"/>
        <v>0</v>
      </c>
      <c r="T17" s="39">
        <f t="shared" si="7"/>
        <v>0</v>
      </c>
      <c r="U17" s="39">
        <f t="shared" si="8"/>
        <v>0</v>
      </c>
      <c r="V17" s="39" t="str">
        <f t="shared" si="9"/>
        <v/>
      </c>
      <c r="W17" s="39" t="str">
        <f t="shared" si="10"/>
        <v/>
      </c>
      <c r="X17" s="39">
        <f t="shared" si="34"/>
        <v>0</v>
      </c>
      <c r="Y17" s="39">
        <f t="shared" si="11"/>
        <v>0</v>
      </c>
      <c r="Z17" s="39">
        <f t="shared" si="12"/>
        <v>0</v>
      </c>
      <c r="AA17" s="39">
        <f t="shared" si="13"/>
        <v>0</v>
      </c>
      <c r="AB17" s="39">
        <f t="shared" si="14"/>
        <v>0</v>
      </c>
      <c r="AC17" s="39">
        <f t="shared" si="15"/>
        <v>0</v>
      </c>
      <c r="AD17" s="39">
        <f t="shared" si="16"/>
        <v>0</v>
      </c>
      <c r="AE17" s="39">
        <f t="shared" si="17"/>
        <v>0</v>
      </c>
      <c r="AF17" s="39">
        <f t="shared" si="18"/>
        <v>0</v>
      </c>
      <c r="AG17" s="64" t="str">
        <f t="shared" si="19"/>
        <v/>
      </c>
      <c r="AH17" s="64" t="str">
        <f t="shared" si="19"/>
        <v/>
      </c>
      <c r="AI17" s="64" t="str">
        <f t="shared" si="19"/>
        <v/>
      </c>
      <c r="AJ17" s="64" t="str">
        <f t="shared" si="19"/>
        <v/>
      </c>
      <c r="AK17" s="64">
        <f t="shared" si="35"/>
        <v>0</v>
      </c>
      <c r="AL17" s="64">
        <f t="shared" si="20"/>
        <v>0</v>
      </c>
      <c r="AM17" s="64">
        <f t="shared" si="21"/>
        <v>0</v>
      </c>
      <c r="AN17" s="64">
        <f t="shared" si="22"/>
        <v>0</v>
      </c>
      <c r="AO17" s="64">
        <f t="shared" si="23"/>
        <v>0</v>
      </c>
      <c r="AP17" s="64" t="str">
        <f t="shared" si="24"/>
        <v/>
      </c>
      <c r="AQ17" s="39">
        <f t="shared" si="25"/>
        <v>0</v>
      </c>
      <c r="AR17" s="39" t="str">
        <f t="shared" si="36"/>
        <v/>
      </c>
      <c r="AS17" s="39" t="str">
        <f t="shared" si="26"/>
        <v/>
      </c>
      <c r="AT17" s="39" t="str">
        <f t="shared" si="27"/>
        <v/>
      </c>
      <c r="AU17" s="39" t="str">
        <f t="shared" si="28"/>
        <v/>
      </c>
      <c r="AW17" t="s">
        <v>166</v>
      </c>
      <c r="AX17">
        <v>4</v>
      </c>
      <c r="AY17">
        <v>16</v>
      </c>
      <c r="AZ17">
        <f t="shared" si="37"/>
        <v>0</v>
      </c>
      <c r="BA17">
        <v>11</v>
      </c>
      <c r="BB17" t="str">
        <f>選手!C12</f>
        <v/>
      </c>
      <c r="BC17" t="str">
        <f>選手!L12</f>
        <v/>
      </c>
      <c r="BD17" t="str">
        <f>選手!F12</f>
        <v/>
      </c>
      <c r="BE17">
        <f>選手!B12</f>
        <v>0</v>
      </c>
      <c r="BG17" t="str">
        <f>選手!A12</f>
        <v/>
      </c>
      <c r="BH17">
        <f t="shared" si="32"/>
        <v>0</v>
      </c>
      <c r="BI17">
        <f t="shared" si="29"/>
        <v>0</v>
      </c>
      <c r="BJ17">
        <f t="shared" si="29"/>
        <v>0</v>
      </c>
      <c r="BK17">
        <f t="shared" si="29"/>
        <v>0</v>
      </c>
      <c r="BL17">
        <f t="shared" si="29"/>
        <v>0</v>
      </c>
      <c r="BM17">
        <f t="shared" si="29"/>
        <v>0</v>
      </c>
      <c r="BN17">
        <f t="shared" si="29"/>
        <v>0</v>
      </c>
      <c r="BO17">
        <f t="shared" si="29"/>
        <v>0</v>
      </c>
      <c r="BP17">
        <f t="shared" si="29"/>
        <v>0</v>
      </c>
      <c r="BQ17">
        <f t="shared" si="29"/>
        <v>0</v>
      </c>
      <c r="BR17">
        <f t="shared" si="29"/>
        <v>0</v>
      </c>
      <c r="BS17">
        <f t="shared" si="29"/>
        <v>0</v>
      </c>
    </row>
    <row r="18" spans="1:72" ht="14.25" customHeight="1" x14ac:dyDescent="0.15">
      <c r="A18" s="15" t="str">
        <f t="shared" si="30"/>
        <v/>
      </c>
      <c r="B18" s="104"/>
      <c r="C18" s="104"/>
      <c r="D18" s="105"/>
      <c r="E18" s="106"/>
      <c r="F18" s="105"/>
      <c r="G18" s="105"/>
      <c r="H18" s="105"/>
      <c r="I18" s="105"/>
      <c r="J18" s="101" t="str">
        <f t="shared" si="0"/>
        <v/>
      </c>
      <c r="K18" s="63" t="str">
        <f t="shared" si="1"/>
        <v/>
      </c>
      <c r="L18" s="63" t="str">
        <f t="shared" si="2"/>
        <v>999:99.99</v>
      </c>
      <c r="N18" s="39" t="str">
        <f t="shared" si="3"/>
        <v/>
      </c>
      <c r="O18" s="39" t="str">
        <f t="shared" si="4"/>
        <v/>
      </c>
      <c r="P18" s="39" t="str">
        <f t="shared" si="31"/>
        <v/>
      </c>
      <c r="Q18" s="39" t="str">
        <f t="shared" si="5"/>
        <v/>
      </c>
      <c r="R18" s="39">
        <f t="shared" si="33"/>
        <v>0</v>
      </c>
      <c r="S18" s="39">
        <f t="shared" si="6"/>
        <v>0</v>
      </c>
      <c r="T18" s="39">
        <f t="shared" si="7"/>
        <v>0</v>
      </c>
      <c r="U18" s="39">
        <f t="shared" si="8"/>
        <v>0</v>
      </c>
      <c r="V18" s="39" t="str">
        <f t="shared" si="9"/>
        <v/>
      </c>
      <c r="W18" s="39" t="str">
        <f t="shared" si="10"/>
        <v/>
      </c>
      <c r="X18" s="39">
        <f t="shared" si="34"/>
        <v>0</v>
      </c>
      <c r="Y18" s="39">
        <f t="shared" si="11"/>
        <v>0</v>
      </c>
      <c r="Z18" s="39">
        <f t="shared" si="12"/>
        <v>0</v>
      </c>
      <c r="AA18" s="39">
        <f t="shared" si="13"/>
        <v>0</v>
      </c>
      <c r="AB18" s="39">
        <f t="shared" si="14"/>
        <v>0</v>
      </c>
      <c r="AC18" s="39">
        <f t="shared" si="15"/>
        <v>0</v>
      </c>
      <c r="AD18" s="39">
        <f t="shared" si="16"/>
        <v>0</v>
      </c>
      <c r="AE18" s="39">
        <f t="shared" si="17"/>
        <v>0</v>
      </c>
      <c r="AF18" s="39">
        <f t="shared" si="18"/>
        <v>0</v>
      </c>
      <c r="AG18" s="64" t="str">
        <f t="shared" si="19"/>
        <v/>
      </c>
      <c r="AH18" s="64" t="str">
        <f t="shared" si="19"/>
        <v/>
      </c>
      <c r="AI18" s="64" t="str">
        <f t="shared" si="19"/>
        <v/>
      </c>
      <c r="AJ18" s="64" t="str">
        <f t="shared" si="19"/>
        <v/>
      </c>
      <c r="AK18" s="64">
        <f t="shared" si="35"/>
        <v>0</v>
      </c>
      <c r="AL18" s="64">
        <f t="shared" si="20"/>
        <v>0</v>
      </c>
      <c r="AM18" s="64">
        <f t="shared" si="21"/>
        <v>0</v>
      </c>
      <c r="AN18" s="64">
        <f t="shared" si="22"/>
        <v>0</v>
      </c>
      <c r="AO18" s="64">
        <f t="shared" si="23"/>
        <v>0</v>
      </c>
      <c r="AP18" s="64" t="str">
        <f t="shared" si="24"/>
        <v/>
      </c>
      <c r="AQ18" s="39">
        <f t="shared" si="25"/>
        <v>0</v>
      </c>
      <c r="AR18" s="39" t="str">
        <f t="shared" si="36"/>
        <v/>
      </c>
      <c r="AS18" s="39" t="str">
        <f t="shared" si="26"/>
        <v/>
      </c>
      <c r="AT18" s="39" t="str">
        <f t="shared" si="27"/>
        <v/>
      </c>
      <c r="AU18" s="39" t="str">
        <f t="shared" si="28"/>
        <v/>
      </c>
      <c r="AW18" t="s">
        <v>194</v>
      </c>
      <c r="AX18">
        <v>5</v>
      </c>
      <c r="AY18">
        <v>13</v>
      </c>
      <c r="AZ18">
        <f t="shared" si="37"/>
        <v>0</v>
      </c>
      <c r="BA18">
        <v>12</v>
      </c>
      <c r="BB18" t="str">
        <f>選手!C13</f>
        <v/>
      </c>
      <c r="BC18" t="str">
        <f>選手!L13</f>
        <v/>
      </c>
      <c r="BD18" t="str">
        <f>選手!F13</f>
        <v/>
      </c>
      <c r="BE18">
        <f>選手!B13</f>
        <v>0</v>
      </c>
      <c r="BG18" t="str">
        <f>選手!A13</f>
        <v/>
      </c>
      <c r="BH18">
        <f t="shared" si="32"/>
        <v>0</v>
      </c>
      <c r="BI18">
        <f t="shared" si="29"/>
        <v>0</v>
      </c>
      <c r="BJ18">
        <f t="shared" si="29"/>
        <v>0</v>
      </c>
      <c r="BK18">
        <f t="shared" si="29"/>
        <v>0</v>
      </c>
      <c r="BL18">
        <f t="shared" si="29"/>
        <v>0</v>
      </c>
      <c r="BM18">
        <f t="shared" si="29"/>
        <v>0</v>
      </c>
      <c r="BN18">
        <f t="shared" si="29"/>
        <v>0</v>
      </c>
      <c r="BO18">
        <f t="shared" si="29"/>
        <v>0</v>
      </c>
      <c r="BP18">
        <f t="shared" si="29"/>
        <v>0</v>
      </c>
      <c r="BQ18">
        <f t="shared" si="29"/>
        <v>0</v>
      </c>
      <c r="BR18">
        <f t="shared" si="29"/>
        <v>0</v>
      </c>
      <c r="BS18">
        <f t="shared" si="29"/>
        <v>0</v>
      </c>
    </row>
    <row r="19" spans="1:72" ht="14.25" customHeight="1" x14ac:dyDescent="0.15">
      <c r="A19" s="15" t="str">
        <f t="shared" si="30"/>
        <v/>
      </c>
      <c r="B19" s="104"/>
      <c r="C19" s="104"/>
      <c r="D19" s="105"/>
      <c r="E19" s="106"/>
      <c r="F19" s="105"/>
      <c r="G19" s="105"/>
      <c r="H19" s="105"/>
      <c r="I19" s="105"/>
      <c r="J19" s="101" t="str">
        <f t="shared" si="0"/>
        <v/>
      </c>
      <c r="K19" s="63" t="str">
        <f t="shared" si="1"/>
        <v/>
      </c>
      <c r="L19" s="63" t="str">
        <f t="shared" si="2"/>
        <v>999:99.99</v>
      </c>
      <c r="N19" s="39" t="str">
        <f t="shared" si="3"/>
        <v/>
      </c>
      <c r="O19" s="39" t="str">
        <f t="shared" si="4"/>
        <v/>
      </c>
      <c r="P19" s="39" t="str">
        <f t="shared" si="31"/>
        <v/>
      </c>
      <c r="Q19" s="39" t="str">
        <f t="shared" si="5"/>
        <v/>
      </c>
      <c r="R19" s="39">
        <f t="shared" si="33"/>
        <v>0</v>
      </c>
      <c r="S19" s="39">
        <f t="shared" si="6"/>
        <v>0</v>
      </c>
      <c r="T19" s="39">
        <f t="shared" si="7"/>
        <v>0</v>
      </c>
      <c r="U19" s="39">
        <f t="shared" si="8"/>
        <v>0</v>
      </c>
      <c r="V19" s="39" t="str">
        <f t="shared" si="9"/>
        <v/>
      </c>
      <c r="W19" s="39" t="str">
        <f t="shared" si="10"/>
        <v/>
      </c>
      <c r="X19" s="39">
        <f t="shared" si="34"/>
        <v>0</v>
      </c>
      <c r="Y19" s="39">
        <f t="shared" si="11"/>
        <v>0</v>
      </c>
      <c r="Z19" s="39">
        <f t="shared" si="12"/>
        <v>0</v>
      </c>
      <c r="AA19" s="39">
        <f t="shared" si="13"/>
        <v>0</v>
      </c>
      <c r="AB19" s="39">
        <f t="shared" si="14"/>
        <v>0</v>
      </c>
      <c r="AC19" s="39">
        <f t="shared" si="15"/>
        <v>0</v>
      </c>
      <c r="AD19" s="39">
        <f t="shared" si="16"/>
        <v>0</v>
      </c>
      <c r="AE19" s="39">
        <f t="shared" si="17"/>
        <v>0</v>
      </c>
      <c r="AF19" s="39">
        <f t="shared" si="18"/>
        <v>0</v>
      </c>
      <c r="AG19" s="64" t="str">
        <f t="shared" si="19"/>
        <v/>
      </c>
      <c r="AH19" s="64" t="str">
        <f t="shared" si="19"/>
        <v/>
      </c>
      <c r="AI19" s="64" t="str">
        <f t="shared" si="19"/>
        <v/>
      </c>
      <c r="AJ19" s="64" t="str">
        <f t="shared" si="19"/>
        <v/>
      </c>
      <c r="AK19" s="64">
        <f t="shared" si="35"/>
        <v>0</v>
      </c>
      <c r="AL19" s="64">
        <f t="shared" si="20"/>
        <v>0</v>
      </c>
      <c r="AM19" s="64">
        <f t="shared" si="21"/>
        <v>0</v>
      </c>
      <c r="AN19" s="64">
        <f t="shared" si="22"/>
        <v>0</v>
      </c>
      <c r="AO19" s="64">
        <f t="shared" si="23"/>
        <v>0</v>
      </c>
      <c r="AP19" s="64" t="str">
        <f t="shared" si="24"/>
        <v/>
      </c>
      <c r="AQ19" s="39">
        <f t="shared" si="25"/>
        <v>0</v>
      </c>
      <c r="AR19" s="39" t="str">
        <f t="shared" si="36"/>
        <v/>
      </c>
      <c r="AS19" s="39" t="str">
        <f t="shared" si="26"/>
        <v/>
      </c>
      <c r="AT19" s="39" t="str">
        <f t="shared" si="27"/>
        <v/>
      </c>
      <c r="AU19" s="39" t="str">
        <f t="shared" si="28"/>
        <v/>
      </c>
      <c r="AW19" t="s">
        <v>167</v>
      </c>
      <c r="AX19">
        <v>6</v>
      </c>
      <c r="AY19">
        <v>14</v>
      </c>
      <c r="AZ19">
        <f t="shared" si="37"/>
        <v>0</v>
      </c>
      <c r="BA19">
        <v>13</v>
      </c>
      <c r="BB19" t="str">
        <f>選手!C14</f>
        <v/>
      </c>
      <c r="BC19" t="str">
        <f>選手!L14</f>
        <v/>
      </c>
      <c r="BD19" t="str">
        <f>選手!F14</f>
        <v/>
      </c>
      <c r="BE19">
        <f>選手!B14</f>
        <v>0</v>
      </c>
      <c r="BG19" t="str">
        <f>選手!A14</f>
        <v/>
      </c>
      <c r="BH19">
        <f t="shared" si="32"/>
        <v>0</v>
      </c>
      <c r="BI19">
        <f t="shared" si="29"/>
        <v>0</v>
      </c>
      <c r="BJ19">
        <f t="shared" si="29"/>
        <v>0</v>
      </c>
      <c r="BK19">
        <f t="shared" si="29"/>
        <v>0</v>
      </c>
      <c r="BL19">
        <f t="shared" si="29"/>
        <v>0</v>
      </c>
      <c r="BM19">
        <f t="shared" si="29"/>
        <v>0</v>
      </c>
      <c r="BN19">
        <f t="shared" si="29"/>
        <v>0</v>
      </c>
      <c r="BO19">
        <f t="shared" si="29"/>
        <v>0</v>
      </c>
      <c r="BP19">
        <f t="shared" si="29"/>
        <v>0</v>
      </c>
      <c r="BQ19">
        <f t="shared" si="29"/>
        <v>0</v>
      </c>
      <c r="BR19">
        <f t="shared" si="29"/>
        <v>0</v>
      </c>
      <c r="BS19">
        <f t="shared" si="29"/>
        <v>0</v>
      </c>
    </row>
    <row r="20" spans="1:72" ht="14.25" customHeight="1" x14ac:dyDescent="0.15">
      <c r="A20" s="15" t="str">
        <f t="shared" si="30"/>
        <v/>
      </c>
      <c r="B20" s="104"/>
      <c r="C20" s="104"/>
      <c r="D20" s="105"/>
      <c r="E20" s="106"/>
      <c r="F20" s="105"/>
      <c r="G20" s="105"/>
      <c r="H20" s="105"/>
      <c r="I20" s="105"/>
      <c r="J20" s="101" t="str">
        <f t="shared" si="0"/>
        <v/>
      </c>
      <c r="K20" s="63" t="str">
        <f t="shared" si="1"/>
        <v/>
      </c>
      <c r="L20" s="63" t="str">
        <f t="shared" si="2"/>
        <v>999:99.99</v>
      </c>
      <c r="N20" s="39" t="str">
        <f t="shared" si="3"/>
        <v/>
      </c>
      <c r="O20" s="39" t="str">
        <f t="shared" si="4"/>
        <v/>
      </c>
      <c r="P20" s="39" t="str">
        <f t="shared" si="31"/>
        <v/>
      </c>
      <c r="Q20" s="39" t="str">
        <f t="shared" si="5"/>
        <v/>
      </c>
      <c r="R20" s="39">
        <f t="shared" si="33"/>
        <v>0</v>
      </c>
      <c r="S20" s="39">
        <f t="shared" si="6"/>
        <v>0</v>
      </c>
      <c r="T20" s="39">
        <f t="shared" si="7"/>
        <v>0</v>
      </c>
      <c r="U20" s="39">
        <f t="shared" si="8"/>
        <v>0</v>
      </c>
      <c r="V20" s="39" t="str">
        <f t="shared" si="9"/>
        <v/>
      </c>
      <c r="W20" s="39" t="str">
        <f t="shared" si="10"/>
        <v/>
      </c>
      <c r="X20" s="39">
        <f t="shared" si="34"/>
        <v>0</v>
      </c>
      <c r="Y20" s="39">
        <f t="shared" si="11"/>
        <v>0</v>
      </c>
      <c r="Z20" s="39">
        <f t="shared" si="12"/>
        <v>0</v>
      </c>
      <c r="AA20" s="39">
        <f t="shared" si="13"/>
        <v>0</v>
      </c>
      <c r="AB20" s="39">
        <f t="shared" si="14"/>
        <v>0</v>
      </c>
      <c r="AC20" s="39">
        <f t="shared" si="15"/>
        <v>0</v>
      </c>
      <c r="AD20" s="39">
        <f t="shared" si="16"/>
        <v>0</v>
      </c>
      <c r="AE20" s="39">
        <f t="shared" si="17"/>
        <v>0</v>
      </c>
      <c r="AF20" s="39">
        <f t="shared" si="18"/>
        <v>0</v>
      </c>
      <c r="AG20" s="64" t="str">
        <f t="shared" si="19"/>
        <v/>
      </c>
      <c r="AH20" s="64" t="str">
        <f t="shared" si="19"/>
        <v/>
      </c>
      <c r="AI20" s="64" t="str">
        <f t="shared" si="19"/>
        <v/>
      </c>
      <c r="AJ20" s="64" t="str">
        <f t="shared" si="19"/>
        <v/>
      </c>
      <c r="AK20" s="64">
        <f t="shared" si="35"/>
        <v>0</v>
      </c>
      <c r="AL20" s="64">
        <f t="shared" si="20"/>
        <v>0</v>
      </c>
      <c r="AM20" s="64">
        <f t="shared" si="21"/>
        <v>0</v>
      </c>
      <c r="AN20" s="64">
        <f t="shared" si="22"/>
        <v>0</v>
      </c>
      <c r="AO20" s="64">
        <f t="shared" si="23"/>
        <v>0</v>
      </c>
      <c r="AP20" s="64" t="str">
        <f t="shared" si="24"/>
        <v/>
      </c>
      <c r="AQ20" s="39">
        <f t="shared" si="25"/>
        <v>0</v>
      </c>
      <c r="AR20" s="39" t="str">
        <f t="shared" si="36"/>
        <v/>
      </c>
      <c r="AS20" s="39" t="str">
        <f t="shared" si="26"/>
        <v/>
      </c>
      <c r="AT20" s="39" t="str">
        <f t="shared" si="27"/>
        <v/>
      </c>
      <c r="AU20" s="39" t="str">
        <f t="shared" si="28"/>
        <v/>
      </c>
      <c r="AV20" s="15"/>
      <c r="AW20" t="s">
        <v>195</v>
      </c>
      <c r="AX20">
        <v>7</v>
      </c>
      <c r="AY20">
        <v>17</v>
      </c>
      <c r="AZ20">
        <f t="shared" si="37"/>
        <v>0</v>
      </c>
      <c r="BA20">
        <v>14</v>
      </c>
      <c r="BB20" t="str">
        <f>選手!C15</f>
        <v/>
      </c>
      <c r="BC20" t="str">
        <f>選手!L15</f>
        <v/>
      </c>
      <c r="BD20" t="str">
        <f>選手!F15</f>
        <v/>
      </c>
      <c r="BE20">
        <f>選手!B15</f>
        <v>0</v>
      </c>
      <c r="BG20" t="str">
        <f>選手!A15</f>
        <v/>
      </c>
      <c r="BH20">
        <f t="shared" si="32"/>
        <v>0</v>
      </c>
      <c r="BI20">
        <f t="shared" si="29"/>
        <v>0</v>
      </c>
      <c r="BJ20">
        <f t="shared" si="29"/>
        <v>0</v>
      </c>
      <c r="BK20">
        <f t="shared" si="29"/>
        <v>0</v>
      </c>
      <c r="BL20">
        <f t="shared" si="29"/>
        <v>0</v>
      </c>
      <c r="BM20">
        <f t="shared" si="29"/>
        <v>0</v>
      </c>
      <c r="BN20">
        <f t="shared" si="29"/>
        <v>0</v>
      </c>
      <c r="BO20">
        <f t="shared" si="29"/>
        <v>0</v>
      </c>
      <c r="BP20">
        <f t="shared" si="29"/>
        <v>0</v>
      </c>
      <c r="BQ20">
        <f t="shared" si="29"/>
        <v>0</v>
      </c>
      <c r="BR20">
        <f t="shared" si="29"/>
        <v>0</v>
      </c>
      <c r="BS20">
        <f t="shared" si="29"/>
        <v>0</v>
      </c>
    </row>
    <row r="21" spans="1:72" s="15" customFormat="1" ht="14.25" customHeight="1" x14ac:dyDescent="0.15">
      <c r="A21" s="15" t="str">
        <f t="shared" si="30"/>
        <v/>
      </c>
      <c r="B21" s="104"/>
      <c r="C21" s="104"/>
      <c r="D21" s="105"/>
      <c r="E21" s="106"/>
      <c r="F21" s="105"/>
      <c r="G21" s="105"/>
      <c r="H21" s="105"/>
      <c r="I21" s="105"/>
      <c r="J21" s="101" t="str">
        <f t="shared" si="0"/>
        <v/>
      </c>
      <c r="K21" s="63" t="str">
        <f t="shared" si="1"/>
        <v/>
      </c>
      <c r="L21" s="63" t="str">
        <f t="shared" si="2"/>
        <v>999:99.99</v>
      </c>
      <c r="N21" s="39" t="str">
        <f t="shared" si="3"/>
        <v/>
      </c>
      <c r="O21" s="39" t="str">
        <f t="shared" si="4"/>
        <v/>
      </c>
      <c r="P21" s="39" t="str">
        <f t="shared" si="31"/>
        <v/>
      </c>
      <c r="Q21" s="39" t="str">
        <f t="shared" si="5"/>
        <v/>
      </c>
      <c r="R21" s="39">
        <f t="shared" si="33"/>
        <v>0</v>
      </c>
      <c r="S21" s="39">
        <f t="shared" si="6"/>
        <v>0</v>
      </c>
      <c r="T21" s="39">
        <f t="shared" si="7"/>
        <v>0</v>
      </c>
      <c r="U21" s="39">
        <f t="shared" si="8"/>
        <v>0</v>
      </c>
      <c r="V21" s="39" t="str">
        <f t="shared" si="9"/>
        <v/>
      </c>
      <c r="W21" s="39" t="str">
        <f t="shared" si="10"/>
        <v/>
      </c>
      <c r="X21" s="39">
        <f t="shared" si="34"/>
        <v>0</v>
      </c>
      <c r="Y21" s="39">
        <f t="shared" si="11"/>
        <v>0</v>
      </c>
      <c r="Z21" s="39">
        <f t="shared" si="12"/>
        <v>0</v>
      </c>
      <c r="AA21" s="39">
        <f t="shared" si="13"/>
        <v>0</v>
      </c>
      <c r="AB21" s="39">
        <f t="shared" si="14"/>
        <v>0</v>
      </c>
      <c r="AC21" s="39">
        <f t="shared" si="15"/>
        <v>0</v>
      </c>
      <c r="AD21" s="39">
        <f t="shared" si="16"/>
        <v>0</v>
      </c>
      <c r="AE21" s="39">
        <f t="shared" si="17"/>
        <v>0</v>
      </c>
      <c r="AF21" s="39">
        <f t="shared" si="18"/>
        <v>0</v>
      </c>
      <c r="AG21" s="64" t="str">
        <f t="shared" si="19"/>
        <v/>
      </c>
      <c r="AH21" s="64" t="str">
        <f t="shared" si="19"/>
        <v/>
      </c>
      <c r="AI21" s="64" t="str">
        <f t="shared" si="19"/>
        <v/>
      </c>
      <c r="AJ21" s="64" t="str">
        <f t="shared" si="19"/>
        <v/>
      </c>
      <c r="AK21" s="64">
        <f t="shared" si="35"/>
        <v>0</v>
      </c>
      <c r="AL21" s="64">
        <f t="shared" si="20"/>
        <v>0</v>
      </c>
      <c r="AM21" s="64">
        <f t="shared" si="21"/>
        <v>0</v>
      </c>
      <c r="AN21" s="64">
        <f t="shared" si="22"/>
        <v>0</v>
      </c>
      <c r="AO21" s="64">
        <f t="shared" si="23"/>
        <v>0</v>
      </c>
      <c r="AP21" s="64" t="str">
        <f t="shared" si="24"/>
        <v/>
      </c>
      <c r="AQ21" s="39">
        <f t="shared" si="25"/>
        <v>0</v>
      </c>
      <c r="AR21" s="39" t="str">
        <f t="shared" si="36"/>
        <v/>
      </c>
      <c r="AS21" s="39" t="str">
        <f t="shared" si="26"/>
        <v/>
      </c>
      <c r="AT21" s="39" t="str">
        <f t="shared" si="27"/>
        <v/>
      </c>
      <c r="AU21" s="39" t="str">
        <f t="shared" si="28"/>
        <v/>
      </c>
      <c r="AV21"/>
      <c r="AW21" t="s">
        <v>168</v>
      </c>
      <c r="AX21">
        <v>8</v>
      </c>
      <c r="AY21">
        <v>18</v>
      </c>
      <c r="AZ21">
        <f t="shared" si="37"/>
        <v>0</v>
      </c>
      <c r="BA21">
        <v>15</v>
      </c>
      <c r="BB21" t="str">
        <f>選手!C16</f>
        <v/>
      </c>
      <c r="BC21" t="str">
        <f>選手!L16</f>
        <v/>
      </c>
      <c r="BD21" t="str">
        <f>選手!F16</f>
        <v/>
      </c>
      <c r="BE21">
        <f>選手!B16</f>
        <v>0</v>
      </c>
      <c r="BF21"/>
      <c r="BG21" t="str">
        <f>選手!A16</f>
        <v/>
      </c>
      <c r="BH21">
        <f t="shared" si="32"/>
        <v>0</v>
      </c>
      <c r="BI21">
        <f t="shared" si="29"/>
        <v>0</v>
      </c>
      <c r="BJ21">
        <f t="shared" si="29"/>
        <v>0</v>
      </c>
      <c r="BK21">
        <f t="shared" si="29"/>
        <v>0</v>
      </c>
      <c r="BL21">
        <f t="shared" si="29"/>
        <v>0</v>
      </c>
      <c r="BM21">
        <f t="shared" si="29"/>
        <v>0</v>
      </c>
      <c r="BN21">
        <f t="shared" si="29"/>
        <v>0</v>
      </c>
      <c r="BO21">
        <f t="shared" si="29"/>
        <v>0</v>
      </c>
      <c r="BP21">
        <f t="shared" si="29"/>
        <v>0</v>
      </c>
      <c r="BQ21">
        <f t="shared" si="29"/>
        <v>0</v>
      </c>
      <c r="BR21">
        <f t="shared" si="29"/>
        <v>0</v>
      </c>
      <c r="BS21">
        <f t="shared" si="29"/>
        <v>0</v>
      </c>
      <c r="BT21"/>
    </row>
    <row r="22" spans="1:72" ht="14.25" customHeight="1" x14ac:dyDescent="0.15">
      <c r="A22" s="15" t="str">
        <f t="shared" si="30"/>
        <v/>
      </c>
      <c r="B22" s="104"/>
      <c r="C22" s="104"/>
      <c r="D22" s="105"/>
      <c r="E22" s="106"/>
      <c r="F22" s="105"/>
      <c r="G22" s="105"/>
      <c r="H22" s="105"/>
      <c r="I22" s="105"/>
      <c r="J22" s="101" t="str">
        <f t="shared" si="0"/>
        <v/>
      </c>
      <c r="K22" s="63" t="str">
        <f t="shared" si="1"/>
        <v/>
      </c>
      <c r="L22" s="63" t="str">
        <f t="shared" si="2"/>
        <v>999:99.99</v>
      </c>
      <c r="N22" s="39" t="str">
        <f t="shared" si="3"/>
        <v/>
      </c>
      <c r="O22" s="39" t="str">
        <f t="shared" si="4"/>
        <v/>
      </c>
      <c r="P22" s="39" t="str">
        <f t="shared" si="31"/>
        <v/>
      </c>
      <c r="Q22" s="39" t="str">
        <f t="shared" si="5"/>
        <v/>
      </c>
      <c r="R22" s="39">
        <f t="shared" si="33"/>
        <v>0</v>
      </c>
      <c r="S22" s="39">
        <f t="shared" si="6"/>
        <v>0</v>
      </c>
      <c r="T22" s="39">
        <f t="shared" si="7"/>
        <v>0</v>
      </c>
      <c r="U22" s="39">
        <f t="shared" si="8"/>
        <v>0</v>
      </c>
      <c r="V22" s="39" t="str">
        <f t="shared" si="9"/>
        <v/>
      </c>
      <c r="W22" s="39" t="str">
        <f t="shared" si="10"/>
        <v/>
      </c>
      <c r="X22" s="39">
        <f t="shared" si="34"/>
        <v>0</v>
      </c>
      <c r="Y22" s="39">
        <f t="shared" si="11"/>
        <v>0</v>
      </c>
      <c r="Z22" s="39">
        <f t="shared" si="12"/>
        <v>0</v>
      </c>
      <c r="AA22" s="39">
        <f t="shared" si="13"/>
        <v>0</v>
      </c>
      <c r="AB22" s="39">
        <f t="shared" si="14"/>
        <v>0</v>
      </c>
      <c r="AC22" s="39">
        <f t="shared" si="15"/>
        <v>0</v>
      </c>
      <c r="AD22" s="39">
        <f t="shared" si="16"/>
        <v>0</v>
      </c>
      <c r="AE22" s="39">
        <f t="shared" si="17"/>
        <v>0</v>
      </c>
      <c r="AF22" s="39">
        <f t="shared" si="18"/>
        <v>0</v>
      </c>
      <c r="AG22" s="64" t="str">
        <f t="shared" si="19"/>
        <v/>
      </c>
      <c r="AH22" s="64" t="str">
        <f t="shared" si="19"/>
        <v/>
      </c>
      <c r="AI22" s="64" t="str">
        <f t="shared" si="19"/>
        <v/>
      </c>
      <c r="AJ22" s="64" t="str">
        <f t="shared" si="19"/>
        <v/>
      </c>
      <c r="AK22" s="64">
        <f t="shared" si="35"/>
        <v>0</v>
      </c>
      <c r="AL22" s="64">
        <f t="shared" si="20"/>
        <v>0</v>
      </c>
      <c r="AM22" s="64">
        <f t="shared" si="21"/>
        <v>0</v>
      </c>
      <c r="AN22" s="64">
        <f t="shared" si="22"/>
        <v>0</v>
      </c>
      <c r="AO22" s="64">
        <f t="shared" si="23"/>
        <v>0</v>
      </c>
      <c r="AP22" s="64" t="str">
        <f t="shared" si="24"/>
        <v/>
      </c>
      <c r="AQ22" s="39">
        <f t="shared" si="25"/>
        <v>0</v>
      </c>
      <c r="AR22" s="39" t="str">
        <f t="shared" si="36"/>
        <v/>
      </c>
      <c r="AS22" s="39" t="str">
        <f t="shared" si="26"/>
        <v/>
      </c>
      <c r="AT22" s="39" t="str">
        <f t="shared" si="27"/>
        <v/>
      </c>
      <c r="AU22" s="39" t="str">
        <f t="shared" si="28"/>
        <v/>
      </c>
      <c r="BA22">
        <v>16</v>
      </c>
      <c r="BB22" t="str">
        <f>選手!C17</f>
        <v/>
      </c>
      <c r="BC22" t="str">
        <f>選手!L17</f>
        <v/>
      </c>
      <c r="BD22" t="str">
        <f>選手!F17</f>
        <v/>
      </c>
      <c r="BE22">
        <f>選手!B17</f>
        <v>0</v>
      </c>
      <c r="BG22" t="str">
        <f>選手!A17</f>
        <v/>
      </c>
      <c r="BH22">
        <f t="shared" si="32"/>
        <v>0</v>
      </c>
      <c r="BI22">
        <f t="shared" si="29"/>
        <v>0</v>
      </c>
      <c r="BJ22">
        <f t="shared" si="29"/>
        <v>0</v>
      </c>
      <c r="BK22">
        <f t="shared" si="29"/>
        <v>0</v>
      </c>
      <c r="BL22">
        <f t="shared" si="29"/>
        <v>0</v>
      </c>
      <c r="BM22">
        <f t="shared" si="29"/>
        <v>0</v>
      </c>
      <c r="BN22">
        <f t="shared" si="29"/>
        <v>0</v>
      </c>
      <c r="BO22">
        <f t="shared" si="29"/>
        <v>0</v>
      </c>
      <c r="BP22">
        <f t="shared" si="29"/>
        <v>0</v>
      </c>
      <c r="BQ22">
        <f t="shared" si="29"/>
        <v>0</v>
      </c>
      <c r="BR22">
        <f t="shared" si="29"/>
        <v>0</v>
      </c>
      <c r="BS22">
        <f t="shared" si="29"/>
        <v>0</v>
      </c>
    </row>
    <row r="23" spans="1:72" ht="14.25" customHeight="1" x14ac:dyDescent="0.15">
      <c r="A23" s="15" t="str">
        <f t="shared" si="30"/>
        <v/>
      </c>
      <c r="B23" s="104"/>
      <c r="C23" s="104"/>
      <c r="D23" s="105"/>
      <c r="E23" s="106"/>
      <c r="F23" s="105"/>
      <c r="G23" s="105"/>
      <c r="H23" s="105"/>
      <c r="I23" s="105"/>
      <c r="J23" s="101" t="str">
        <f t="shared" si="0"/>
        <v/>
      </c>
      <c r="K23" s="63" t="str">
        <f t="shared" si="1"/>
        <v/>
      </c>
      <c r="L23" s="63" t="str">
        <f t="shared" si="2"/>
        <v>999:99.99</v>
      </c>
      <c r="N23" s="39" t="str">
        <f t="shared" si="3"/>
        <v/>
      </c>
      <c r="O23" s="39" t="str">
        <f t="shared" si="4"/>
        <v/>
      </c>
      <c r="P23" s="39" t="str">
        <f t="shared" si="31"/>
        <v/>
      </c>
      <c r="Q23" s="39" t="str">
        <f t="shared" si="5"/>
        <v/>
      </c>
      <c r="R23" s="39">
        <f t="shared" si="33"/>
        <v>0</v>
      </c>
      <c r="S23" s="39">
        <f t="shared" si="6"/>
        <v>0</v>
      </c>
      <c r="T23" s="39">
        <f t="shared" si="7"/>
        <v>0</v>
      </c>
      <c r="U23" s="39">
        <f t="shared" si="8"/>
        <v>0</v>
      </c>
      <c r="V23" s="39" t="str">
        <f t="shared" si="9"/>
        <v/>
      </c>
      <c r="W23" s="39" t="str">
        <f t="shared" si="10"/>
        <v/>
      </c>
      <c r="X23" s="39">
        <f t="shared" si="34"/>
        <v>0</v>
      </c>
      <c r="Y23" s="39">
        <f t="shared" si="11"/>
        <v>0</v>
      </c>
      <c r="Z23" s="39">
        <f t="shared" si="12"/>
        <v>0</v>
      </c>
      <c r="AA23" s="39">
        <f t="shared" si="13"/>
        <v>0</v>
      </c>
      <c r="AB23" s="39">
        <f t="shared" si="14"/>
        <v>0</v>
      </c>
      <c r="AC23" s="39">
        <f t="shared" si="15"/>
        <v>0</v>
      </c>
      <c r="AD23" s="39">
        <f t="shared" si="16"/>
        <v>0</v>
      </c>
      <c r="AE23" s="39">
        <f t="shared" si="17"/>
        <v>0</v>
      </c>
      <c r="AF23" s="39">
        <f t="shared" si="18"/>
        <v>0</v>
      </c>
      <c r="AG23" s="64" t="str">
        <f t="shared" si="19"/>
        <v/>
      </c>
      <c r="AH23" s="64" t="str">
        <f t="shared" si="19"/>
        <v/>
      </c>
      <c r="AI23" s="64" t="str">
        <f t="shared" si="19"/>
        <v/>
      </c>
      <c r="AJ23" s="64" t="str">
        <f t="shared" si="19"/>
        <v/>
      </c>
      <c r="AK23" s="64">
        <f t="shared" si="35"/>
        <v>0</v>
      </c>
      <c r="AL23" s="64">
        <f t="shared" si="20"/>
        <v>0</v>
      </c>
      <c r="AM23" s="64">
        <f t="shared" si="21"/>
        <v>0</v>
      </c>
      <c r="AN23" s="64">
        <f t="shared" si="22"/>
        <v>0</v>
      </c>
      <c r="AO23" s="64">
        <f t="shared" si="23"/>
        <v>0</v>
      </c>
      <c r="AP23" s="64" t="str">
        <f t="shared" si="24"/>
        <v/>
      </c>
      <c r="AQ23" s="39">
        <f t="shared" si="25"/>
        <v>0</v>
      </c>
      <c r="AR23" s="39" t="str">
        <f t="shared" si="36"/>
        <v/>
      </c>
      <c r="AS23" s="39" t="str">
        <f t="shared" si="26"/>
        <v/>
      </c>
      <c r="AT23" s="39" t="str">
        <f t="shared" si="27"/>
        <v/>
      </c>
      <c r="AU23" s="39" t="str">
        <f t="shared" si="28"/>
        <v/>
      </c>
      <c r="BA23">
        <v>17</v>
      </c>
      <c r="BB23" t="str">
        <f>選手!C18</f>
        <v/>
      </c>
      <c r="BC23" t="str">
        <f>選手!L18</f>
        <v/>
      </c>
      <c r="BD23" t="str">
        <f>選手!F18</f>
        <v/>
      </c>
      <c r="BE23">
        <f>選手!B18</f>
        <v>0</v>
      </c>
      <c r="BG23" t="str">
        <f>選手!A18</f>
        <v/>
      </c>
      <c r="BH23">
        <f t="shared" si="32"/>
        <v>0</v>
      </c>
      <c r="BI23">
        <f t="shared" si="32"/>
        <v>0</v>
      </c>
      <c r="BJ23">
        <f t="shared" si="32"/>
        <v>0</v>
      </c>
      <c r="BK23">
        <f t="shared" si="32"/>
        <v>0</v>
      </c>
      <c r="BL23">
        <f t="shared" si="32"/>
        <v>0</v>
      </c>
      <c r="BM23">
        <f t="shared" si="32"/>
        <v>0</v>
      </c>
      <c r="BN23">
        <f t="shared" si="32"/>
        <v>0</v>
      </c>
      <c r="BO23">
        <f t="shared" si="32"/>
        <v>0</v>
      </c>
      <c r="BP23">
        <f t="shared" si="32"/>
        <v>0</v>
      </c>
      <c r="BQ23">
        <f t="shared" si="32"/>
        <v>0</v>
      </c>
      <c r="BR23">
        <f t="shared" si="32"/>
        <v>0</v>
      </c>
      <c r="BS23">
        <f t="shared" si="32"/>
        <v>0</v>
      </c>
    </row>
    <row r="24" spans="1:72" ht="14.25" customHeight="1" x14ac:dyDescent="0.15">
      <c r="A24" s="15" t="str">
        <f t="shared" si="30"/>
        <v/>
      </c>
      <c r="B24" s="104"/>
      <c r="C24" s="104"/>
      <c r="D24" s="105"/>
      <c r="E24" s="106"/>
      <c r="F24" s="105"/>
      <c r="G24" s="105"/>
      <c r="H24" s="105"/>
      <c r="I24" s="105"/>
      <c r="J24" s="101" t="str">
        <f t="shared" si="0"/>
        <v/>
      </c>
      <c r="K24" s="63" t="str">
        <f t="shared" si="1"/>
        <v/>
      </c>
      <c r="L24" s="63" t="str">
        <f t="shared" si="2"/>
        <v>999:99.99</v>
      </c>
      <c r="N24" s="39" t="str">
        <f t="shared" si="3"/>
        <v/>
      </c>
      <c r="O24" s="39" t="str">
        <f t="shared" si="4"/>
        <v/>
      </c>
      <c r="P24" s="39" t="str">
        <f t="shared" si="31"/>
        <v/>
      </c>
      <c r="Q24" s="39" t="str">
        <f t="shared" si="5"/>
        <v/>
      </c>
      <c r="R24" s="39">
        <f t="shared" si="33"/>
        <v>0</v>
      </c>
      <c r="S24" s="39">
        <f t="shared" si="6"/>
        <v>0</v>
      </c>
      <c r="T24" s="39">
        <f t="shared" si="7"/>
        <v>0</v>
      </c>
      <c r="U24" s="39">
        <f t="shared" si="8"/>
        <v>0</v>
      </c>
      <c r="V24" s="39" t="str">
        <f t="shared" si="9"/>
        <v/>
      </c>
      <c r="W24" s="39" t="str">
        <f t="shared" si="10"/>
        <v/>
      </c>
      <c r="X24" s="39">
        <f t="shared" si="34"/>
        <v>0</v>
      </c>
      <c r="Y24" s="39">
        <f t="shared" si="11"/>
        <v>0</v>
      </c>
      <c r="Z24" s="39">
        <f t="shared" si="12"/>
        <v>0</v>
      </c>
      <c r="AA24" s="39">
        <f t="shared" si="13"/>
        <v>0</v>
      </c>
      <c r="AB24" s="39">
        <f t="shared" si="14"/>
        <v>0</v>
      </c>
      <c r="AC24" s="39">
        <f t="shared" si="15"/>
        <v>0</v>
      </c>
      <c r="AD24" s="39">
        <f t="shared" si="16"/>
        <v>0</v>
      </c>
      <c r="AE24" s="39">
        <f t="shared" si="17"/>
        <v>0</v>
      </c>
      <c r="AF24" s="39">
        <f t="shared" si="18"/>
        <v>0</v>
      </c>
      <c r="AG24" s="64" t="str">
        <f t="shared" si="19"/>
        <v/>
      </c>
      <c r="AH24" s="64" t="str">
        <f t="shared" si="19"/>
        <v/>
      </c>
      <c r="AI24" s="64" t="str">
        <f t="shared" si="19"/>
        <v/>
      </c>
      <c r="AJ24" s="64" t="str">
        <f t="shared" si="19"/>
        <v/>
      </c>
      <c r="AK24" s="64">
        <f t="shared" si="35"/>
        <v>0</v>
      </c>
      <c r="AL24" s="64">
        <f t="shared" si="20"/>
        <v>0</v>
      </c>
      <c r="AM24" s="64">
        <f t="shared" si="21"/>
        <v>0</v>
      </c>
      <c r="AN24" s="64">
        <f t="shared" si="22"/>
        <v>0</v>
      </c>
      <c r="AO24" s="64">
        <f t="shared" si="23"/>
        <v>0</v>
      </c>
      <c r="AP24" s="64" t="str">
        <f t="shared" si="24"/>
        <v/>
      </c>
      <c r="AQ24" s="39">
        <f t="shared" si="25"/>
        <v>0</v>
      </c>
      <c r="AR24" s="39" t="str">
        <f t="shared" si="36"/>
        <v/>
      </c>
      <c r="AS24" s="39" t="str">
        <f t="shared" si="26"/>
        <v/>
      </c>
      <c r="AT24" s="39" t="str">
        <f t="shared" si="27"/>
        <v/>
      </c>
      <c r="AU24" s="39" t="str">
        <f t="shared" si="28"/>
        <v/>
      </c>
      <c r="BA24">
        <v>18</v>
      </c>
      <c r="BB24" t="str">
        <f>選手!C19</f>
        <v/>
      </c>
      <c r="BC24" t="str">
        <f>選手!L19</f>
        <v/>
      </c>
      <c r="BD24" t="str">
        <f>選手!F19</f>
        <v/>
      </c>
      <c r="BE24">
        <f>選手!B19</f>
        <v>0</v>
      </c>
      <c r="BG24" t="str">
        <f>選手!A19</f>
        <v/>
      </c>
      <c r="BH24">
        <f t="shared" si="32"/>
        <v>0</v>
      </c>
      <c r="BI24">
        <f t="shared" si="32"/>
        <v>0</v>
      </c>
      <c r="BJ24">
        <f t="shared" si="32"/>
        <v>0</v>
      </c>
      <c r="BK24">
        <f t="shared" si="32"/>
        <v>0</v>
      </c>
      <c r="BL24">
        <f t="shared" si="32"/>
        <v>0</v>
      </c>
      <c r="BM24">
        <f t="shared" si="32"/>
        <v>0</v>
      </c>
      <c r="BN24">
        <f t="shared" si="32"/>
        <v>0</v>
      </c>
      <c r="BO24">
        <f t="shared" si="32"/>
        <v>0</v>
      </c>
      <c r="BP24">
        <f t="shared" si="32"/>
        <v>0</v>
      </c>
      <c r="BQ24">
        <f t="shared" si="32"/>
        <v>0</v>
      </c>
      <c r="BR24">
        <f t="shared" si="32"/>
        <v>0</v>
      </c>
      <c r="BS24">
        <f t="shared" si="32"/>
        <v>0</v>
      </c>
    </row>
    <row r="25" spans="1:72" ht="14.25" customHeight="1" x14ac:dyDescent="0.15">
      <c r="A25" s="15" t="str">
        <f t="shared" si="30"/>
        <v/>
      </c>
      <c r="B25" s="104"/>
      <c r="C25" s="104"/>
      <c r="D25" s="105"/>
      <c r="E25" s="106"/>
      <c r="F25" s="105"/>
      <c r="G25" s="105"/>
      <c r="H25" s="105"/>
      <c r="I25" s="105"/>
      <c r="J25" s="101" t="str">
        <f t="shared" si="0"/>
        <v/>
      </c>
      <c r="K25" s="63" t="str">
        <f t="shared" si="1"/>
        <v/>
      </c>
      <c r="L25" s="63" t="str">
        <f t="shared" si="2"/>
        <v>999:99.99</v>
      </c>
      <c r="N25" s="39" t="str">
        <f t="shared" si="3"/>
        <v/>
      </c>
      <c r="O25" s="39" t="str">
        <f t="shared" si="4"/>
        <v/>
      </c>
      <c r="P25" s="39" t="str">
        <f t="shared" si="31"/>
        <v/>
      </c>
      <c r="Q25" s="39" t="str">
        <f t="shared" si="5"/>
        <v/>
      </c>
      <c r="R25" s="39">
        <f t="shared" si="33"/>
        <v>0</v>
      </c>
      <c r="S25" s="39">
        <f t="shared" si="6"/>
        <v>0</v>
      </c>
      <c r="T25" s="39">
        <f t="shared" si="7"/>
        <v>0</v>
      </c>
      <c r="U25" s="39">
        <f t="shared" si="8"/>
        <v>0</v>
      </c>
      <c r="V25" s="39" t="str">
        <f t="shared" si="9"/>
        <v/>
      </c>
      <c r="W25" s="39" t="str">
        <f t="shared" si="10"/>
        <v/>
      </c>
      <c r="X25" s="39">
        <f t="shared" si="34"/>
        <v>0</v>
      </c>
      <c r="Y25" s="39">
        <f t="shared" si="11"/>
        <v>0</v>
      </c>
      <c r="Z25" s="39">
        <f t="shared" si="12"/>
        <v>0</v>
      </c>
      <c r="AA25" s="39">
        <f t="shared" si="13"/>
        <v>0</v>
      </c>
      <c r="AB25" s="39">
        <f t="shared" si="14"/>
        <v>0</v>
      </c>
      <c r="AC25" s="39">
        <f t="shared" si="15"/>
        <v>0</v>
      </c>
      <c r="AD25" s="39">
        <f t="shared" si="16"/>
        <v>0</v>
      </c>
      <c r="AE25" s="39">
        <f t="shared" si="17"/>
        <v>0</v>
      </c>
      <c r="AF25" s="39">
        <f t="shared" si="18"/>
        <v>0</v>
      </c>
      <c r="AG25" s="64" t="str">
        <f t="shared" si="19"/>
        <v/>
      </c>
      <c r="AH25" s="64" t="str">
        <f t="shared" si="19"/>
        <v/>
      </c>
      <c r="AI25" s="64" t="str">
        <f t="shared" si="19"/>
        <v/>
      </c>
      <c r="AJ25" s="64" t="str">
        <f t="shared" si="19"/>
        <v/>
      </c>
      <c r="AK25" s="64">
        <f t="shared" si="35"/>
        <v>0</v>
      </c>
      <c r="AL25" s="64">
        <f t="shared" si="20"/>
        <v>0</v>
      </c>
      <c r="AM25" s="64">
        <f t="shared" si="21"/>
        <v>0</v>
      </c>
      <c r="AN25" s="64">
        <f t="shared" si="22"/>
        <v>0</v>
      </c>
      <c r="AO25" s="64">
        <f t="shared" si="23"/>
        <v>0</v>
      </c>
      <c r="AP25" s="64" t="str">
        <f t="shared" si="24"/>
        <v/>
      </c>
      <c r="AQ25" s="39">
        <f t="shared" si="25"/>
        <v>0</v>
      </c>
      <c r="AR25" s="39" t="str">
        <f t="shared" si="36"/>
        <v/>
      </c>
      <c r="AS25" s="39" t="str">
        <f t="shared" si="26"/>
        <v/>
      </c>
      <c r="AT25" s="39" t="str">
        <f t="shared" si="27"/>
        <v/>
      </c>
      <c r="AU25" s="39" t="str">
        <f t="shared" si="28"/>
        <v/>
      </c>
      <c r="BA25">
        <v>19</v>
      </c>
      <c r="BB25" t="str">
        <f>選手!C20</f>
        <v/>
      </c>
      <c r="BC25" t="str">
        <f>選手!L20</f>
        <v/>
      </c>
      <c r="BD25" t="str">
        <f>選手!F20</f>
        <v/>
      </c>
      <c r="BE25">
        <f>選手!B20</f>
        <v>0</v>
      </c>
      <c r="BG25" t="str">
        <f>選手!A20</f>
        <v/>
      </c>
      <c r="BH25">
        <f t="shared" si="32"/>
        <v>0</v>
      </c>
      <c r="BI25">
        <f t="shared" si="32"/>
        <v>0</v>
      </c>
      <c r="BJ25">
        <f t="shared" si="32"/>
        <v>0</v>
      </c>
      <c r="BK25">
        <f t="shared" si="32"/>
        <v>0</v>
      </c>
      <c r="BL25">
        <f t="shared" si="32"/>
        <v>0</v>
      </c>
      <c r="BM25">
        <f t="shared" si="32"/>
        <v>0</v>
      </c>
      <c r="BN25">
        <f t="shared" si="32"/>
        <v>0</v>
      </c>
      <c r="BO25">
        <f t="shared" si="32"/>
        <v>0</v>
      </c>
      <c r="BP25">
        <f t="shared" si="32"/>
        <v>0</v>
      </c>
      <c r="BQ25">
        <f t="shared" si="32"/>
        <v>0</v>
      </c>
      <c r="BR25">
        <f t="shared" si="32"/>
        <v>0</v>
      </c>
      <c r="BS25">
        <f t="shared" si="32"/>
        <v>0</v>
      </c>
    </row>
    <row r="26" spans="1:72" ht="14.25" customHeight="1" x14ac:dyDescent="0.15">
      <c r="A26" s="15" t="str">
        <f t="shared" si="30"/>
        <v/>
      </c>
      <c r="B26" s="104"/>
      <c r="C26" s="104"/>
      <c r="D26" s="105"/>
      <c r="E26" s="106"/>
      <c r="F26" s="105"/>
      <c r="G26" s="105"/>
      <c r="H26" s="105"/>
      <c r="I26" s="105"/>
      <c r="J26" s="101" t="str">
        <f t="shared" si="0"/>
        <v/>
      </c>
      <c r="K26" s="63" t="str">
        <f t="shared" si="1"/>
        <v/>
      </c>
      <c r="L26" s="63" t="str">
        <f t="shared" si="2"/>
        <v>999:99.99</v>
      </c>
      <c r="N26" s="39" t="str">
        <f t="shared" si="3"/>
        <v/>
      </c>
      <c r="O26" s="39" t="str">
        <f t="shared" si="4"/>
        <v/>
      </c>
      <c r="P26" s="39" t="str">
        <f t="shared" si="31"/>
        <v/>
      </c>
      <c r="Q26" s="39" t="str">
        <f t="shared" si="5"/>
        <v/>
      </c>
      <c r="R26" s="39">
        <f t="shared" si="33"/>
        <v>0</v>
      </c>
      <c r="S26" s="39">
        <f t="shared" si="6"/>
        <v>0</v>
      </c>
      <c r="T26" s="39">
        <f t="shared" si="7"/>
        <v>0</v>
      </c>
      <c r="U26" s="39">
        <f t="shared" si="8"/>
        <v>0</v>
      </c>
      <c r="V26" s="39" t="str">
        <f t="shared" si="9"/>
        <v/>
      </c>
      <c r="W26" s="39" t="str">
        <f t="shared" si="10"/>
        <v/>
      </c>
      <c r="X26" s="39">
        <f t="shared" si="34"/>
        <v>0</v>
      </c>
      <c r="Y26" s="39">
        <f t="shared" si="11"/>
        <v>0</v>
      </c>
      <c r="Z26" s="39">
        <f t="shared" si="12"/>
        <v>0</v>
      </c>
      <c r="AA26" s="39">
        <f t="shared" si="13"/>
        <v>0</v>
      </c>
      <c r="AB26" s="39">
        <f t="shared" si="14"/>
        <v>0</v>
      </c>
      <c r="AC26" s="39">
        <f t="shared" si="15"/>
        <v>0</v>
      </c>
      <c r="AD26" s="39">
        <f t="shared" si="16"/>
        <v>0</v>
      </c>
      <c r="AE26" s="39">
        <f t="shared" si="17"/>
        <v>0</v>
      </c>
      <c r="AF26" s="39">
        <f t="shared" si="18"/>
        <v>0</v>
      </c>
      <c r="AG26" s="64" t="str">
        <f t="shared" si="19"/>
        <v/>
      </c>
      <c r="AH26" s="64" t="str">
        <f t="shared" si="19"/>
        <v/>
      </c>
      <c r="AI26" s="64" t="str">
        <f t="shared" si="19"/>
        <v/>
      </c>
      <c r="AJ26" s="64" t="str">
        <f t="shared" si="19"/>
        <v/>
      </c>
      <c r="AK26" s="64">
        <f t="shared" si="35"/>
        <v>0</v>
      </c>
      <c r="AL26" s="64">
        <f t="shared" si="20"/>
        <v>0</v>
      </c>
      <c r="AM26" s="64">
        <f t="shared" si="21"/>
        <v>0</v>
      </c>
      <c r="AN26" s="64">
        <f t="shared" si="22"/>
        <v>0</v>
      </c>
      <c r="AO26" s="64">
        <f t="shared" si="23"/>
        <v>0</v>
      </c>
      <c r="AP26" s="64" t="str">
        <f t="shared" si="24"/>
        <v/>
      </c>
      <c r="AQ26" s="39">
        <f t="shared" si="25"/>
        <v>0</v>
      </c>
      <c r="AR26" s="39" t="str">
        <f t="shared" si="36"/>
        <v/>
      </c>
      <c r="AS26" s="39" t="str">
        <f t="shared" si="26"/>
        <v/>
      </c>
      <c r="AT26" s="39" t="str">
        <f t="shared" si="27"/>
        <v/>
      </c>
      <c r="AU26" s="39" t="str">
        <f t="shared" si="28"/>
        <v/>
      </c>
      <c r="BA26">
        <v>20</v>
      </c>
      <c r="BB26" t="str">
        <f>選手!C21</f>
        <v/>
      </c>
      <c r="BC26" t="str">
        <f>選手!L21</f>
        <v/>
      </c>
      <c r="BD26" t="str">
        <f>選手!F21</f>
        <v/>
      </c>
      <c r="BE26">
        <f>選手!B21</f>
        <v>0</v>
      </c>
      <c r="BG26" t="str">
        <f>選手!A21</f>
        <v/>
      </c>
      <c r="BH26">
        <f t="shared" si="32"/>
        <v>0</v>
      </c>
      <c r="BI26">
        <f t="shared" si="32"/>
        <v>0</v>
      </c>
      <c r="BJ26">
        <f t="shared" si="32"/>
        <v>0</v>
      </c>
      <c r="BK26">
        <f t="shared" si="32"/>
        <v>0</v>
      </c>
      <c r="BL26">
        <f t="shared" si="32"/>
        <v>0</v>
      </c>
      <c r="BM26">
        <f t="shared" si="32"/>
        <v>0</v>
      </c>
      <c r="BN26">
        <f t="shared" si="32"/>
        <v>0</v>
      </c>
      <c r="BO26">
        <f t="shared" si="32"/>
        <v>0</v>
      </c>
      <c r="BP26">
        <f t="shared" si="32"/>
        <v>0</v>
      </c>
      <c r="BQ26">
        <f t="shared" si="32"/>
        <v>0</v>
      </c>
      <c r="BR26">
        <f t="shared" si="32"/>
        <v>0</v>
      </c>
      <c r="BS26">
        <f t="shared" si="32"/>
        <v>0</v>
      </c>
    </row>
    <row r="27" spans="1:72" ht="14.25" customHeight="1" x14ac:dyDescent="0.15">
      <c r="A27" s="15" t="str">
        <f t="shared" si="30"/>
        <v/>
      </c>
      <c r="B27" s="104"/>
      <c r="C27" s="104"/>
      <c r="D27" s="105"/>
      <c r="E27" s="106"/>
      <c r="F27" s="105"/>
      <c r="G27" s="105"/>
      <c r="H27" s="105"/>
      <c r="I27" s="105"/>
      <c r="J27" s="101" t="str">
        <f t="shared" si="0"/>
        <v/>
      </c>
      <c r="K27" s="63" t="str">
        <f t="shared" si="1"/>
        <v/>
      </c>
      <c r="L27" s="63" t="str">
        <f t="shared" si="2"/>
        <v>999:99.99</v>
      </c>
      <c r="N27" s="39" t="str">
        <f t="shared" si="3"/>
        <v/>
      </c>
      <c r="O27" s="39" t="str">
        <f t="shared" si="4"/>
        <v/>
      </c>
      <c r="P27" s="39" t="str">
        <f t="shared" si="31"/>
        <v/>
      </c>
      <c r="Q27" s="39" t="str">
        <f t="shared" si="5"/>
        <v/>
      </c>
      <c r="R27" s="39">
        <f t="shared" si="33"/>
        <v>0</v>
      </c>
      <c r="S27" s="39">
        <f t="shared" si="6"/>
        <v>0</v>
      </c>
      <c r="T27" s="39">
        <f t="shared" si="7"/>
        <v>0</v>
      </c>
      <c r="U27" s="39">
        <f t="shared" si="8"/>
        <v>0</v>
      </c>
      <c r="V27" s="39" t="str">
        <f t="shared" si="9"/>
        <v/>
      </c>
      <c r="W27" s="39" t="str">
        <f t="shared" si="10"/>
        <v/>
      </c>
      <c r="X27" s="39">
        <f t="shared" si="34"/>
        <v>0</v>
      </c>
      <c r="Y27" s="39">
        <f t="shared" si="11"/>
        <v>0</v>
      </c>
      <c r="Z27" s="39">
        <f t="shared" si="12"/>
        <v>0</v>
      </c>
      <c r="AA27" s="39">
        <f t="shared" si="13"/>
        <v>0</v>
      </c>
      <c r="AB27" s="39">
        <f t="shared" si="14"/>
        <v>0</v>
      </c>
      <c r="AC27" s="39">
        <f t="shared" si="15"/>
        <v>0</v>
      </c>
      <c r="AD27" s="39">
        <f t="shared" si="16"/>
        <v>0</v>
      </c>
      <c r="AE27" s="39">
        <f t="shared" si="17"/>
        <v>0</v>
      </c>
      <c r="AF27" s="39">
        <f t="shared" si="18"/>
        <v>0</v>
      </c>
      <c r="AG27" s="64" t="str">
        <f t="shared" si="19"/>
        <v/>
      </c>
      <c r="AH27" s="64" t="str">
        <f t="shared" si="19"/>
        <v/>
      </c>
      <c r="AI27" s="64" t="str">
        <f t="shared" si="19"/>
        <v/>
      </c>
      <c r="AJ27" s="64" t="str">
        <f t="shared" si="19"/>
        <v/>
      </c>
      <c r="AK27" s="64">
        <f t="shared" si="35"/>
        <v>0</v>
      </c>
      <c r="AL27" s="64">
        <f t="shared" si="20"/>
        <v>0</v>
      </c>
      <c r="AM27" s="64">
        <f t="shared" si="21"/>
        <v>0</v>
      </c>
      <c r="AN27" s="64">
        <f t="shared" si="22"/>
        <v>0</v>
      </c>
      <c r="AO27" s="64">
        <f t="shared" si="23"/>
        <v>0</v>
      </c>
      <c r="AP27" s="64" t="str">
        <f t="shared" si="24"/>
        <v/>
      </c>
      <c r="AQ27" s="39">
        <f t="shared" si="25"/>
        <v>0</v>
      </c>
      <c r="AR27" s="39" t="str">
        <f t="shared" si="36"/>
        <v/>
      </c>
      <c r="AS27" s="39" t="str">
        <f t="shared" si="26"/>
        <v/>
      </c>
      <c r="AT27" s="39" t="str">
        <f t="shared" si="27"/>
        <v/>
      </c>
      <c r="AU27" s="39" t="str">
        <f t="shared" si="28"/>
        <v/>
      </c>
      <c r="AV27" s="15"/>
      <c r="BA27">
        <v>21</v>
      </c>
      <c r="BB27" t="str">
        <f>選手!C22</f>
        <v/>
      </c>
      <c r="BC27" t="str">
        <f>選手!L22</f>
        <v/>
      </c>
      <c r="BD27" t="str">
        <f>選手!F22</f>
        <v/>
      </c>
      <c r="BE27">
        <f>選手!B22</f>
        <v>0</v>
      </c>
      <c r="BG27" t="str">
        <f>選手!A22</f>
        <v/>
      </c>
      <c r="BH27">
        <f t="shared" si="32"/>
        <v>0</v>
      </c>
      <c r="BI27">
        <f t="shared" si="32"/>
        <v>0</v>
      </c>
      <c r="BJ27">
        <f t="shared" si="32"/>
        <v>0</v>
      </c>
      <c r="BK27">
        <f t="shared" si="32"/>
        <v>0</v>
      </c>
      <c r="BL27">
        <f t="shared" si="32"/>
        <v>0</v>
      </c>
      <c r="BM27">
        <f t="shared" si="32"/>
        <v>0</v>
      </c>
      <c r="BN27">
        <f t="shared" si="32"/>
        <v>0</v>
      </c>
      <c r="BO27">
        <f t="shared" si="32"/>
        <v>0</v>
      </c>
      <c r="BP27">
        <f t="shared" si="32"/>
        <v>0</v>
      </c>
      <c r="BQ27">
        <f t="shared" si="32"/>
        <v>0</v>
      </c>
      <c r="BR27">
        <f t="shared" si="32"/>
        <v>0</v>
      </c>
      <c r="BS27">
        <f t="shared" si="32"/>
        <v>0</v>
      </c>
    </row>
    <row r="28" spans="1:72" ht="14.25" customHeight="1" x14ac:dyDescent="0.15">
      <c r="A28" s="15" t="str">
        <f t="shared" si="30"/>
        <v/>
      </c>
      <c r="B28" s="104"/>
      <c r="C28" s="104"/>
      <c r="D28" s="105"/>
      <c r="E28" s="106"/>
      <c r="F28" s="105"/>
      <c r="G28" s="105"/>
      <c r="H28" s="105"/>
      <c r="I28" s="105"/>
      <c r="J28" s="101" t="str">
        <f t="shared" si="0"/>
        <v/>
      </c>
      <c r="K28" s="63" t="str">
        <f t="shared" si="1"/>
        <v/>
      </c>
      <c r="L28" s="63" t="str">
        <f t="shared" si="2"/>
        <v>999:99.99</v>
      </c>
      <c r="N28" s="39" t="str">
        <f t="shared" si="3"/>
        <v/>
      </c>
      <c r="O28" s="39" t="str">
        <f t="shared" si="4"/>
        <v/>
      </c>
      <c r="P28" s="39" t="str">
        <f t="shared" si="31"/>
        <v/>
      </c>
      <c r="Q28" s="39" t="str">
        <f t="shared" si="5"/>
        <v/>
      </c>
      <c r="R28" s="39">
        <f t="shared" si="33"/>
        <v>0</v>
      </c>
      <c r="S28" s="39">
        <f t="shared" si="6"/>
        <v>0</v>
      </c>
      <c r="T28" s="39">
        <f t="shared" si="7"/>
        <v>0</v>
      </c>
      <c r="U28" s="39">
        <f t="shared" si="8"/>
        <v>0</v>
      </c>
      <c r="V28" s="39" t="str">
        <f t="shared" si="9"/>
        <v/>
      </c>
      <c r="W28" s="39" t="str">
        <f t="shared" si="10"/>
        <v/>
      </c>
      <c r="X28" s="39">
        <f t="shared" si="34"/>
        <v>0</v>
      </c>
      <c r="Y28" s="39">
        <f t="shared" si="11"/>
        <v>0</v>
      </c>
      <c r="Z28" s="39">
        <f t="shared" si="12"/>
        <v>0</v>
      </c>
      <c r="AA28" s="39">
        <f t="shared" si="13"/>
        <v>0</v>
      </c>
      <c r="AB28" s="39">
        <f t="shared" si="14"/>
        <v>0</v>
      </c>
      <c r="AC28" s="39">
        <f t="shared" si="15"/>
        <v>0</v>
      </c>
      <c r="AD28" s="39">
        <f t="shared" si="16"/>
        <v>0</v>
      </c>
      <c r="AE28" s="39">
        <f t="shared" si="17"/>
        <v>0</v>
      </c>
      <c r="AF28" s="39">
        <f t="shared" si="18"/>
        <v>0</v>
      </c>
      <c r="AG28" s="64" t="str">
        <f t="shared" si="19"/>
        <v/>
      </c>
      <c r="AH28" s="64" t="str">
        <f t="shared" si="19"/>
        <v/>
      </c>
      <c r="AI28" s="64" t="str">
        <f t="shared" si="19"/>
        <v/>
      </c>
      <c r="AJ28" s="64" t="str">
        <f t="shared" si="19"/>
        <v/>
      </c>
      <c r="AK28" s="64">
        <f t="shared" si="35"/>
        <v>0</v>
      </c>
      <c r="AL28" s="64">
        <f t="shared" si="20"/>
        <v>0</v>
      </c>
      <c r="AM28" s="64">
        <f t="shared" si="21"/>
        <v>0</v>
      </c>
      <c r="AN28" s="64">
        <f t="shared" si="22"/>
        <v>0</v>
      </c>
      <c r="AO28" s="64">
        <f t="shared" si="23"/>
        <v>0</v>
      </c>
      <c r="AP28" s="64" t="str">
        <f t="shared" si="24"/>
        <v/>
      </c>
      <c r="AQ28" s="39">
        <f t="shared" si="25"/>
        <v>0</v>
      </c>
      <c r="AR28" s="39" t="str">
        <f t="shared" si="36"/>
        <v/>
      </c>
      <c r="AS28" s="39" t="str">
        <f t="shared" si="26"/>
        <v/>
      </c>
      <c r="AT28" s="39" t="str">
        <f t="shared" si="27"/>
        <v/>
      </c>
      <c r="AU28" s="39" t="str">
        <f t="shared" si="28"/>
        <v/>
      </c>
      <c r="BA28">
        <v>22</v>
      </c>
      <c r="BB28" t="str">
        <f>選手!C23</f>
        <v/>
      </c>
      <c r="BC28" t="str">
        <f>選手!L23</f>
        <v/>
      </c>
      <c r="BD28" t="str">
        <f>選手!F23</f>
        <v/>
      </c>
      <c r="BE28">
        <f>選手!B23</f>
        <v>0</v>
      </c>
      <c r="BG28" t="str">
        <f>選手!A23</f>
        <v/>
      </c>
      <c r="BH28">
        <f t="shared" si="32"/>
        <v>0</v>
      </c>
      <c r="BI28">
        <f t="shared" si="32"/>
        <v>0</v>
      </c>
      <c r="BJ28">
        <f t="shared" si="32"/>
        <v>0</v>
      </c>
      <c r="BK28">
        <f t="shared" si="32"/>
        <v>0</v>
      </c>
      <c r="BL28">
        <f t="shared" si="32"/>
        <v>0</v>
      </c>
      <c r="BM28">
        <f t="shared" si="32"/>
        <v>0</v>
      </c>
      <c r="BN28">
        <f t="shared" si="32"/>
        <v>0</v>
      </c>
      <c r="BO28">
        <f t="shared" si="32"/>
        <v>0</v>
      </c>
      <c r="BP28">
        <f t="shared" si="32"/>
        <v>0</v>
      </c>
      <c r="BQ28">
        <f t="shared" si="32"/>
        <v>0</v>
      </c>
      <c r="BR28">
        <f t="shared" si="32"/>
        <v>0</v>
      </c>
      <c r="BS28">
        <f t="shared" si="32"/>
        <v>0</v>
      </c>
    </row>
    <row r="29" spans="1:72" s="15" customFormat="1" ht="14.25" customHeight="1" x14ac:dyDescent="0.15">
      <c r="A29" s="15" t="str">
        <f t="shared" si="30"/>
        <v/>
      </c>
      <c r="B29" s="104"/>
      <c r="C29" s="104"/>
      <c r="D29" s="105"/>
      <c r="E29" s="106"/>
      <c r="F29" s="105"/>
      <c r="G29" s="105"/>
      <c r="H29" s="105"/>
      <c r="I29" s="105"/>
      <c r="J29" s="101" t="str">
        <f t="shared" si="0"/>
        <v/>
      </c>
      <c r="K29" s="63" t="str">
        <f t="shared" si="1"/>
        <v/>
      </c>
      <c r="L29" s="63" t="str">
        <f t="shared" si="2"/>
        <v>999:99.99</v>
      </c>
      <c r="N29" s="39" t="str">
        <f t="shared" si="3"/>
        <v/>
      </c>
      <c r="O29" s="39" t="str">
        <f t="shared" si="4"/>
        <v/>
      </c>
      <c r="P29" s="39" t="str">
        <f t="shared" si="31"/>
        <v/>
      </c>
      <c r="Q29" s="39" t="str">
        <f t="shared" si="5"/>
        <v/>
      </c>
      <c r="R29" s="39">
        <f t="shared" si="33"/>
        <v>0</v>
      </c>
      <c r="S29" s="39">
        <f t="shared" si="6"/>
        <v>0</v>
      </c>
      <c r="T29" s="39">
        <f t="shared" si="7"/>
        <v>0</v>
      </c>
      <c r="U29" s="39">
        <f t="shared" si="8"/>
        <v>0</v>
      </c>
      <c r="V29" s="39" t="str">
        <f t="shared" si="9"/>
        <v/>
      </c>
      <c r="W29" s="39" t="str">
        <f t="shared" si="10"/>
        <v/>
      </c>
      <c r="X29" s="39">
        <f t="shared" si="34"/>
        <v>0</v>
      </c>
      <c r="Y29" s="39">
        <f t="shared" si="11"/>
        <v>0</v>
      </c>
      <c r="Z29" s="39">
        <f t="shared" si="12"/>
        <v>0</v>
      </c>
      <c r="AA29" s="39">
        <f t="shared" si="13"/>
        <v>0</v>
      </c>
      <c r="AB29" s="39">
        <f t="shared" si="14"/>
        <v>0</v>
      </c>
      <c r="AC29" s="39">
        <f t="shared" si="15"/>
        <v>0</v>
      </c>
      <c r="AD29" s="39">
        <f t="shared" si="16"/>
        <v>0</v>
      </c>
      <c r="AE29" s="39">
        <f t="shared" si="17"/>
        <v>0</v>
      </c>
      <c r="AF29" s="39">
        <f t="shared" si="18"/>
        <v>0</v>
      </c>
      <c r="AG29" s="64" t="str">
        <f t="shared" si="19"/>
        <v/>
      </c>
      <c r="AH29" s="64" t="str">
        <f t="shared" si="19"/>
        <v/>
      </c>
      <c r="AI29" s="64" t="str">
        <f t="shared" si="19"/>
        <v/>
      </c>
      <c r="AJ29" s="64" t="str">
        <f t="shared" si="19"/>
        <v/>
      </c>
      <c r="AK29" s="64">
        <f t="shared" si="35"/>
        <v>0</v>
      </c>
      <c r="AL29" s="64">
        <f t="shared" si="20"/>
        <v>0</v>
      </c>
      <c r="AM29" s="64">
        <f t="shared" si="21"/>
        <v>0</v>
      </c>
      <c r="AN29" s="64">
        <f t="shared" si="22"/>
        <v>0</v>
      </c>
      <c r="AO29" s="64">
        <f t="shared" si="23"/>
        <v>0</v>
      </c>
      <c r="AP29" s="64" t="str">
        <f t="shared" si="24"/>
        <v/>
      </c>
      <c r="AQ29" s="39">
        <f t="shared" si="25"/>
        <v>0</v>
      </c>
      <c r="AR29" s="39" t="str">
        <f t="shared" si="36"/>
        <v/>
      </c>
      <c r="AS29" s="39" t="str">
        <f t="shared" si="26"/>
        <v/>
      </c>
      <c r="AT29" s="39" t="str">
        <f t="shared" si="27"/>
        <v/>
      </c>
      <c r="AU29" s="39" t="str">
        <f t="shared" si="28"/>
        <v/>
      </c>
      <c r="AV29"/>
      <c r="AW29"/>
      <c r="AX29"/>
      <c r="AY29"/>
      <c r="AZ29"/>
      <c r="BA29">
        <v>23</v>
      </c>
      <c r="BB29" t="str">
        <f>選手!C24</f>
        <v/>
      </c>
      <c r="BC29" t="str">
        <f>選手!L24</f>
        <v/>
      </c>
      <c r="BD29" t="str">
        <f>選手!F24</f>
        <v/>
      </c>
      <c r="BE29">
        <f>選手!B24</f>
        <v>0</v>
      </c>
      <c r="BF29"/>
      <c r="BG29" t="str">
        <f>選手!A24</f>
        <v/>
      </c>
      <c r="BH29">
        <f t="shared" si="32"/>
        <v>0</v>
      </c>
      <c r="BI29">
        <f t="shared" si="32"/>
        <v>0</v>
      </c>
      <c r="BJ29">
        <f t="shared" si="32"/>
        <v>0</v>
      </c>
      <c r="BK29">
        <f t="shared" si="32"/>
        <v>0</v>
      </c>
      <c r="BL29">
        <f t="shared" si="32"/>
        <v>0</v>
      </c>
      <c r="BM29">
        <f t="shared" si="32"/>
        <v>0</v>
      </c>
      <c r="BN29">
        <f t="shared" si="32"/>
        <v>0</v>
      </c>
      <c r="BO29">
        <f t="shared" si="32"/>
        <v>0</v>
      </c>
      <c r="BP29">
        <f t="shared" si="32"/>
        <v>0</v>
      </c>
      <c r="BQ29">
        <f t="shared" si="32"/>
        <v>0</v>
      </c>
      <c r="BR29">
        <f t="shared" si="32"/>
        <v>0</v>
      </c>
      <c r="BS29">
        <f t="shared" si="32"/>
        <v>0</v>
      </c>
    </row>
    <row r="30" spans="1:72" ht="14.25" customHeight="1" x14ac:dyDescent="0.15">
      <c r="A30" s="15" t="str">
        <f t="shared" si="30"/>
        <v/>
      </c>
      <c r="B30" s="104"/>
      <c r="C30" s="104"/>
      <c r="D30" s="105"/>
      <c r="E30" s="106"/>
      <c r="F30" s="105"/>
      <c r="G30" s="105"/>
      <c r="H30" s="105"/>
      <c r="I30" s="105"/>
      <c r="J30" s="101" t="str">
        <f t="shared" si="0"/>
        <v/>
      </c>
      <c r="K30" s="63" t="str">
        <f t="shared" si="1"/>
        <v/>
      </c>
      <c r="L30" s="63" t="str">
        <f t="shared" si="2"/>
        <v>999:99.99</v>
      </c>
      <c r="N30" s="39" t="str">
        <f t="shared" si="3"/>
        <v/>
      </c>
      <c r="O30" s="39" t="str">
        <f t="shared" si="4"/>
        <v/>
      </c>
      <c r="P30" s="39" t="str">
        <f t="shared" si="31"/>
        <v/>
      </c>
      <c r="Q30" s="39" t="str">
        <f t="shared" si="5"/>
        <v/>
      </c>
      <c r="R30" s="39">
        <f t="shared" si="33"/>
        <v>0</v>
      </c>
      <c r="S30" s="39">
        <f t="shared" si="6"/>
        <v>0</v>
      </c>
      <c r="T30" s="39">
        <f t="shared" si="7"/>
        <v>0</v>
      </c>
      <c r="U30" s="39">
        <f t="shared" si="8"/>
        <v>0</v>
      </c>
      <c r="V30" s="39" t="str">
        <f t="shared" si="9"/>
        <v/>
      </c>
      <c r="W30" s="39" t="str">
        <f t="shared" si="10"/>
        <v/>
      </c>
      <c r="X30" s="39">
        <f t="shared" si="34"/>
        <v>0</v>
      </c>
      <c r="Y30" s="39">
        <f t="shared" si="11"/>
        <v>0</v>
      </c>
      <c r="Z30" s="39">
        <f t="shared" si="12"/>
        <v>0</v>
      </c>
      <c r="AA30" s="39">
        <f t="shared" si="13"/>
        <v>0</v>
      </c>
      <c r="AB30" s="39">
        <f t="shared" si="14"/>
        <v>0</v>
      </c>
      <c r="AC30" s="39">
        <f t="shared" si="15"/>
        <v>0</v>
      </c>
      <c r="AD30" s="39">
        <f t="shared" si="16"/>
        <v>0</v>
      </c>
      <c r="AE30" s="39">
        <f t="shared" si="17"/>
        <v>0</v>
      </c>
      <c r="AF30" s="39">
        <f t="shared" si="18"/>
        <v>0</v>
      </c>
      <c r="AG30" s="64" t="str">
        <f t="shared" si="19"/>
        <v/>
      </c>
      <c r="AH30" s="64" t="str">
        <f t="shared" si="19"/>
        <v/>
      </c>
      <c r="AI30" s="64" t="str">
        <f t="shared" si="19"/>
        <v/>
      </c>
      <c r="AJ30" s="64" t="str">
        <f t="shared" si="19"/>
        <v/>
      </c>
      <c r="AK30" s="64">
        <f t="shared" si="35"/>
        <v>0</v>
      </c>
      <c r="AL30" s="64">
        <f t="shared" si="20"/>
        <v>0</v>
      </c>
      <c r="AM30" s="64">
        <f t="shared" si="21"/>
        <v>0</v>
      </c>
      <c r="AN30" s="64">
        <f t="shared" si="22"/>
        <v>0</v>
      </c>
      <c r="AO30" s="64">
        <f t="shared" si="23"/>
        <v>0</v>
      </c>
      <c r="AP30" s="64" t="str">
        <f t="shared" si="24"/>
        <v/>
      </c>
      <c r="AQ30" s="39">
        <f t="shared" si="25"/>
        <v>0</v>
      </c>
      <c r="AR30" s="39" t="str">
        <f t="shared" si="36"/>
        <v/>
      </c>
      <c r="AS30" s="39" t="str">
        <f t="shared" si="26"/>
        <v/>
      </c>
      <c r="AT30" s="39" t="str">
        <f t="shared" si="27"/>
        <v/>
      </c>
      <c r="AU30" s="39" t="str">
        <f t="shared" si="28"/>
        <v/>
      </c>
      <c r="BA30">
        <v>24</v>
      </c>
      <c r="BB30" t="str">
        <f>選手!C25</f>
        <v/>
      </c>
      <c r="BC30" t="str">
        <f>選手!L25</f>
        <v/>
      </c>
      <c r="BD30" t="str">
        <f>選手!F25</f>
        <v/>
      </c>
      <c r="BE30">
        <f>選手!B25</f>
        <v>0</v>
      </c>
      <c r="BG30" t="str">
        <f>選手!A25</f>
        <v/>
      </c>
      <c r="BH30">
        <f t="shared" si="32"/>
        <v>0</v>
      </c>
      <c r="BI30">
        <f t="shared" si="32"/>
        <v>0</v>
      </c>
      <c r="BJ30">
        <f t="shared" si="32"/>
        <v>0</v>
      </c>
      <c r="BK30">
        <f t="shared" si="32"/>
        <v>0</v>
      </c>
      <c r="BL30">
        <f t="shared" si="32"/>
        <v>0</v>
      </c>
      <c r="BM30">
        <f t="shared" si="32"/>
        <v>0</v>
      </c>
      <c r="BN30">
        <f t="shared" si="32"/>
        <v>0</v>
      </c>
      <c r="BO30">
        <f t="shared" si="32"/>
        <v>0</v>
      </c>
      <c r="BP30">
        <f t="shared" si="32"/>
        <v>0</v>
      </c>
      <c r="BQ30">
        <f t="shared" si="32"/>
        <v>0</v>
      </c>
      <c r="BR30">
        <f t="shared" si="32"/>
        <v>0</v>
      </c>
      <c r="BS30">
        <f t="shared" si="32"/>
        <v>0</v>
      </c>
    </row>
    <row r="31" spans="1:72" ht="14.25" customHeight="1" x14ac:dyDescent="0.15">
      <c r="A31" s="15" t="str">
        <f t="shared" si="30"/>
        <v/>
      </c>
      <c r="B31" s="104"/>
      <c r="C31" s="104"/>
      <c r="D31" s="105"/>
      <c r="E31" s="106"/>
      <c r="F31" s="105"/>
      <c r="G31" s="105"/>
      <c r="H31" s="105"/>
      <c r="I31" s="105"/>
      <c r="J31" s="101" t="str">
        <f t="shared" si="0"/>
        <v/>
      </c>
      <c r="K31" s="63" t="str">
        <f t="shared" si="1"/>
        <v/>
      </c>
      <c r="L31" s="63" t="str">
        <f t="shared" si="2"/>
        <v>999:99.99</v>
      </c>
      <c r="N31" s="39" t="str">
        <f t="shared" si="3"/>
        <v/>
      </c>
      <c r="O31" s="39" t="str">
        <f t="shared" si="4"/>
        <v/>
      </c>
      <c r="P31" s="39" t="str">
        <f t="shared" si="31"/>
        <v/>
      </c>
      <c r="Q31" s="39" t="str">
        <f t="shared" si="5"/>
        <v/>
      </c>
      <c r="R31" s="39">
        <f t="shared" si="33"/>
        <v>0</v>
      </c>
      <c r="S31" s="39">
        <f t="shared" si="6"/>
        <v>0</v>
      </c>
      <c r="T31" s="39">
        <f t="shared" si="7"/>
        <v>0</v>
      </c>
      <c r="U31" s="39">
        <f t="shared" si="8"/>
        <v>0</v>
      </c>
      <c r="V31" s="39" t="str">
        <f t="shared" si="9"/>
        <v/>
      </c>
      <c r="W31" s="39" t="str">
        <f t="shared" si="10"/>
        <v/>
      </c>
      <c r="X31" s="39">
        <f t="shared" si="34"/>
        <v>0</v>
      </c>
      <c r="Y31" s="39">
        <f t="shared" si="11"/>
        <v>0</v>
      </c>
      <c r="Z31" s="39">
        <f t="shared" si="12"/>
        <v>0</v>
      </c>
      <c r="AA31" s="39">
        <f t="shared" si="13"/>
        <v>0</v>
      </c>
      <c r="AB31" s="39">
        <f t="shared" si="14"/>
        <v>0</v>
      </c>
      <c r="AC31" s="39">
        <f t="shared" si="15"/>
        <v>0</v>
      </c>
      <c r="AD31" s="39">
        <f t="shared" si="16"/>
        <v>0</v>
      </c>
      <c r="AE31" s="39">
        <f t="shared" si="17"/>
        <v>0</v>
      </c>
      <c r="AF31" s="39">
        <f t="shared" si="18"/>
        <v>0</v>
      </c>
      <c r="AG31" s="64" t="str">
        <f t="shared" si="19"/>
        <v/>
      </c>
      <c r="AH31" s="64" t="str">
        <f t="shared" si="19"/>
        <v/>
      </c>
      <c r="AI31" s="64" t="str">
        <f t="shared" si="19"/>
        <v/>
      </c>
      <c r="AJ31" s="64" t="str">
        <f t="shared" si="19"/>
        <v/>
      </c>
      <c r="AK31" s="64">
        <f t="shared" si="35"/>
        <v>0</v>
      </c>
      <c r="AL31" s="64">
        <f t="shared" si="20"/>
        <v>0</v>
      </c>
      <c r="AM31" s="64">
        <f t="shared" si="21"/>
        <v>0</v>
      </c>
      <c r="AN31" s="64">
        <f t="shared" si="22"/>
        <v>0</v>
      </c>
      <c r="AO31" s="64">
        <f t="shared" si="23"/>
        <v>0</v>
      </c>
      <c r="AP31" s="64" t="str">
        <f t="shared" si="24"/>
        <v/>
      </c>
      <c r="AQ31" s="39">
        <f t="shared" si="25"/>
        <v>0</v>
      </c>
      <c r="AR31" s="39" t="str">
        <f t="shared" si="36"/>
        <v/>
      </c>
      <c r="AS31" s="39" t="str">
        <f t="shared" si="26"/>
        <v/>
      </c>
      <c r="AT31" s="39" t="str">
        <f t="shared" si="27"/>
        <v/>
      </c>
      <c r="AU31" s="39" t="str">
        <f t="shared" si="28"/>
        <v/>
      </c>
      <c r="BA31">
        <v>25</v>
      </c>
      <c r="BB31" t="str">
        <f>選手!C26</f>
        <v/>
      </c>
      <c r="BC31" t="str">
        <f>選手!L26</f>
        <v/>
      </c>
      <c r="BD31" t="str">
        <f>選手!F26</f>
        <v/>
      </c>
      <c r="BE31">
        <f>選手!B26</f>
        <v>0</v>
      </c>
      <c r="BG31" t="str">
        <f>選手!A26</f>
        <v/>
      </c>
      <c r="BH31">
        <f t="shared" si="32"/>
        <v>0</v>
      </c>
      <c r="BI31">
        <f t="shared" si="32"/>
        <v>0</v>
      </c>
      <c r="BJ31">
        <f t="shared" si="32"/>
        <v>0</v>
      </c>
      <c r="BK31">
        <f t="shared" si="32"/>
        <v>0</v>
      </c>
      <c r="BL31">
        <f t="shared" si="32"/>
        <v>0</v>
      </c>
      <c r="BM31">
        <f t="shared" si="32"/>
        <v>0</v>
      </c>
      <c r="BN31">
        <f t="shared" si="32"/>
        <v>0</v>
      </c>
      <c r="BO31">
        <f t="shared" si="32"/>
        <v>0</v>
      </c>
      <c r="BP31">
        <f t="shared" si="32"/>
        <v>0</v>
      </c>
      <c r="BQ31">
        <f t="shared" si="32"/>
        <v>0</v>
      </c>
      <c r="BR31">
        <f t="shared" si="32"/>
        <v>0</v>
      </c>
      <c r="BS31">
        <f t="shared" si="32"/>
        <v>0</v>
      </c>
    </row>
    <row r="32" spans="1:72" ht="14.25" customHeight="1" x14ac:dyDescent="0.15">
      <c r="A32" s="15" t="str">
        <f t="shared" si="30"/>
        <v/>
      </c>
      <c r="B32" s="104"/>
      <c r="C32" s="104"/>
      <c r="D32" s="105"/>
      <c r="E32" s="106"/>
      <c r="F32" s="105"/>
      <c r="G32" s="105"/>
      <c r="H32" s="105"/>
      <c r="I32" s="105"/>
      <c r="J32" s="101" t="str">
        <f t="shared" si="0"/>
        <v/>
      </c>
      <c r="K32" s="63" t="str">
        <f t="shared" si="1"/>
        <v/>
      </c>
      <c r="L32" s="63" t="str">
        <f t="shared" si="2"/>
        <v>999:99.99</v>
      </c>
      <c r="N32" s="39" t="str">
        <f t="shared" si="3"/>
        <v/>
      </c>
      <c r="O32" s="39" t="str">
        <f t="shared" si="4"/>
        <v/>
      </c>
      <c r="P32" s="39" t="str">
        <f t="shared" si="31"/>
        <v/>
      </c>
      <c r="Q32" s="39" t="str">
        <f t="shared" si="5"/>
        <v/>
      </c>
      <c r="R32" s="39">
        <f t="shared" si="33"/>
        <v>0</v>
      </c>
      <c r="S32" s="39">
        <f t="shared" si="6"/>
        <v>0</v>
      </c>
      <c r="T32" s="39">
        <f t="shared" si="7"/>
        <v>0</v>
      </c>
      <c r="U32" s="39">
        <f t="shared" si="8"/>
        <v>0</v>
      </c>
      <c r="V32" s="39" t="str">
        <f t="shared" si="9"/>
        <v/>
      </c>
      <c r="W32" s="39" t="str">
        <f t="shared" si="10"/>
        <v/>
      </c>
      <c r="X32" s="39">
        <f t="shared" si="34"/>
        <v>0</v>
      </c>
      <c r="Y32" s="39">
        <f t="shared" si="11"/>
        <v>0</v>
      </c>
      <c r="Z32" s="39">
        <f t="shared" si="12"/>
        <v>0</v>
      </c>
      <c r="AA32" s="39">
        <f t="shared" si="13"/>
        <v>0</v>
      </c>
      <c r="AB32" s="39">
        <f t="shared" si="14"/>
        <v>0</v>
      </c>
      <c r="AC32" s="39">
        <f t="shared" si="15"/>
        <v>0</v>
      </c>
      <c r="AD32" s="39">
        <f t="shared" si="16"/>
        <v>0</v>
      </c>
      <c r="AE32" s="39">
        <f t="shared" si="17"/>
        <v>0</v>
      </c>
      <c r="AF32" s="39">
        <f t="shared" si="18"/>
        <v>0</v>
      </c>
      <c r="AG32" s="64" t="str">
        <f t="shared" si="19"/>
        <v/>
      </c>
      <c r="AH32" s="64" t="str">
        <f t="shared" si="19"/>
        <v/>
      </c>
      <c r="AI32" s="64" t="str">
        <f t="shared" si="19"/>
        <v/>
      </c>
      <c r="AJ32" s="64" t="str">
        <f t="shared" si="19"/>
        <v/>
      </c>
      <c r="AK32" s="64">
        <f t="shared" si="35"/>
        <v>0</v>
      </c>
      <c r="AL32" s="64">
        <f t="shared" si="20"/>
        <v>0</v>
      </c>
      <c r="AM32" s="64">
        <f t="shared" si="21"/>
        <v>0</v>
      </c>
      <c r="AN32" s="64">
        <f t="shared" si="22"/>
        <v>0</v>
      </c>
      <c r="AO32" s="64">
        <f t="shared" si="23"/>
        <v>0</v>
      </c>
      <c r="AP32" s="64" t="str">
        <f t="shared" si="24"/>
        <v/>
      </c>
      <c r="AQ32" s="39">
        <f t="shared" si="25"/>
        <v>0</v>
      </c>
      <c r="AR32" s="39" t="str">
        <f t="shared" si="36"/>
        <v/>
      </c>
      <c r="AS32" s="39" t="str">
        <f t="shared" si="26"/>
        <v/>
      </c>
      <c r="AT32" s="39" t="str">
        <f t="shared" si="27"/>
        <v/>
      </c>
      <c r="AU32" s="39" t="str">
        <f t="shared" si="28"/>
        <v/>
      </c>
      <c r="BA32">
        <v>26</v>
      </c>
      <c r="BB32" t="str">
        <f>選手!C27</f>
        <v/>
      </c>
      <c r="BC32" t="str">
        <f>選手!L27</f>
        <v/>
      </c>
      <c r="BD32" t="str">
        <f>選手!F27</f>
        <v/>
      </c>
      <c r="BE32">
        <f>選手!B27</f>
        <v>0</v>
      </c>
      <c r="BG32" t="str">
        <f>選手!A27</f>
        <v/>
      </c>
      <c r="BH32">
        <f t="shared" si="32"/>
        <v>0</v>
      </c>
      <c r="BI32">
        <f t="shared" si="32"/>
        <v>0</v>
      </c>
      <c r="BJ32">
        <f t="shared" si="32"/>
        <v>0</v>
      </c>
      <c r="BK32">
        <f t="shared" si="32"/>
        <v>0</v>
      </c>
      <c r="BL32">
        <f t="shared" si="32"/>
        <v>0</v>
      </c>
      <c r="BM32">
        <f t="shared" si="32"/>
        <v>0</v>
      </c>
      <c r="BN32">
        <f t="shared" si="32"/>
        <v>0</v>
      </c>
      <c r="BO32">
        <f t="shared" si="32"/>
        <v>0</v>
      </c>
      <c r="BP32">
        <f t="shared" si="32"/>
        <v>0</v>
      </c>
      <c r="BQ32">
        <f t="shared" si="32"/>
        <v>0</v>
      </c>
      <c r="BR32">
        <f t="shared" si="32"/>
        <v>0</v>
      </c>
      <c r="BS32">
        <f t="shared" si="32"/>
        <v>0</v>
      </c>
    </row>
    <row r="33" spans="1:71" ht="14.25" customHeight="1" x14ac:dyDescent="0.15">
      <c r="A33" s="15" t="str">
        <f t="shared" si="30"/>
        <v/>
      </c>
      <c r="B33" s="104"/>
      <c r="C33" s="104"/>
      <c r="D33" s="105"/>
      <c r="E33" s="106"/>
      <c r="F33" s="105"/>
      <c r="G33" s="105"/>
      <c r="H33" s="105"/>
      <c r="I33" s="105"/>
      <c r="J33" s="101" t="str">
        <f t="shared" si="0"/>
        <v/>
      </c>
      <c r="K33" s="63" t="str">
        <f t="shared" si="1"/>
        <v/>
      </c>
      <c r="L33" s="63" t="str">
        <f t="shared" si="2"/>
        <v>999:99.99</v>
      </c>
      <c r="N33" s="39" t="str">
        <f t="shared" si="3"/>
        <v/>
      </c>
      <c r="O33" s="39" t="str">
        <f t="shared" si="4"/>
        <v/>
      </c>
      <c r="P33" s="39" t="str">
        <f t="shared" si="31"/>
        <v/>
      </c>
      <c r="Q33" s="39" t="str">
        <f t="shared" si="5"/>
        <v/>
      </c>
      <c r="R33" s="39">
        <f t="shared" si="33"/>
        <v>0</v>
      </c>
      <c r="S33" s="39">
        <f t="shared" si="6"/>
        <v>0</v>
      </c>
      <c r="T33" s="39">
        <f t="shared" si="7"/>
        <v>0</v>
      </c>
      <c r="U33" s="39">
        <f t="shared" si="8"/>
        <v>0</v>
      </c>
      <c r="V33" s="39" t="str">
        <f t="shared" si="9"/>
        <v/>
      </c>
      <c r="W33" s="39" t="str">
        <f t="shared" si="10"/>
        <v/>
      </c>
      <c r="X33" s="39">
        <f t="shared" si="34"/>
        <v>0</v>
      </c>
      <c r="Y33" s="39">
        <f t="shared" si="11"/>
        <v>0</v>
      </c>
      <c r="Z33" s="39">
        <f t="shared" si="12"/>
        <v>0</v>
      </c>
      <c r="AA33" s="39">
        <f t="shared" si="13"/>
        <v>0</v>
      </c>
      <c r="AB33" s="39">
        <f t="shared" si="14"/>
        <v>0</v>
      </c>
      <c r="AC33" s="39">
        <f t="shared" si="15"/>
        <v>0</v>
      </c>
      <c r="AD33" s="39">
        <f t="shared" si="16"/>
        <v>0</v>
      </c>
      <c r="AE33" s="39">
        <f t="shared" si="17"/>
        <v>0</v>
      </c>
      <c r="AF33" s="39">
        <f t="shared" si="18"/>
        <v>0</v>
      </c>
      <c r="AG33" s="64" t="str">
        <f t="shared" si="19"/>
        <v/>
      </c>
      <c r="AH33" s="64" t="str">
        <f t="shared" si="19"/>
        <v/>
      </c>
      <c r="AI33" s="64" t="str">
        <f t="shared" si="19"/>
        <v/>
      </c>
      <c r="AJ33" s="64" t="str">
        <f t="shared" si="19"/>
        <v/>
      </c>
      <c r="AK33" s="64">
        <f t="shared" si="35"/>
        <v>0</v>
      </c>
      <c r="AL33" s="64">
        <f t="shared" si="20"/>
        <v>0</v>
      </c>
      <c r="AM33" s="64">
        <f t="shared" si="21"/>
        <v>0</v>
      </c>
      <c r="AN33" s="64">
        <f t="shared" si="22"/>
        <v>0</v>
      </c>
      <c r="AO33" s="64">
        <f t="shared" si="23"/>
        <v>0</v>
      </c>
      <c r="AP33" s="64" t="str">
        <f t="shared" si="24"/>
        <v/>
      </c>
      <c r="AQ33" s="39">
        <f t="shared" si="25"/>
        <v>0</v>
      </c>
      <c r="AR33" s="39" t="str">
        <f t="shared" si="36"/>
        <v/>
      </c>
      <c r="AS33" s="39" t="str">
        <f t="shared" si="26"/>
        <v/>
      </c>
      <c r="AT33" s="39" t="str">
        <f t="shared" si="27"/>
        <v/>
      </c>
      <c r="AU33" s="39" t="str">
        <f t="shared" si="28"/>
        <v/>
      </c>
      <c r="BA33">
        <v>27</v>
      </c>
      <c r="BB33" t="str">
        <f>選手!C28</f>
        <v/>
      </c>
      <c r="BC33" t="str">
        <f>選手!L28</f>
        <v/>
      </c>
      <c r="BD33" t="str">
        <f>選手!F28</f>
        <v/>
      </c>
      <c r="BE33">
        <f>選手!B28</f>
        <v>0</v>
      </c>
      <c r="BG33" t="str">
        <f>選手!A28</f>
        <v/>
      </c>
      <c r="BH33">
        <f t="shared" si="32"/>
        <v>0</v>
      </c>
      <c r="BI33">
        <f t="shared" si="32"/>
        <v>0</v>
      </c>
      <c r="BJ33">
        <f t="shared" si="32"/>
        <v>0</v>
      </c>
      <c r="BK33">
        <f t="shared" si="32"/>
        <v>0</v>
      </c>
      <c r="BL33">
        <f t="shared" si="32"/>
        <v>0</v>
      </c>
      <c r="BM33">
        <f t="shared" si="32"/>
        <v>0</v>
      </c>
      <c r="BN33">
        <f t="shared" si="32"/>
        <v>0</v>
      </c>
      <c r="BO33">
        <f t="shared" si="32"/>
        <v>0</v>
      </c>
      <c r="BP33">
        <f t="shared" si="32"/>
        <v>0</v>
      </c>
      <c r="BQ33">
        <f t="shared" si="32"/>
        <v>0</v>
      </c>
      <c r="BR33">
        <f t="shared" si="32"/>
        <v>0</v>
      </c>
      <c r="BS33">
        <f t="shared" si="32"/>
        <v>0</v>
      </c>
    </row>
    <row r="34" spans="1:71" ht="14.25" customHeight="1" x14ac:dyDescent="0.15">
      <c r="A34" s="15" t="str">
        <f t="shared" si="30"/>
        <v/>
      </c>
      <c r="B34" s="104"/>
      <c r="C34" s="104"/>
      <c r="D34" s="105"/>
      <c r="E34" s="106"/>
      <c r="F34" s="105"/>
      <c r="G34" s="105"/>
      <c r="H34" s="105"/>
      <c r="I34" s="105"/>
      <c r="J34" s="101" t="str">
        <f t="shared" si="0"/>
        <v/>
      </c>
      <c r="K34" s="63" t="str">
        <f t="shared" si="1"/>
        <v/>
      </c>
      <c r="L34" s="63" t="str">
        <f t="shared" si="2"/>
        <v>999:99.99</v>
      </c>
      <c r="N34" s="39" t="str">
        <f t="shared" si="3"/>
        <v/>
      </c>
      <c r="O34" s="39" t="str">
        <f t="shared" si="4"/>
        <v/>
      </c>
      <c r="P34" s="39" t="str">
        <f t="shared" si="31"/>
        <v/>
      </c>
      <c r="Q34" s="39" t="str">
        <f t="shared" si="5"/>
        <v/>
      </c>
      <c r="R34" s="39">
        <f t="shared" si="33"/>
        <v>0</v>
      </c>
      <c r="S34" s="39">
        <f t="shared" si="6"/>
        <v>0</v>
      </c>
      <c r="T34" s="39">
        <f t="shared" si="7"/>
        <v>0</v>
      </c>
      <c r="U34" s="39">
        <f t="shared" si="8"/>
        <v>0</v>
      </c>
      <c r="V34" s="39" t="str">
        <f t="shared" si="9"/>
        <v/>
      </c>
      <c r="W34" s="39" t="str">
        <f t="shared" si="10"/>
        <v/>
      </c>
      <c r="X34" s="39">
        <f t="shared" si="34"/>
        <v>0</v>
      </c>
      <c r="Y34" s="39">
        <f t="shared" si="11"/>
        <v>0</v>
      </c>
      <c r="Z34" s="39">
        <f t="shared" si="12"/>
        <v>0</v>
      </c>
      <c r="AA34" s="39">
        <f t="shared" si="13"/>
        <v>0</v>
      </c>
      <c r="AB34" s="39">
        <f t="shared" si="14"/>
        <v>0</v>
      </c>
      <c r="AC34" s="39">
        <f t="shared" si="15"/>
        <v>0</v>
      </c>
      <c r="AD34" s="39">
        <f t="shared" si="16"/>
        <v>0</v>
      </c>
      <c r="AE34" s="39">
        <f t="shared" si="17"/>
        <v>0</v>
      </c>
      <c r="AF34" s="39">
        <f t="shared" si="18"/>
        <v>0</v>
      </c>
      <c r="AG34" s="64" t="str">
        <f t="shared" si="19"/>
        <v/>
      </c>
      <c r="AH34" s="64" t="str">
        <f t="shared" si="19"/>
        <v/>
      </c>
      <c r="AI34" s="64" t="str">
        <f t="shared" si="19"/>
        <v/>
      </c>
      <c r="AJ34" s="64" t="str">
        <f t="shared" si="19"/>
        <v/>
      </c>
      <c r="AK34" s="64">
        <f t="shared" si="35"/>
        <v>0</v>
      </c>
      <c r="AL34" s="64">
        <f t="shared" si="20"/>
        <v>0</v>
      </c>
      <c r="AM34" s="64">
        <f t="shared" si="21"/>
        <v>0</v>
      </c>
      <c r="AN34" s="64">
        <f t="shared" si="22"/>
        <v>0</v>
      </c>
      <c r="AO34" s="64">
        <f t="shared" si="23"/>
        <v>0</v>
      </c>
      <c r="AP34" s="64" t="str">
        <f t="shared" si="24"/>
        <v/>
      </c>
      <c r="AQ34" s="39">
        <f t="shared" si="25"/>
        <v>0</v>
      </c>
      <c r="AR34" s="39" t="str">
        <f t="shared" si="36"/>
        <v/>
      </c>
      <c r="AS34" s="39" t="str">
        <f t="shared" si="26"/>
        <v/>
      </c>
      <c r="AT34" s="39" t="str">
        <f t="shared" si="27"/>
        <v/>
      </c>
      <c r="AU34" s="39" t="str">
        <f t="shared" si="28"/>
        <v/>
      </c>
      <c r="BA34">
        <v>28</v>
      </c>
      <c r="BB34" t="str">
        <f>選手!C29</f>
        <v/>
      </c>
      <c r="BC34" t="str">
        <f>選手!L29</f>
        <v/>
      </c>
      <c r="BD34" t="str">
        <f>選手!F29</f>
        <v/>
      </c>
      <c r="BE34">
        <f>選手!B29</f>
        <v>0</v>
      </c>
      <c r="BG34" t="str">
        <f>選手!A29</f>
        <v/>
      </c>
      <c r="BH34">
        <f t="shared" si="32"/>
        <v>0</v>
      </c>
      <c r="BI34">
        <f t="shared" si="32"/>
        <v>0</v>
      </c>
      <c r="BJ34">
        <f t="shared" si="32"/>
        <v>0</v>
      </c>
      <c r="BK34">
        <f t="shared" si="32"/>
        <v>0</v>
      </c>
      <c r="BL34">
        <f t="shared" si="32"/>
        <v>0</v>
      </c>
      <c r="BM34">
        <f t="shared" si="32"/>
        <v>0</v>
      </c>
      <c r="BN34">
        <f t="shared" si="32"/>
        <v>0</v>
      </c>
      <c r="BO34">
        <f t="shared" si="32"/>
        <v>0</v>
      </c>
      <c r="BP34">
        <f t="shared" si="32"/>
        <v>0</v>
      </c>
      <c r="BQ34">
        <f t="shared" si="32"/>
        <v>0</v>
      </c>
      <c r="BR34">
        <f t="shared" si="32"/>
        <v>0</v>
      </c>
      <c r="BS34">
        <f t="shared" si="32"/>
        <v>0</v>
      </c>
    </row>
    <row r="35" spans="1:71" ht="14.25" customHeight="1" x14ac:dyDescent="0.15">
      <c r="A35" s="15" t="str">
        <f t="shared" si="30"/>
        <v/>
      </c>
      <c r="B35" s="104"/>
      <c r="C35" s="104"/>
      <c r="D35" s="105"/>
      <c r="E35" s="106"/>
      <c r="F35" s="105"/>
      <c r="G35" s="105"/>
      <c r="H35" s="105"/>
      <c r="I35" s="105"/>
      <c r="J35" s="101" t="str">
        <f t="shared" si="0"/>
        <v/>
      </c>
      <c r="K35" s="63" t="str">
        <f t="shared" si="1"/>
        <v/>
      </c>
      <c r="L35" s="63" t="str">
        <f t="shared" si="2"/>
        <v>999:99.99</v>
      </c>
      <c r="N35" s="39" t="str">
        <f t="shared" si="3"/>
        <v/>
      </c>
      <c r="O35" s="39" t="str">
        <f t="shared" si="4"/>
        <v/>
      </c>
      <c r="P35" s="39" t="str">
        <f t="shared" si="31"/>
        <v/>
      </c>
      <c r="Q35" s="39" t="str">
        <f t="shared" si="5"/>
        <v/>
      </c>
      <c r="R35" s="39">
        <f t="shared" si="33"/>
        <v>0</v>
      </c>
      <c r="S35" s="39">
        <f t="shared" si="6"/>
        <v>0</v>
      </c>
      <c r="T35" s="39">
        <f t="shared" si="7"/>
        <v>0</v>
      </c>
      <c r="U35" s="39">
        <f t="shared" si="8"/>
        <v>0</v>
      </c>
      <c r="V35" s="39" t="str">
        <f t="shared" si="9"/>
        <v/>
      </c>
      <c r="W35" s="39" t="str">
        <f t="shared" si="10"/>
        <v/>
      </c>
      <c r="X35" s="39">
        <f t="shared" si="34"/>
        <v>0</v>
      </c>
      <c r="Y35" s="39">
        <f t="shared" si="11"/>
        <v>0</v>
      </c>
      <c r="Z35" s="39">
        <f t="shared" si="12"/>
        <v>0</v>
      </c>
      <c r="AA35" s="39">
        <f t="shared" si="13"/>
        <v>0</v>
      </c>
      <c r="AB35" s="39">
        <f t="shared" si="14"/>
        <v>0</v>
      </c>
      <c r="AC35" s="39">
        <f t="shared" si="15"/>
        <v>0</v>
      </c>
      <c r="AD35" s="39">
        <f t="shared" si="16"/>
        <v>0</v>
      </c>
      <c r="AE35" s="39">
        <f t="shared" si="17"/>
        <v>0</v>
      </c>
      <c r="AF35" s="39">
        <f t="shared" si="18"/>
        <v>0</v>
      </c>
      <c r="AG35" s="64" t="str">
        <f t="shared" si="19"/>
        <v/>
      </c>
      <c r="AH35" s="64" t="str">
        <f t="shared" si="19"/>
        <v/>
      </c>
      <c r="AI35" s="64" t="str">
        <f t="shared" si="19"/>
        <v/>
      </c>
      <c r="AJ35" s="64" t="str">
        <f t="shared" si="19"/>
        <v/>
      </c>
      <c r="AK35" s="64">
        <f t="shared" si="35"/>
        <v>0</v>
      </c>
      <c r="AL35" s="64">
        <f t="shared" si="20"/>
        <v>0</v>
      </c>
      <c r="AM35" s="64">
        <f t="shared" si="21"/>
        <v>0</v>
      </c>
      <c r="AN35" s="64">
        <f t="shared" si="22"/>
        <v>0</v>
      </c>
      <c r="AO35" s="64">
        <f t="shared" si="23"/>
        <v>0</v>
      </c>
      <c r="AP35" s="64" t="str">
        <f t="shared" si="24"/>
        <v/>
      </c>
      <c r="AQ35" s="39">
        <f t="shared" si="25"/>
        <v>0</v>
      </c>
      <c r="AR35" s="39" t="str">
        <f t="shared" si="36"/>
        <v/>
      </c>
      <c r="AS35" s="39" t="str">
        <f t="shared" si="26"/>
        <v/>
      </c>
      <c r="AT35" s="39" t="str">
        <f t="shared" si="27"/>
        <v/>
      </c>
      <c r="AU35" s="39" t="str">
        <f t="shared" si="28"/>
        <v/>
      </c>
      <c r="AV35" s="15"/>
      <c r="AW35" s="15"/>
      <c r="BA35">
        <v>29</v>
      </c>
      <c r="BB35" t="str">
        <f>選手!C30</f>
        <v/>
      </c>
      <c r="BC35" t="str">
        <f>選手!L30</f>
        <v/>
      </c>
      <c r="BD35" t="str">
        <f>選手!F30</f>
        <v/>
      </c>
      <c r="BE35">
        <f>選手!B30</f>
        <v>0</v>
      </c>
      <c r="BG35" t="str">
        <f>選手!A30</f>
        <v/>
      </c>
      <c r="BH35">
        <f t="shared" si="32"/>
        <v>0</v>
      </c>
      <c r="BI35">
        <f t="shared" si="32"/>
        <v>0</v>
      </c>
      <c r="BJ35">
        <f t="shared" si="32"/>
        <v>0</v>
      </c>
      <c r="BK35">
        <f t="shared" si="32"/>
        <v>0</v>
      </c>
      <c r="BL35">
        <f t="shared" si="32"/>
        <v>0</v>
      </c>
      <c r="BM35">
        <f t="shared" si="32"/>
        <v>0</v>
      </c>
      <c r="BN35">
        <f t="shared" si="32"/>
        <v>0</v>
      </c>
      <c r="BO35">
        <f t="shared" si="32"/>
        <v>0</v>
      </c>
      <c r="BP35">
        <f t="shared" si="32"/>
        <v>0</v>
      </c>
      <c r="BQ35">
        <f t="shared" si="32"/>
        <v>0</v>
      </c>
      <c r="BR35">
        <f t="shared" si="32"/>
        <v>0</v>
      </c>
      <c r="BS35">
        <f t="shared" si="32"/>
        <v>0</v>
      </c>
    </row>
    <row r="36" spans="1:71" ht="14.25" customHeight="1" x14ac:dyDescent="0.15">
      <c r="A36" s="15" t="str">
        <f t="shared" si="30"/>
        <v/>
      </c>
      <c r="B36" s="104"/>
      <c r="C36" s="104"/>
      <c r="D36" s="105"/>
      <c r="E36" s="106"/>
      <c r="F36" s="105"/>
      <c r="G36" s="105"/>
      <c r="H36" s="105"/>
      <c r="I36" s="105"/>
      <c r="J36" s="101" t="str">
        <f t="shared" si="0"/>
        <v/>
      </c>
      <c r="K36" s="63" t="str">
        <f t="shared" si="1"/>
        <v/>
      </c>
      <c r="L36" s="63" t="str">
        <f t="shared" si="2"/>
        <v>999:99.99</v>
      </c>
      <c r="N36" s="39" t="str">
        <f t="shared" si="3"/>
        <v/>
      </c>
      <c r="O36" s="39" t="str">
        <f t="shared" si="4"/>
        <v/>
      </c>
      <c r="P36" s="39" t="str">
        <f t="shared" si="31"/>
        <v/>
      </c>
      <c r="Q36" s="39" t="str">
        <f t="shared" si="5"/>
        <v/>
      </c>
      <c r="R36" s="39">
        <f t="shared" si="33"/>
        <v>0</v>
      </c>
      <c r="S36" s="39">
        <f t="shared" si="6"/>
        <v>0</v>
      </c>
      <c r="T36" s="39">
        <f t="shared" si="7"/>
        <v>0</v>
      </c>
      <c r="U36" s="39">
        <f t="shared" si="8"/>
        <v>0</v>
      </c>
      <c r="V36" s="39" t="str">
        <f t="shared" si="9"/>
        <v/>
      </c>
      <c r="W36" s="39" t="str">
        <f t="shared" si="10"/>
        <v/>
      </c>
      <c r="X36" s="39">
        <f t="shared" si="34"/>
        <v>0</v>
      </c>
      <c r="Y36" s="39">
        <f t="shared" si="11"/>
        <v>0</v>
      </c>
      <c r="Z36" s="39">
        <f t="shared" si="12"/>
        <v>0</v>
      </c>
      <c r="AA36" s="39">
        <f t="shared" si="13"/>
        <v>0</v>
      </c>
      <c r="AB36" s="39">
        <f t="shared" si="14"/>
        <v>0</v>
      </c>
      <c r="AC36" s="39">
        <f t="shared" si="15"/>
        <v>0</v>
      </c>
      <c r="AD36" s="39">
        <f t="shared" si="16"/>
        <v>0</v>
      </c>
      <c r="AE36" s="39">
        <f t="shared" si="17"/>
        <v>0</v>
      </c>
      <c r="AF36" s="39">
        <f t="shared" si="18"/>
        <v>0</v>
      </c>
      <c r="AG36" s="64" t="str">
        <f t="shared" si="19"/>
        <v/>
      </c>
      <c r="AH36" s="64" t="str">
        <f t="shared" si="19"/>
        <v/>
      </c>
      <c r="AI36" s="64" t="str">
        <f t="shared" si="19"/>
        <v/>
      </c>
      <c r="AJ36" s="64" t="str">
        <f t="shared" si="19"/>
        <v/>
      </c>
      <c r="AK36" s="64">
        <f t="shared" si="35"/>
        <v>0</v>
      </c>
      <c r="AL36" s="64">
        <f t="shared" si="20"/>
        <v>0</v>
      </c>
      <c r="AM36" s="64">
        <f t="shared" si="21"/>
        <v>0</v>
      </c>
      <c r="AN36" s="64">
        <f t="shared" si="22"/>
        <v>0</v>
      </c>
      <c r="AO36" s="64">
        <f t="shared" si="23"/>
        <v>0</v>
      </c>
      <c r="AP36" s="64" t="str">
        <f t="shared" si="24"/>
        <v/>
      </c>
      <c r="AQ36" s="39">
        <f t="shared" si="25"/>
        <v>0</v>
      </c>
      <c r="AR36" s="39" t="str">
        <f t="shared" si="36"/>
        <v/>
      </c>
      <c r="AS36" s="39" t="str">
        <f t="shared" si="26"/>
        <v/>
      </c>
      <c r="AT36" s="39" t="str">
        <f t="shared" si="27"/>
        <v/>
      </c>
      <c r="AU36" s="39" t="str">
        <f t="shared" si="28"/>
        <v/>
      </c>
      <c r="BA36">
        <v>30</v>
      </c>
      <c r="BB36" t="str">
        <f>選手!C31</f>
        <v/>
      </c>
      <c r="BC36" t="str">
        <f>選手!L31</f>
        <v/>
      </c>
      <c r="BD36" t="str">
        <f>選手!F31</f>
        <v/>
      </c>
      <c r="BE36">
        <f>選手!B31</f>
        <v>0</v>
      </c>
      <c r="BG36" t="str">
        <f>選手!A31</f>
        <v/>
      </c>
      <c r="BH36">
        <f t="shared" si="32"/>
        <v>0</v>
      </c>
      <c r="BI36">
        <f t="shared" si="32"/>
        <v>0</v>
      </c>
      <c r="BJ36">
        <f t="shared" si="32"/>
        <v>0</v>
      </c>
      <c r="BK36">
        <f t="shared" si="32"/>
        <v>0</v>
      </c>
      <c r="BL36">
        <f t="shared" si="32"/>
        <v>0</v>
      </c>
      <c r="BM36">
        <f t="shared" si="32"/>
        <v>0</v>
      </c>
      <c r="BN36">
        <f t="shared" si="32"/>
        <v>0</v>
      </c>
      <c r="BO36">
        <f t="shared" si="32"/>
        <v>0</v>
      </c>
      <c r="BP36">
        <f t="shared" si="32"/>
        <v>0</v>
      </c>
      <c r="BQ36">
        <f t="shared" si="32"/>
        <v>0</v>
      </c>
      <c r="BR36">
        <f t="shared" si="32"/>
        <v>0</v>
      </c>
      <c r="BS36">
        <f t="shared" si="32"/>
        <v>0</v>
      </c>
    </row>
    <row r="37" spans="1:71" s="15" customFormat="1" ht="14.25" customHeight="1" x14ac:dyDescent="0.15">
      <c r="A37" s="15" t="str">
        <f t="shared" si="30"/>
        <v/>
      </c>
      <c r="B37" s="104"/>
      <c r="C37" s="104"/>
      <c r="D37" s="105"/>
      <c r="E37" s="106"/>
      <c r="F37" s="105"/>
      <c r="G37" s="105"/>
      <c r="H37" s="105"/>
      <c r="I37" s="105"/>
      <c r="J37" s="101" t="str">
        <f t="shared" si="0"/>
        <v/>
      </c>
      <c r="K37" s="63" t="str">
        <f t="shared" si="1"/>
        <v/>
      </c>
      <c r="L37" s="63" t="str">
        <f t="shared" si="2"/>
        <v>999:99.99</v>
      </c>
      <c r="N37" s="39" t="str">
        <f t="shared" si="3"/>
        <v/>
      </c>
      <c r="O37" s="39" t="str">
        <f t="shared" si="4"/>
        <v/>
      </c>
      <c r="P37" s="39" t="str">
        <f t="shared" si="31"/>
        <v/>
      </c>
      <c r="Q37" s="39" t="str">
        <f t="shared" si="5"/>
        <v/>
      </c>
      <c r="R37" s="39">
        <f t="shared" si="33"/>
        <v>0</v>
      </c>
      <c r="S37" s="39">
        <f t="shared" si="6"/>
        <v>0</v>
      </c>
      <c r="T37" s="39">
        <f t="shared" si="7"/>
        <v>0</v>
      </c>
      <c r="U37" s="39">
        <f t="shared" si="8"/>
        <v>0</v>
      </c>
      <c r="V37" s="39" t="str">
        <f t="shared" si="9"/>
        <v/>
      </c>
      <c r="W37" s="39" t="str">
        <f t="shared" si="10"/>
        <v/>
      </c>
      <c r="X37" s="39">
        <f t="shared" si="34"/>
        <v>0</v>
      </c>
      <c r="Y37" s="39">
        <f t="shared" si="11"/>
        <v>0</v>
      </c>
      <c r="Z37" s="39">
        <f t="shared" si="12"/>
        <v>0</v>
      </c>
      <c r="AA37" s="39">
        <f t="shared" si="13"/>
        <v>0</v>
      </c>
      <c r="AB37" s="39">
        <f t="shared" si="14"/>
        <v>0</v>
      </c>
      <c r="AC37" s="39">
        <f t="shared" si="15"/>
        <v>0</v>
      </c>
      <c r="AD37" s="39">
        <f t="shared" si="16"/>
        <v>0</v>
      </c>
      <c r="AE37" s="39">
        <f t="shared" si="17"/>
        <v>0</v>
      </c>
      <c r="AF37" s="39">
        <f t="shared" si="18"/>
        <v>0</v>
      </c>
      <c r="AG37" s="64" t="str">
        <f t="shared" si="19"/>
        <v/>
      </c>
      <c r="AH37" s="64" t="str">
        <f t="shared" si="19"/>
        <v/>
      </c>
      <c r="AI37" s="64" t="str">
        <f t="shared" si="19"/>
        <v/>
      </c>
      <c r="AJ37" s="64" t="str">
        <f t="shared" si="19"/>
        <v/>
      </c>
      <c r="AK37" s="64">
        <f t="shared" si="35"/>
        <v>0</v>
      </c>
      <c r="AL37" s="64">
        <f t="shared" si="20"/>
        <v>0</v>
      </c>
      <c r="AM37" s="64">
        <f t="shared" si="21"/>
        <v>0</v>
      </c>
      <c r="AN37" s="64">
        <f t="shared" si="22"/>
        <v>0</v>
      </c>
      <c r="AO37" s="64">
        <f t="shared" si="23"/>
        <v>0</v>
      </c>
      <c r="AP37" s="64" t="str">
        <f t="shared" si="24"/>
        <v/>
      </c>
      <c r="AQ37" s="39">
        <f t="shared" si="25"/>
        <v>0</v>
      </c>
      <c r="AR37" s="39" t="str">
        <f t="shared" si="36"/>
        <v/>
      </c>
      <c r="AS37" s="39" t="str">
        <f t="shared" si="26"/>
        <v/>
      </c>
      <c r="AT37" s="39" t="str">
        <f t="shared" si="27"/>
        <v/>
      </c>
      <c r="AU37" s="39" t="str">
        <f t="shared" si="28"/>
        <v/>
      </c>
      <c r="AV37"/>
      <c r="AW37"/>
      <c r="BA37">
        <v>31</v>
      </c>
      <c r="BB37" t="str">
        <f>選手!C32</f>
        <v/>
      </c>
      <c r="BC37" t="str">
        <f>選手!L32</f>
        <v/>
      </c>
      <c r="BD37" t="str">
        <f>選手!F32</f>
        <v/>
      </c>
      <c r="BE37">
        <f>選手!B32</f>
        <v>0</v>
      </c>
      <c r="BF37"/>
      <c r="BG37" t="str">
        <f>選手!A32</f>
        <v/>
      </c>
      <c r="BH37">
        <f t="shared" si="32"/>
        <v>0</v>
      </c>
      <c r="BI37">
        <f t="shared" si="32"/>
        <v>0</v>
      </c>
      <c r="BJ37">
        <f t="shared" si="32"/>
        <v>0</v>
      </c>
      <c r="BK37">
        <f t="shared" si="32"/>
        <v>0</v>
      </c>
      <c r="BL37">
        <f t="shared" si="32"/>
        <v>0</v>
      </c>
      <c r="BM37">
        <f t="shared" si="32"/>
        <v>0</v>
      </c>
      <c r="BN37">
        <f t="shared" si="32"/>
        <v>0</v>
      </c>
      <c r="BO37">
        <f t="shared" si="32"/>
        <v>0</v>
      </c>
      <c r="BP37">
        <f t="shared" si="32"/>
        <v>0</v>
      </c>
      <c r="BQ37">
        <f t="shared" si="32"/>
        <v>0</v>
      </c>
      <c r="BR37">
        <f t="shared" si="32"/>
        <v>0</v>
      </c>
      <c r="BS37">
        <f t="shared" si="32"/>
        <v>0</v>
      </c>
    </row>
    <row r="38" spans="1:71" ht="14.25" customHeight="1" x14ac:dyDescent="0.15">
      <c r="A38" s="15" t="str">
        <f t="shared" si="30"/>
        <v/>
      </c>
      <c r="B38" s="104"/>
      <c r="C38" s="104"/>
      <c r="D38" s="105"/>
      <c r="E38" s="106"/>
      <c r="F38" s="105"/>
      <c r="G38" s="105"/>
      <c r="H38" s="105"/>
      <c r="I38" s="105"/>
      <c r="J38" s="101" t="str">
        <f t="shared" si="0"/>
        <v/>
      </c>
      <c r="K38" s="63" t="str">
        <f t="shared" si="1"/>
        <v/>
      </c>
      <c r="L38" s="63" t="str">
        <f t="shared" si="2"/>
        <v>999:99.99</v>
      </c>
      <c r="N38" s="39" t="str">
        <f t="shared" si="3"/>
        <v/>
      </c>
      <c r="O38" s="39" t="str">
        <f t="shared" si="4"/>
        <v/>
      </c>
      <c r="P38" s="39" t="str">
        <f t="shared" si="31"/>
        <v/>
      </c>
      <c r="Q38" s="39" t="str">
        <f t="shared" si="5"/>
        <v/>
      </c>
      <c r="R38" s="39">
        <f t="shared" si="33"/>
        <v>0</v>
      </c>
      <c r="S38" s="39">
        <f t="shared" si="6"/>
        <v>0</v>
      </c>
      <c r="T38" s="39">
        <f t="shared" si="7"/>
        <v>0</v>
      </c>
      <c r="U38" s="39">
        <f t="shared" si="8"/>
        <v>0</v>
      </c>
      <c r="V38" s="39" t="str">
        <f t="shared" si="9"/>
        <v/>
      </c>
      <c r="W38" s="39" t="str">
        <f t="shared" si="10"/>
        <v/>
      </c>
      <c r="X38" s="39">
        <f t="shared" si="34"/>
        <v>0</v>
      </c>
      <c r="Y38" s="39">
        <f t="shared" si="11"/>
        <v>0</v>
      </c>
      <c r="Z38" s="39">
        <f t="shared" si="12"/>
        <v>0</v>
      </c>
      <c r="AA38" s="39">
        <f t="shared" si="13"/>
        <v>0</v>
      </c>
      <c r="AB38" s="39">
        <f t="shared" si="14"/>
        <v>0</v>
      </c>
      <c r="AC38" s="39">
        <f t="shared" si="15"/>
        <v>0</v>
      </c>
      <c r="AD38" s="39">
        <f t="shared" si="16"/>
        <v>0</v>
      </c>
      <c r="AE38" s="39">
        <f t="shared" si="17"/>
        <v>0</v>
      </c>
      <c r="AF38" s="39">
        <f t="shared" si="18"/>
        <v>0</v>
      </c>
      <c r="AG38" s="64" t="str">
        <f t="shared" si="19"/>
        <v/>
      </c>
      <c r="AH38" s="64" t="str">
        <f t="shared" si="19"/>
        <v/>
      </c>
      <c r="AI38" s="64" t="str">
        <f t="shared" si="19"/>
        <v/>
      </c>
      <c r="AJ38" s="64" t="str">
        <f t="shared" si="19"/>
        <v/>
      </c>
      <c r="AK38" s="64">
        <f t="shared" si="35"/>
        <v>0</v>
      </c>
      <c r="AL38" s="64">
        <f t="shared" si="20"/>
        <v>0</v>
      </c>
      <c r="AM38" s="64">
        <f t="shared" si="21"/>
        <v>0</v>
      </c>
      <c r="AN38" s="64">
        <f t="shared" si="22"/>
        <v>0</v>
      </c>
      <c r="AO38" s="64">
        <f t="shared" si="23"/>
        <v>0</v>
      </c>
      <c r="AP38" s="64" t="str">
        <f t="shared" si="24"/>
        <v/>
      </c>
      <c r="AQ38" s="39">
        <f t="shared" si="25"/>
        <v>0</v>
      </c>
      <c r="AR38" s="39" t="str">
        <f t="shared" si="36"/>
        <v/>
      </c>
      <c r="AS38" s="39" t="str">
        <f t="shared" si="26"/>
        <v/>
      </c>
      <c r="AT38" s="39" t="str">
        <f t="shared" si="27"/>
        <v/>
      </c>
      <c r="AU38" s="39" t="str">
        <f t="shared" si="28"/>
        <v/>
      </c>
      <c r="BA38">
        <v>32</v>
      </c>
      <c r="BB38" t="str">
        <f>選手!C33</f>
        <v/>
      </c>
      <c r="BC38" t="str">
        <f>選手!L33</f>
        <v/>
      </c>
      <c r="BD38" t="str">
        <f>選手!F33</f>
        <v/>
      </c>
      <c r="BE38">
        <f>選手!B33</f>
        <v>0</v>
      </c>
      <c r="BG38" t="str">
        <f>選手!A33</f>
        <v/>
      </c>
      <c r="BH38">
        <f t="shared" si="32"/>
        <v>0</v>
      </c>
      <c r="BI38">
        <f t="shared" si="32"/>
        <v>0</v>
      </c>
      <c r="BJ38">
        <f t="shared" si="32"/>
        <v>0</v>
      </c>
      <c r="BK38">
        <f t="shared" si="32"/>
        <v>0</v>
      </c>
      <c r="BL38">
        <f t="shared" si="32"/>
        <v>0</v>
      </c>
      <c r="BM38">
        <f t="shared" si="32"/>
        <v>0</v>
      </c>
      <c r="BN38">
        <f t="shared" si="32"/>
        <v>0</v>
      </c>
      <c r="BO38">
        <f t="shared" si="32"/>
        <v>0</v>
      </c>
      <c r="BP38">
        <f t="shared" si="32"/>
        <v>0</v>
      </c>
      <c r="BQ38">
        <f t="shared" si="32"/>
        <v>0</v>
      </c>
      <c r="BR38">
        <f t="shared" si="32"/>
        <v>0</v>
      </c>
      <c r="BS38">
        <f t="shared" si="32"/>
        <v>0</v>
      </c>
    </row>
    <row r="39" spans="1:71" ht="14.25" customHeight="1" x14ac:dyDescent="0.15">
      <c r="A39" s="15" t="str">
        <f t="shared" si="30"/>
        <v/>
      </c>
      <c r="B39" s="104"/>
      <c r="C39" s="104"/>
      <c r="D39" s="105"/>
      <c r="E39" s="106"/>
      <c r="F39" s="105"/>
      <c r="G39" s="105"/>
      <c r="H39" s="105"/>
      <c r="I39" s="105"/>
      <c r="J39" s="101" t="str">
        <f t="shared" si="0"/>
        <v/>
      </c>
      <c r="K39" s="63" t="str">
        <f t="shared" si="1"/>
        <v/>
      </c>
      <c r="L39" s="63" t="str">
        <f t="shared" si="2"/>
        <v>999:99.99</v>
      </c>
      <c r="N39" s="39" t="str">
        <f t="shared" si="3"/>
        <v/>
      </c>
      <c r="O39" s="39" t="str">
        <f t="shared" si="4"/>
        <v/>
      </c>
      <c r="P39" s="39" t="str">
        <f t="shared" si="31"/>
        <v/>
      </c>
      <c r="Q39" s="39" t="str">
        <f t="shared" si="5"/>
        <v/>
      </c>
      <c r="R39" s="39">
        <f t="shared" si="33"/>
        <v>0</v>
      </c>
      <c r="S39" s="39">
        <f t="shared" si="6"/>
        <v>0</v>
      </c>
      <c r="T39" s="39">
        <f t="shared" si="7"/>
        <v>0</v>
      </c>
      <c r="U39" s="39">
        <f t="shared" si="8"/>
        <v>0</v>
      </c>
      <c r="V39" s="39" t="str">
        <f t="shared" si="9"/>
        <v/>
      </c>
      <c r="W39" s="39" t="str">
        <f t="shared" si="10"/>
        <v/>
      </c>
      <c r="X39" s="39">
        <f t="shared" si="34"/>
        <v>0</v>
      </c>
      <c r="Y39" s="39">
        <f t="shared" si="11"/>
        <v>0</v>
      </c>
      <c r="Z39" s="39">
        <f t="shared" si="12"/>
        <v>0</v>
      </c>
      <c r="AA39" s="39">
        <f t="shared" si="13"/>
        <v>0</v>
      </c>
      <c r="AB39" s="39">
        <f t="shared" si="14"/>
        <v>0</v>
      </c>
      <c r="AC39" s="39">
        <f t="shared" si="15"/>
        <v>0</v>
      </c>
      <c r="AD39" s="39">
        <f t="shared" si="16"/>
        <v>0</v>
      </c>
      <c r="AE39" s="39">
        <f t="shared" si="17"/>
        <v>0</v>
      </c>
      <c r="AF39" s="39">
        <f t="shared" si="18"/>
        <v>0</v>
      </c>
      <c r="AG39" s="64" t="str">
        <f t="shared" si="19"/>
        <v/>
      </c>
      <c r="AH39" s="64" t="str">
        <f t="shared" si="19"/>
        <v/>
      </c>
      <c r="AI39" s="64" t="str">
        <f t="shared" si="19"/>
        <v/>
      </c>
      <c r="AJ39" s="64" t="str">
        <f t="shared" si="19"/>
        <v/>
      </c>
      <c r="AK39" s="64">
        <f t="shared" si="35"/>
        <v>0</v>
      </c>
      <c r="AL39" s="64">
        <f t="shared" si="20"/>
        <v>0</v>
      </c>
      <c r="AM39" s="64">
        <f t="shared" si="21"/>
        <v>0</v>
      </c>
      <c r="AN39" s="64">
        <f t="shared" si="22"/>
        <v>0</v>
      </c>
      <c r="AO39" s="64">
        <f t="shared" si="23"/>
        <v>0</v>
      </c>
      <c r="AP39" s="64" t="str">
        <f t="shared" si="24"/>
        <v/>
      </c>
      <c r="AQ39" s="39">
        <f t="shared" si="25"/>
        <v>0</v>
      </c>
      <c r="AR39" s="39" t="str">
        <f t="shared" si="36"/>
        <v/>
      </c>
      <c r="AS39" s="39" t="str">
        <f t="shared" si="26"/>
        <v/>
      </c>
      <c r="AT39" s="39" t="str">
        <f t="shared" si="27"/>
        <v/>
      </c>
      <c r="AU39" s="39" t="str">
        <f t="shared" si="28"/>
        <v/>
      </c>
      <c r="BA39">
        <v>33</v>
      </c>
      <c r="BB39" t="str">
        <f>選手!C34</f>
        <v/>
      </c>
      <c r="BC39" t="str">
        <f>選手!L34</f>
        <v/>
      </c>
      <c r="BD39" t="str">
        <f>選手!F34</f>
        <v/>
      </c>
      <c r="BE39">
        <f>選手!B34</f>
        <v>0</v>
      </c>
      <c r="BG39" t="str">
        <f>選手!A34</f>
        <v/>
      </c>
      <c r="BH39">
        <f t="shared" si="32"/>
        <v>0</v>
      </c>
      <c r="BI39">
        <f t="shared" si="32"/>
        <v>0</v>
      </c>
      <c r="BJ39">
        <f t="shared" si="32"/>
        <v>0</v>
      </c>
      <c r="BK39">
        <f t="shared" si="32"/>
        <v>0</v>
      </c>
      <c r="BL39">
        <f t="shared" si="32"/>
        <v>0</v>
      </c>
      <c r="BM39">
        <f t="shared" si="32"/>
        <v>0</v>
      </c>
      <c r="BN39">
        <f t="shared" si="32"/>
        <v>0</v>
      </c>
      <c r="BO39">
        <f t="shared" si="32"/>
        <v>0</v>
      </c>
      <c r="BP39">
        <f t="shared" si="32"/>
        <v>0</v>
      </c>
      <c r="BQ39">
        <f t="shared" si="32"/>
        <v>0</v>
      </c>
      <c r="BR39">
        <f t="shared" si="32"/>
        <v>0</v>
      </c>
      <c r="BS39">
        <f t="shared" si="32"/>
        <v>0</v>
      </c>
    </row>
    <row r="40" spans="1:71" ht="14.25" customHeight="1" x14ac:dyDescent="0.15">
      <c r="A40" s="15" t="str">
        <f t="shared" si="30"/>
        <v/>
      </c>
      <c r="B40" s="104"/>
      <c r="C40" s="104"/>
      <c r="D40" s="105"/>
      <c r="E40" s="106"/>
      <c r="F40" s="105"/>
      <c r="G40" s="105"/>
      <c r="H40" s="105"/>
      <c r="I40" s="105"/>
      <c r="J40" s="101" t="str">
        <f t="shared" si="0"/>
        <v/>
      </c>
      <c r="K40" s="63" t="str">
        <f t="shared" si="1"/>
        <v/>
      </c>
      <c r="L40" s="63" t="str">
        <f t="shared" si="2"/>
        <v>999:99.99</v>
      </c>
      <c r="N40" s="39" t="str">
        <f t="shared" si="3"/>
        <v/>
      </c>
      <c r="O40" s="39" t="str">
        <f t="shared" si="4"/>
        <v/>
      </c>
      <c r="P40" s="39" t="str">
        <f t="shared" si="31"/>
        <v/>
      </c>
      <c r="Q40" s="39" t="str">
        <f t="shared" si="5"/>
        <v/>
      </c>
      <c r="R40" s="39">
        <f t="shared" si="33"/>
        <v>0</v>
      </c>
      <c r="S40" s="39">
        <f t="shared" si="6"/>
        <v>0</v>
      </c>
      <c r="T40" s="39">
        <f t="shared" si="7"/>
        <v>0</v>
      </c>
      <c r="U40" s="39">
        <f t="shared" si="8"/>
        <v>0</v>
      </c>
      <c r="V40" s="39" t="str">
        <f t="shared" si="9"/>
        <v/>
      </c>
      <c r="W40" s="39" t="str">
        <f t="shared" si="10"/>
        <v/>
      </c>
      <c r="X40" s="39">
        <f t="shared" si="34"/>
        <v>0</v>
      </c>
      <c r="Y40" s="39">
        <f t="shared" si="11"/>
        <v>0</v>
      </c>
      <c r="Z40" s="39">
        <f t="shared" si="12"/>
        <v>0</v>
      </c>
      <c r="AA40" s="39">
        <f t="shared" si="13"/>
        <v>0</v>
      </c>
      <c r="AB40" s="39">
        <f t="shared" si="14"/>
        <v>0</v>
      </c>
      <c r="AC40" s="39">
        <f t="shared" si="15"/>
        <v>0</v>
      </c>
      <c r="AD40" s="39">
        <f t="shared" si="16"/>
        <v>0</v>
      </c>
      <c r="AE40" s="39">
        <f t="shared" si="17"/>
        <v>0</v>
      </c>
      <c r="AF40" s="39">
        <f t="shared" si="18"/>
        <v>0</v>
      </c>
      <c r="AG40" s="64" t="str">
        <f t="shared" si="19"/>
        <v/>
      </c>
      <c r="AH40" s="64" t="str">
        <f t="shared" si="19"/>
        <v/>
      </c>
      <c r="AI40" s="64" t="str">
        <f t="shared" si="19"/>
        <v/>
      </c>
      <c r="AJ40" s="64" t="str">
        <f t="shared" si="19"/>
        <v/>
      </c>
      <c r="AK40" s="64">
        <f t="shared" si="35"/>
        <v>0</v>
      </c>
      <c r="AL40" s="64">
        <f t="shared" si="20"/>
        <v>0</v>
      </c>
      <c r="AM40" s="64">
        <f t="shared" si="21"/>
        <v>0</v>
      </c>
      <c r="AN40" s="64">
        <f t="shared" si="22"/>
        <v>0</v>
      </c>
      <c r="AO40" s="64">
        <f t="shared" si="23"/>
        <v>0</v>
      </c>
      <c r="AP40" s="64" t="str">
        <f t="shared" si="24"/>
        <v/>
      </c>
      <c r="AQ40" s="39">
        <f t="shared" si="25"/>
        <v>0</v>
      </c>
      <c r="AR40" s="39" t="str">
        <f t="shared" si="36"/>
        <v/>
      </c>
      <c r="AS40" s="39" t="str">
        <f t="shared" si="26"/>
        <v/>
      </c>
      <c r="AT40" s="39" t="str">
        <f t="shared" si="27"/>
        <v/>
      </c>
      <c r="AU40" s="39" t="str">
        <f t="shared" si="28"/>
        <v/>
      </c>
      <c r="BA40">
        <v>34</v>
      </c>
      <c r="BB40" t="str">
        <f>選手!C35</f>
        <v/>
      </c>
      <c r="BC40" t="str">
        <f>選手!L35</f>
        <v/>
      </c>
      <c r="BD40" t="str">
        <f>選手!F35</f>
        <v/>
      </c>
      <c r="BE40">
        <f>選手!B35</f>
        <v>0</v>
      </c>
      <c r="BG40" t="str">
        <f>選手!A35</f>
        <v/>
      </c>
      <c r="BH40">
        <f t="shared" ref="BH40:BS61" si="38">COUNTIF($AG$6:$AJ$65,BH$5&amp;$BB40)</f>
        <v>0</v>
      </c>
      <c r="BI40">
        <f t="shared" si="38"/>
        <v>0</v>
      </c>
      <c r="BJ40">
        <f t="shared" si="38"/>
        <v>0</v>
      </c>
      <c r="BK40">
        <f t="shared" si="38"/>
        <v>0</v>
      </c>
      <c r="BL40">
        <f t="shared" si="38"/>
        <v>0</v>
      </c>
      <c r="BM40">
        <f t="shared" si="38"/>
        <v>0</v>
      </c>
      <c r="BN40">
        <f t="shared" si="38"/>
        <v>0</v>
      </c>
      <c r="BO40">
        <f t="shared" si="38"/>
        <v>0</v>
      </c>
      <c r="BP40">
        <f t="shared" si="38"/>
        <v>0</v>
      </c>
      <c r="BQ40">
        <f t="shared" si="38"/>
        <v>0</v>
      </c>
      <c r="BR40">
        <f t="shared" si="38"/>
        <v>0</v>
      </c>
      <c r="BS40">
        <f t="shared" si="38"/>
        <v>0</v>
      </c>
    </row>
    <row r="41" spans="1:71" ht="14.25" customHeight="1" x14ac:dyDescent="0.15">
      <c r="A41" s="15" t="str">
        <f t="shared" si="30"/>
        <v/>
      </c>
      <c r="B41" s="104"/>
      <c r="C41" s="104"/>
      <c r="D41" s="105"/>
      <c r="E41" s="106"/>
      <c r="F41" s="105"/>
      <c r="G41" s="105"/>
      <c r="H41" s="105"/>
      <c r="I41" s="105"/>
      <c r="J41" s="101" t="str">
        <f t="shared" si="0"/>
        <v/>
      </c>
      <c r="K41" s="63" t="str">
        <f t="shared" si="1"/>
        <v/>
      </c>
      <c r="L41" s="63" t="str">
        <f t="shared" si="2"/>
        <v>999:99.99</v>
      </c>
      <c r="N41" s="39" t="str">
        <f t="shared" si="3"/>
        <v/>
      </c>
      <c r="O41" s="39" t="str">
        <f t="shared" si="4"/>
        <v/>
      </c>
      <c r="P41" s="39" t="str">
        <f t="shared" si="31"/>
        <v/>
      </c>
      <c r="Q41" s="39" t="str">
        <f t="shared" si="5"/>
        <v/>
      </c>
      <c r="R41" s="39">
        <f t="shared" si="33"/>
        <v>0</v>
      </c>
      <c r="S41" s="39">
        <f t="shared" si="6"/>
        <v>0</v>
      </c>
      <c r="T41" s="39">
        <f t="shared" si="7"/>
        <v>0</v>
      </c>
      <c r="U41" s="39">
        <f t="shared" si="8"/>
        <v>0</v>
      </c>
      <c r="V41" s="39" t="str">
        <f t="shared" si="9"/>
        <v/>
      </c>
      <c r="W41" s="39" t="str">
        <f t="shared" si="10"/>
        <v/>
      </c>
      <c r="X41" s="39">
        <f t="shared" si="34"/>
        <v>0</v>
      </c>
      <c r="Y41" s="39">
        <f t="shared" si="11"/>
        <v>0</v>
      </c>
      <c r="Z41" s="39">
        <f t="shared" si="12"/>
        <v>0</v>
      </c>
      <c r="AA41" s="39">
        <f t="shared" si="13"/>
        <v>0</v>
      </c>
      <c r="AB41" s="39">
        <f t="shared" si="14"/>
        <v>0</v>
      </c>
      <c r="AC41" s="39">
        <f t="shared" si="15"/>
        <v>0</v>
      </c>
      <c r="AD41" s="39">
        <f t="shared" si="16"/>
        <v>0</v>
      </c>
      <c r="AE41" s="39">
        <f t="shared" si="17"/>
        <v>0</v>
      </c>
      <c r="AF41" s="39">
        <f t="shared" si="18"/>
        <v>0</v>
      </c>
      <c r="AG41" s="64" t="str">
        <f t="shared" si="19"/>
        <v/>
      </c>
      <c r="AH41" s="64" t="str">
        <f t="shared" si="19"/>
        <v/>
      </c>
      <c r="AI41" s="64" t="str">
        <f t="shared" si="19"/>
        <v/>
      </c>
      <c r="AJ41" s="64" t="str">
        <f t="shared" si="19"/>
        <v/>
      </c>
      <c r="AK41" s="64">
        <f t="shared" si="35"/>
        <v>0</v>
      </c>
      <c r="AL41" s="64">
        <f t="shared" si="20"/>
        <v>0</v>
      </c>
      <c r="AM41" s="64">
        <f t="shared" si="21"/>
        <v>0</v>
      </c>
      <c r="AN41" s="64">
        <f t="shared" si="22"/>
        <v>0</v>
      </c>
      <c r="AO41" s="64">
        <f t="shared" si="23"/>
        <v>0</v>
      </c>
      <c r="AP41" s="64" t="str">
        <f t="shared" si="24"/>
        <v/>
      </c>
      <c r="AQ41" s="39">
        <f t="shared" si="25"/>
        <v>0</v>
      </c>
      <c r="AR41" s="39" t="str">
        <f t="shared" si="36"/>
        <v/>
      </c>
      <c r="AS41" s="39" t="str">
        <f t="shared" si="26"/>
        <v/>
      </c>
      <c r="AT41" s="39" t="str">
        <f t="shared" si="27"/>
        <v/>
      </c>
      <c r="AU41" s="39" t="str">
        <f t="shared" si="28"/>
        <v/>
      </c>
      <c r="BA41">
        <v>35</v>
      </c>
      <c r="BB41" t="str">
        <f>選手!C36</f>
        <v/>
      </c>
      <c r="BC41" t="str">
        <f>選手!L36</f>
        <v/>
      </c>
      <c r="BD41" t="str">
        <f>選手!F36</f>
        <v/>
      </c>
      <c r="BE41">
        <f>選手!B36</f>
        <v>0</v>
      </c>
      <c r="BG41" t="str">
        <f>選手!A36</f>
        <v/>
      </c>
      <c r="BH41">
        <f t="shared" si="38"/>
        <v>0</v>
      </c>
      <c r="BI41">
        <f t="shared" si="38"/>
        <v>0</v>
      </c>
      <c r="BJ41">
        <f t="shared" si="38"/>
        <v>0</v>
      </c>
      <c r="BK41">
        <f t="shared" si="38"/>
        <v>0</v>
      </c>
      <c r="BL41">
        <f t="shared" si="38"/>
        <v>0</v>
      </c>
      <c r="BM41">
        <f t="shared" si="38"/>
        <v>0</v>
      </c>
      <c r="BN41">
        <f t="shared" si="38"/>
        <v>0</v>
      </c>
      <c r="BO41">
        <f t="shared" si="38"/>
        <v>0</v>
      </c>
      <c r="BP41">
        <f t="shared" si="38"/>
        <v>0</v>
      </c>
      <c r="BQ41">
        <f t="shared" si="38"/>
        <v>0</v>
      </c>
      <c r="BR41">
        <f t="shared" si="38"/>
        <v>0</v>
      </c>
      <c r="BS41">
        <f t="shared" si="38"/>
        <v>0</v>
      </c>
    </row>
    <row r="42" spans="1:71" ht="14.25" customHeight="1" x14ac:dyDescent="0.15">
      <c r="A42" s="15" t="str">
        <f t="shared" si="30"/>
        <v/>
      </c>
      <c r="B42" s="104"/>
      <c r="C42" s="104"/>
      <c r="D42" s="105"/>
      <c r="E42" s="106"/>
      <c r="F42" s="105"/>
      <c r="G42" s="105"/>
      <c r="H42" s="105"/>
      <c r="I42" s="105"/>
      <c r="J42" s="101" t="str">
        <f t="shared" si="0"/>
        <v/>
      </c>
      <c r="K42" s="63" t="str">
        <f t="shared" si="1"/>
        <v/>
      </c>
      <c r="L42" s="63" t="str">
        <f t="shared" si="2"/>
        <v>999:99.99</v>
      </c>
      <c r="N42" s="39" t="str">
        <f t="shared" si="3"/>
        <v/>
      </c>
      <c r="O42" s="39" t="str">
        <f t="shared" si="4"/>
        <v/>
      </c>
      <c r="P42" s="39" t="str">
        <f t="shared" si="31"/>
        <v/>
      </c>
      <c r="Q42" s="39" t="str">
        <f t="shared" si="5"/>
        <v/>
      </c>
      <c r="R42" s="39">
        <f t="shared" si="33"/>
        <v>0</v>
      </c>
      <c r="S42" s="39">
        <f t="shared" si="6"/>
        <v>0</v>
      </c>
      <c r="T42" s="39">
        <f t="shared" si="7"/>
        <v>0</v>
      </c>
      <c r="U42" s="39">
        <f t="shared" si="8"/>
        <v>0</v>
      </c>
      <c r="V42" s="39" t="str">
        <f t="shared" si="9"/>
        <v/>
      </c>
      <c r="W42" s="39" t="str">
        <f t="shared" si="10"/>
        <v/>
      </c>
      <c r="X42" s="39">
        <f t="shared" si="34"/>
        <v>0</v>
      </c>
      <c r="Y42" s="39">
        <f t="shared" si="11"/>
        <v>0</v>
      </c>
      <c r="Z42" s="39">
        <f t="shared" si="12"/>
        <v>0</v>
      </c>
      <c r="AA42" s="39">
        <f t="shared" si="13"/>
        <v>0</v>
      </c>
      <c r="AB42" s="39">
        <f t="shared" si="14"/>
        <v>0</v>
      </c>
      <c r="AC42" s="39">
        <f t="shared" si="15"/>
        <v>0</v>
      </c>
      <c r="AD42" s="39">
        <f t="shared" si="16"/>
        <v>0</v>
      </c>
      <c r="AE42" s="39">
        <f t="shared" si="17"/>
        <v>0</v>
      </c>
      <c r="AF42" s="39">
        <f t="shared" si="18"/>
        <v>0</v>
      </c>
      <c r="AG42" s="64" t="str">
        <f t="shared" si="19"/>
        <v/>
      </c>
      <c r="AH42" s="64" t="str">
        <f t="shared" si="19"/>
        <v/>
      </c>
      <c r="AI42" s="64" t="str">
        <f t="shared" si="19"/>
        <v/>
      </c>
      <c r="AJ42" s="64" t="str">
        <f t="shared" si="19"/>
        <v/>
      </c>
      <c r="AK42" s="64">
        <f t="shared" si="35"/>
        <v>0</v>
      </c>
      <c r="AL42" s="64">
        <f t="shared" si="20"/>
        <v>0</v>
      </c>
      <c r="AM42" s="64">
        <f t="shared" si="21"/>
        <v>0</v>
      </c>
      <c r="AN42" s="64">
        <f t="shared" si="22"/>
        <v>0</v>
      </c>
      <c r="AO42" s="64">
        <f t="shared" si="23"/>
        <v>0</v>
      </c>
      <c r="AP42" s="64" t="str">
        <f t="shared" si="24"/>
        <v/>
      </c>
      <c r="AQ42" s="39">
        <f t="shared" si="25"/>
        <v>0</v>
      </c>
      <c r="AR42" s="39" t="str">
        <f t="shared" si="36"/>
        <v/>
      </c>
      <c r="AS42" s="39" t="str">
        <f t="shared" si="26"/>
        <v/>
      </c>
      <c r="AT42" s="39" t="str">
        <f t="shared" si="27"/>
        <v/>
      </c>
      <c r="AU42" s="39" t="str">
        <f t="shared" si="28"/>
        <v/>
      </c>
      <c r="AV42" s="15"/>
      <c r="BA42">
        <v>36</v>
      </c>
      <c r="BB42" t="str">
        <f>選手!C37</f>
        <v/>
      </c>
      <c r="BC42" t="str">
        <f>選手!L37</f>
        <v/>
      </c>
      <c r="BD42" t="str">
        <f>選手!F37</f>
        <v/>
      </c>
      <c r="BE42">
        <f>選手!B37</f>
        <v>0</v>
      </c>
      <c r="BG42" t="str">
        <f>選手!A37</f>
        <v/>
      </c>
      <c r="BH42">
        <f t="shared" si="38"/>
        <v>0</v>
      </c>
      <c r="BI42">
        <f t="shared" si="38"/>
        <v>0</v>
      </c>
      <c r="BJ42">
        <f t="shared" si="38"/>
        <v>0</v>
      </c>
      <c r="BK42">
        <f t="shared" si="38"/>
        <v>0</v>
      </c>
      <c r="BL42">
        <f t="shared" si="38"/>
        <v>0</v>
      </c>
      <c r="BM42">
        <f t="shared" si="38"/>
        <v>0</v>
      </c>
      <c r="BN42">
        <f t="shared" si="38"/>
        <v>0</v>
      </c>
      <c r="BO42">
        <f t="shared" si="38"/>
        <v>0</v>
      </c>
      <c r="BP42">
        <f t="shared" si="38"/>
        <v>0</v>
      </c>
      <c r="BQ42">
        <f t="shared" si="38"/>
        <v>0</v>
      </c>
      <c r="BR42">
        <f t="shared" si="38"/>
        <v>0</v>
      </c>
      <c r="BS42">
        <f t="shared" si="38"/>
        <v>0</v>
      </c>
    </row>
    <row r="43" spans="1:71" ht="14.25" customHeight="1" x14ac:dyDescent="0.15">
      <c r="A43" s="15" t="str">
        <f t="shared" si="30"/>
        <v/>
      </c>
      <c r="B43" s="104"/>
      <c r="C43" s="104"/>
      <c r="D43" s="105"/>
      <c r="E43" s="106"/>
      <c r="F43" s="105"/>
      <c r="G43" s="105"/>
      <c r="H43" s="105"/>
      <c r="I43" s="105"/>
      <c r="J43" s="101" t="str">
        <f t="shared" si="0"/>
        <v/>
      </c>
      <c r="K43" s="63" t="str">
        <f t="shared" si="1"/>
        <v/>
      </c>
      <c r="L43" s="63" t="str">
        <f t="shared" si="2"/>
        <v>999:99.99</v>
      </c>
      <c r="N43" s="39" t="str">
        <f t="shared" si="3"/>
        <v/>
      </c>
      <c r="O43" s="39" t="str">
        <f t="shared" si="4"/>
        <v/>
      </c>
      <c r="P43" s="39" t="str">
        <f t="shared" si="31"/>
        <v/>
      </c>
      <c r="Q43" s="39" t="str">
        <f t="shared" si="5"/>
        <v/>
      </c>
      <c r="R43" s="39">
        <f t="shared" si="33"/>
        <v>0</v>
      </c>
      <c r="S43" s="39">
        <f t="shared" si="6"/>
        <v>0</v>
      </c>
      <c r="T43" s="39">
        <f t="shared" si="7"/>
        <v>0</v>
      </c>
      <c r="U43" s="39">
        <f t="shared" si="8"/>
        <v>0</v>
      </c>
      <c r="V43" s="39" t="str">
        <f t="shared" si="9"/>
        <v/>
      </c>
      <c r="W43" s="39" t="str">
        <f t="shared" si="10"/>
        <v/>
      </c>
      <c r="X43" s="39">
        <f t="shared" si="34"/>
        <v>0</v>
      </c>
      <c r="Y43" s="39">
        <f t="shared" si="11"/>
        <v>0</v>
      </c>
      <c r="Z43" s="39">
        <f t="shared" si="12"/>
        <v>0</v>
      </c>
      <c r="AA43" s="39">
        <f t="shared" si="13"/>
        <v>0</v>
      </c>
      <c r="AB43" s="39">
        <f t="shared" si="14"/>
        <v>0</v>
      </c>
      <c r="AC43" s="39">
        <f t="shared" si="15"/>
        <v>0</v>
      </c>
      <c r="AD43" s="39">
        <f t="shared" si="16"/>
        <v>0</v>
      </c>
      <c r="AE43" s="39">
        <f t="shared" si="17"/>
        <v>0</v>
      </c>
      <c r="AF43" s="39">
        <f t="shared" si="18"/>
        <v>0</v>
      </c>
      <c r="AG43" s="64" t="str">
        <f t="shared" si="19"/>
        <v/>
      </c>
      <c r="AH43" s="64" t="str">
        <f t="shared" si="19"/>
        <v/>
      </c>
      <c r="AI43" s="64" t="str">
        <f t="shared" si="19"/>
        <v/>
      </c>
      <c r="AJ43" s="64" t="str">
        <f t="shared" si="19"/>
        <v/>
      </c>
      <c r="AK43" s="64">
        <f t="shared" si="35"/>
        <v>0</v>
      </c>
      <c r="AL43" s="64">
        <f t="shared" si="20"/>
        <v>0</v>
      </c>
      <c r="AM43" s="64">
        <f t="shared" si="21"/>
        <v>0</v>
      </c>
      <c r="AN43" s="64">
        <f t="shared" si="22"/>
        <v>0</v>
      </c>
      <c r="AO43" s="64">
        <f t="shared" si="23"/>
        <v>0</v>
      </c>
      <c r="AP43" s="64" t="str">
        <f t="shared" si="24"/>
        <v/>
      </c>
      <c r="AQ43" s="39">
        <f t="shared" si="25"/>
        <v>0</v>
      </c>
      <c r="AR43" s="39" t="str">
        <f t="shared" si="36"/>
        <v/>
      </c>
      <c r="AS43" s="39" t="str">
        <f t="shared" si="26"/>
        <v/>
      </c>
      <c r="AT43" s="39" t="str">
        <f t="shared" si="27"/>
        <v/>
      </c>
      <c r="AU43" s="39" t="str">
        <f t="shared" si="28"/>
        <v/>
      </c>
      <c r="AW43" s="15"/>
      <c r="BA43">
        <v>37</v>
      </c>
      <c r="BB43" t="str">
        <f>選手!C38</f>
        <v/>
      </c>
      <c r="BC43" t="str">
        <f>選手!L38</f>
        <v/>
      </c>
      <c r="BD43" t="str">
        <f>選手!F38</f>
        <v/>
      </c>
      <c r="BE43">
        <f>選手!B38</f>
        <v>0</v>
      </c>
      <c r="BG43" t="str">
        <f>選手!A38</f>
        <v/>
      </c>
      <c r="BH43">
        <f t="shared" si="38"/>
        <v>0</v>
      </c>
      <c r="BI43">
        <f t="shared" si="38"/>
        <v>0</v>
      </c>
      <c r="BJ43">
        <f t="shared" si="38"/>
        <v>0</v>
      </c>
      <c r="BK43">
        <f t="shared" si="38"/>
        <v>0</v>
      </c>
      <c r="BL43">
        <f t="shared" si="38"/>
        <v>0</v>
      </c>
      <c r="BM43">
        <f t="shared" si="38"/>
        <v>0</v>
      </c>
      <c r="BN43">
        <f t="shared" si="38"/>
        <v>0</v>
      </c>
      <c r="BO43">
        <f t="shared" si="38"/>
        <v>0</v>
      </c>
      <c r="BP43">
        <f t="shared" si="38"/>
        <v>0</v>
      </c>
      <c r="BQ43">
        <f t="shared" si="38"/>
        <v>0</v>
      </c>
      <c r="BR43">
        <f t="shared" si="38"/>
        <v>0</v>
      </c>
      <c r="BS43">
        <f t="shared" si="38"/>
        <v>0</v>
      </c>
    </row>
    <row r="44" spans="1:71" ht="14.25" customHeight="1" x14ac:dyDescent="0.15">
      <c r="A44" s="15" t="str">
        <f t="shared" si="30"/>
        <v/>
      </c>
      <c r="B44" s="104"/>
      <c r="C44" s="104"/>
      <c r="D44" s="105"/>
      <c r="E44" s="106"/>
      <c r="F44" s="105"/>
      <c r="G44" s="105"/>
      <c r="H44" s="105"/>
      <c r="I44" s="105"/>
      <c r="J44" s="101" t="str">
        <f t="shared" si="0"/>
        <v/>
      </c>
      <c r="K44" s="63" t="str">
        <f t="shared" si="1"/>
        <v/>
      </c>
      <c r="L44" s="63" t="str">
        <f t="shared" si="2"/>
        <v>999:99.99</v>
      </c>
      <c r="N44" s="39" t="str">
        <f t="shared" si="3"/>
        <v/>
      </c>
      <c r="O44" s="39" t="str">
        <f t="shared" si="4"/>
        <v/>
      </c>
      <c r="P44" s="39" t="str">
        <f t="shared" si="31"/>
        <v/>
      </c>
      <c r="Q44" s="39" t="str">
        <f t="shared" si="5"/>
        <v/>
      </c>
      <c r="R44" s="39">
        <f t="shared" si="33"/>
        <v>0</v>
      </c>
      <c r="S44" s="39">
        <f t="shared" si="6"/>
        <v>0</v>
      </c>
      <c r="T44" s="39">
        <f t="shared" si="7"/>
        <v>0</v>
      </c>
      <c r="U44" s="39">
        <f t="shared" si="8"/>
        <v>0</v>
      </c>
      <c r="V44" s="39" t="str">
        <f t="shared" si="9"/>
        <v/>
      </c>
      <c r="W44" s="39" t="str">
        <f t="shared" si="10"/>
        <v/>
      </c>
      <c r="X44" s="39">
        <f t="shared" si="34"/>
        <v>0</v>
      </c>
      <c r="Y44" s="39">
        <f t="shared" si="11"/>
        <v>0</v>
      </c>
      <c r="Z44" s="39">
        <f t="shared" si="12"/>
        <v>0</v>
      </c>
      <c r="AA44" s="39">
        <f t="shared" si="13"/>
        <v>0</v>
      </c>
      <c r="AB44" s="39">
        <f t="shared" si="14"/>
        <v>0</v>
      </c>
      <c r="AC44" s="39">
        <f t="shared" si="15"/>
        <v>0</v>
      </c>
      <c r="AD44" s="39">
        <f t="shared" si="16"/>
        <v>0</v>
      </c>
      <c r="AE44" s="39">
        <f t="shared" si="17"/>
        <v>0</v>
      </c>
      <c r="AF44" s="39">
        <f t="shared" si="18"/>
        <v>0</v>
      </c>
      <c r="AG44" s="64" t="str">
        <f t="shared" si="19"/>
        <v/>
      </c>
      <c r="AH44" s="64" t="str">
        <f t="shared" si="19"/>
        <v/>
      </c>
      <c r="AI44" s="64" t="str">
        <f t="shared" si="19"/>
        <v/>
      </c>
      <c r="AJ44" s="64" t="str">
        <f t="shared" si="19"/>
        <v/>
      </c>
      <c r="AK44" s="64">
        <f t="shared" si="35"/>
        <v>0</v>
      </c>
      <c r="AL44" s="64">
        <f t="shared" si="20"/>
        <v>0</v>
      </c>
      <c r="AM44" s="64">
        <f t="shared" si="21"/>
        <v>0</v>
      </c>
      <c r="AN44" s="64">
        <f t="shared" si="22"/>
        <v>0</v>
      </c>
      <c r="AO44" s="64">
        <f t="shared" si="23"/>
        <v>0</v>
      </c>
      <c r="AP44" s="64" t="str">
        <f t="shared" si="24"/>
        <v/>
      </c>
      <c r="AQ44" s="39">
        <f t="shared" si="25"/>
        <v>0</v>
      </c>
      <c r="AR44" s="39" t="str">
        <f t="shared" si="36"/>
        <v/>
      </c>
      <c r="AS44" s="39" t="str">
        <f t="shared" si="26"/>
        <v/>
      </c>
      <c r="AT44" s="39" t="str">
        <f t="shared" si="27"/>
        <v/>
      </c>
      <c r="AU44" s="39" t="str">
        <f t="shared" si="28"/>
        <v/>
      </c>
      <c r="BA44">
        <v>38</v>
      </c>
      <c r="BB44" t="str">
        <f>選手!C39</f>
        <v/>
      </c>
      <c r="BC44" t="str">
        <f>選手!L39</f>
        <v/>
      </c>
      <c r="BD44" t="str">
        <f>選手!F39</f>
        <v/>
      </c>
      <c r="BE44">
        <f>選手!B39</f>
        <v>0</v>
      </c>
      <c r="BG44" t="str">
        <f>選手!A39</f>
        <v/>
      </c>
      <c r="BH44">
        <f t="shared" si="38"/>
        <v>0</v>
      </c>
      <c r="BI44">
        <f t="shared" si="38"/>
        <v>0</v>
      </c>
      <c r="BJ44">
        <f t="shared" si="38"/>
        <v>0</v>
      </c>
      <c r="BK44">
        <f t="shared" si="38"/>
        <v>0</v>
      </c>
      <c r="BL44">
        <f t="shared" si="38"/>
        <v>0</v>
      </c>
      <c r="BM44">
        <f t="shared" si="38"/>
        <v>0</v>
      </c>
      <c r="BN44">
        <f t="shared" si="38"/>
        <v>0</v>
      </c>
      <c r="BO44">
        <f t="shared" si="38"/>
        <v>0</v>
      </c>
      <c r="BP44">
        <f t="shared" si="38"/>
        <v>0</v>
      </c>
      <c r="BQ44">
        <f t="shared" si="38"/>
        <v>0</v>
      </c>
      <c r="BR44">
        <f t="shared" si="38"/>
        <v>0</v>
      </c>
      <c r="BS44">
        <f t="shared" si="38"/>
        <v>0</v>
      </c>
    </row>
    <row r="45" spans="1:71" s="15" customFormat="1" ht="14.25" customHeight="1" x14ac:dyDescent="0.15">
      <c r="A45" s="15" t="str">
        <f t="shared" si="30"/>
        <v/>
      </c>
      <c r="B45" s="104"/>
      <c r="C45" s="104"/>
      <c r="D45" s="105"/>
      <c r="E45" s="106"/>
      <c r="F45" s="105"/>
      <c r="G45" s="105"/>
      <c r="H45" s="105"/>
      <c r="I45" s="105"/>
      <c r="J45" s="101" t="str">
        <f t="shared" si="0"/>
        <v/>
      </c>
      <c r="K45" s="63" t="str">
        <f t="shared" si="1"/>
        <v/>
      </c>
      <c r="L45" s="63" t="str">
        <f t="shared" si="2"/>
        <v>999:99.99</v>
      </c>
      <c r="N45" s="39" t="str">
        <f t="shared" si="3"/>
        <v/>
      </c>
      <c r="O45" s="39" t="str">
        <f t="shared" si="4"/>
        <v/>
      </c>
      <c r="P45" s="39" t="str">
        <f t="shared" si="31"/>
        <v/>
      </c>
      <c r="Q45" s="39" t="str">
        <f t="shared" si="5"/>
        <v/>
      </c>
      <c r="R45" s="39">
        <f t="shared" si="33"/>
        <v>0</v>
      </c>
      <c r="S45" s="39">
        <f t="shared" si="6"/>
        <v>0</v>
      </c>
      <c r="T45" s="39">
        <f t="shared" si="7"/>
        <v>0</v>
      </c>
      <c r="U45" s="39">
        <f t="shared" si="8"/>
        <v>0</v>
      </c>
      <c r="V45" s="39" t="str">
        <f t="shared" si="9"/>
        <v/>
      </c>
      <c r="W45" s="39" t="str">
        <f t="shared" si="10"/>
        <v/>
      </c>
      <c r="X45" s="39">
        <f t="shared" si="34"/>
        <v>0</v>
      </c>
      <c r="Y45" s="39">
        <f t="shared" si="11"/>
        <v>0</v>
      </c>
      <c r="Z45" s="39">
        <f t="shared" si="12"/>
        <v>0</v>
      </c>
      <c r="AA45" s="39">
        <f t="shared" si="13"/>
        <v>0</v>
      </c>
      <c r="AB45" s="39">
        <f t="shared" si="14"/>
        <v>0</v>
      </c>
      <c r="AC45" s="39">
        <f t="shared" si="15"/>
        <v>0</v>
      </c>
      <c r="AD45" s="39">
        <f t="shared" si="16"/>
        <v>0</v>
      </c>
      <c r="AE45" s="39">
        <f t="shared" si="17"/>
        <v>0</v>
      </c>
      <c r="AF45" s="39">
        <f t="shared" si="18"/>
        <v>0</v>
      </c>
      <c r="AG45" s="64" t="str">
        <f t="shared" si="19"/>
        <v/>
      </c>
      <c r="AH45" s="64" t="str">
        <f t="shared" si="19"/>
        <v/>
      </c>
      <c r="AI45" s="64" t="str">
        <f t="shared" si="19"/>
        <v/>
      </c>
      <c r="AJ45" s="64" t="str">
        <f t="shared" si="19"/>
        <v/>
      </c>
      <c r="AK45" s="64">
        <f t="shared" si="35"/>
        <v>0</v>
      </c>
      <c r="AL45" s="64">
        <f t="shared" si="20"/>
        <v>0</v>
      </c>
      <c r="AM45" s="64">
        <f t="shared" si="21"/>
        <v>0</v>
      </c>
      <c r="AN45" s="64">
        <f t="shared" si="22"/>
        <v>0</v>
      </c>
      <c r="AO45" s="64">
        <f t="shared" si="23"/>
        <v>0</v>
      </c>
      <c r="AP45" s="64" t="str">
        <f t="shared" si="24"/>
        <v/>
      </c>
      <c r="AQ45" s="39">
        <f t="shared" si="25"/>
        <v>0</v>
      </c>
      <c r="AR45" s="39" t="str">
        <f t="shared" si="36"/>
        <v/>
      </c>
      <c r="AS45" s="39" t="str">
        <f t="shared" si="26"/>
        <v/>
      </c>
      <c r="AT45" s="39" t="str">
        <f t="shared" si="27"/>
        <v/>
      </c>
      <c r="AU45" s="39" t="str">
        <f t="shared" si="28"/>
        <v/>
      </c>
      <c r="AV45"/>
      <c r="AW45"/>
      <c r="BA45">
        <v>39</v>
      </c>
      <c r="BB45" t="str">
        <f>選手!C40</f>
        <v/>
      </c>
      <c r="BC45" t="str">
        <f>選手!L40</f>
        <v/>
      </c>
      <c r="BD45" t="str">
        <f>選手!F40</f>
        <v/>
      </c>
      <c r="BE45">
        <f>選手!B40</f>
        <v>0</v>
      </c>
      <c r="BF45"/>
      <c r="BG45" t="str">
        <f>選手!A40</f>
        <v/>
      </c>
      <c r="BH45">
        <f t="shared" si="38"/>
        <v>0</v>
      </c>
      <c r="BI45">
        <f t="shared" si="38"/>
        <v>0</v>
      </c>
      <c r="BJ45">
        <f t="shared" si="38"/>
        <v>0</v>
      </c>
      <c r="BK45">
        <f t="shared" si="38"/>
        <v>0</v>
      </c>
      <c r="BL45">
        <f t="shared" si="38"/>
        <v>0</v>
      </c>
      <c r="BM45">
        <f t="shared" si="38"/>
        <v>0</v>
      </c>
      <c r="BN45">
        <f t="shared" si="38"/>
        <v>0</v>
      </c>
      <c r="BO45">
        <f t="shared" si="38"/>
        <v>0</v>
      </c>
      <c r="BP45">
        <f t="shared" si="38"/>
        <v>0</v>
      </c>
      <c r="BQ45">
        <f t="shared" si="38"/>
        <v>0</v>
      </c>
      <c r="BR45">
        <f t="shared" si="38"/>
        <v>0</v>
      </c>
      <c r="BS45">
        <f t="shared" si="38"/>
        <v>0</v>
      </c>
    </row>
    <row r="46" spans="1:71" ht="14.25" customHeight="1" x14ac:dyDescent="0.15">
      <c r="A46" s="15" t="str">
        <f t="shared" si="30"/>
        <v/>
      </c>
      <c r="B46" s="104"/>
      <c r="C46" s="104"/>
      <c r="D46" s="105"/>
      <c r="E46" s="106"/>
      <c r="F46" s="105"/>
      <c r="G46" s="105"/>
      <c r="H46" s="105"/>
      <c r="I46" s="105"/>
      <c r="J46" s="101" t="str">
        <f t="shared" si="0"/>
        <v/>
      </c>
      <c r="K46" s="63" t="str">
        <f t="shared" si="1"/>
        <v/>
      </c>
      <c r="L46" s="63" t="str">
        <f t="shared" si="2"/>
        <v>999:99.99</v>
      </c>
      <c r="N46" s="39" t="str">
        <f t="shared" si="3"/>
        <v/>
      </c>
      <c r="O46" s="39" t="str">
        <f t="shared" si="4"/>
        <v/>
      </c>
      <c r="P46" s="39" t="str">
        <f t="shared" si="31"/>
        <v/>
      </c>
      <c r="Q46" s="39" t="str">
        <f t="shared" si="5"/>
        <v/>
      </c>
      <c r="R46" s="39">
        <f t="shared" si="33"/>
        <v>0</v>
      </c>
      <c r="S46" s="39">
        <f t="shared" si="6"/>
        <v>0</v>
      </c>
      <c r="T46" s="39">
        <f t="shared" si="7"/>
        <v>0</v>
      </c>
      <c r="U46" s="39">
        <f t="shared" si="8"/>
        <v>0</v>
      </c>
      <c r="V46" s="39" t="str">
        <f t="shared" si="9"/>
        <v/>
      </c>
      <c r="W46" s="39" t="str">
        <f t="shared" si="10"/>
        <v/>
      </c>
      <c r="X46" s="39">
        <f t="shared" si="34"/>
        <v>0</v>
      </c>
      <c r="Y46" s="39">
        <f t="shared" si="11"/>
        <v>0</v>
      </c>
      <c r="Z46" s="39">
        <f t="shared" si="12"/>
        <v>0</v>
      </c>
      <c r="AA46" s="39">
        <f t="shared" si="13"/>
        <v>0</v>
      </c>
      <c r="AB46" s="39">
        <f t="shared" si="14"/>
        <v>0</v>
      </c>
      <c r="AC46" s="39">
        <f t="shared" si="15"/>
        <v>0</v>
      </c>
      <c r="AD46" s="39">
        <f t="shared" si="16"/>
        <v>0</v>
      </c>
      <c r="AE46" s="39">
        <f t="shared" si="17"/>
        <v>0</v>
      </c>
      <c r="AF46" s="39">
        <f t="shared" si="18"/>
        <v>0</v>
      </c>
      <c r="AG46" s="64" t="str">
        <f t="shared" si="19"/>
        <v/>
      </c>
      <c r="AH46" s="64" t="str">
        <f t="shared" si="19"/>
        <v/>
      </c>
      <c r="AI46" s="64" t="str">
        <f t="shared" si="19"/>
        <v/>
      </c>
      <c r="AJ46" s="64" t="str">
        <f t="shared" si="19"/>
        <v/>
      </c>
      <c r="AK46" s="64">
        <f t="shared" si="35"/>
        <v>0</v>
      </c>
      <c r="AL46" s="64">
        <f t="shared" si="20"/>
        <v>0</v>
      </c>
      <c r="AM46" s="64">
        <f t="shared" si="21"/>
        <v>0</v>
      </c>
      <c r="AN46" s="64">
        <f t="shared" si="22"/>
        <v>0</v>
      </c>
      <c r="AO46" s="64">
        <f t="shared" si="23"/>
        <v>0</v>
      </c>
      <c r="AP46" s="64" t="str">
        <f t="shared" si="24"/>
        <v/>
      </c>
      <c r="AQ46" s="39">
        <f t="shared" si="25"/>
        <v>0</v>
      </c>
      <c r="AR46" s="39" t="str">
        <f t="shared" si="36"/>
        <v/>
      </c>
      <c r="AS46" s="39" t="str">
        <f t="shared" si="26"/>
        <v/>
      </c>
      <c r="AT46" s="39" t="str">
        <f t="shared" si="27"/>
        <v/>
      </c>
      <c r="AU46" s="39" t="str">
        <f t="shared" si="28"/>
        <v/>
      </c>
      <c r="BA46">
        <v>40</v>
      </c>
      <c r="BB46" t="str">
        <f>選手!C41</f>
        <v/>
      </c>
      <c r="BC46" t="str">
        <f>選手!L41</f>
        <v/>
      </c>
      <c r="BD46" t="str">
        <f>選手!F41</f>
        <v/>
      </c>
      <c r="BE46">
        <f>選手!B41</f>
        <v>0</v>
      </c>
      <c r="BG46" t="str">
        <f>選手!A41</f>
        <v/>
      </c>
      <c r="BH46">
        <f t="shared" si="38"/>
        <v>0</v>
      </c>
      <c r="BI46">
        <f t="shared" si="38"/>
        <v>0</v>
      </c>
      <c r="BJ46">
        <f t="shared" si="38"/>
        <v>0</v>
      </c>
      <c r="BK46">
        <f t="shared" si="38"/>
        <v>0</v>
      </c>
      <c r="BL46">
        <f t="shared" si="38"/>
        <v>0</v>
      </c>
      <c r="BM46">
        <f t="shared" si="38"/>
        <v>0</v>
      </c>
      <c r="BN46">
        <f t="shared" si="38"/>
        <v>0</v>
      </c>
      <c r="BO46">
        <f t="shared" si="38"/>
        <v>0</v>
      </c>
      <c r="BP46">
        <f t="shared" si="38"/>
        <v>0</v>
      </c>
      <c r="BQ46">
        <f t="shared" si="38"/>
        <v>0</v>
      </c>
      <c r="BR46">
        <f t="shared" si="38"/>
        <v>0</v>
      </c>
      <c r="BS46">
        <f t="shared" si="38"/>
        <v>0</v>
      </c>
    </row>
    <row r="47" spans="1:71" ht="14.25" customHeight="1" x14ac:dyDescent="0.15">
      <c r="A47" s="15" t="str">
        <f t="shared" si="30"/>
        <v/>
      </c>
      <c r="B47" s="104"/>
      <c r="C47" s="104"/>
      <c r="D47" s="105"/>
      <c r="E47" s="106"/>
      <c r="F47" s="105"/>
      <c r="G47" s="105"/>
      <c r="H47" s="105"/>
      <c r="I47" s="105"/>
      <c r="J47" s="101" t="str">
        <f t="shared" si="0"/>
        <v/>
      </c>
      <c r="K47" s="63" t="str">
        <f t="shared" si="1"/>
        <v/>
      </c>
      <c r="L47" s="63" t="str">
        <f t="shared" si="2"/>
        <v>999:99.99</v>
      </c>
      <c r="N47" s="39" t="str">
        <f t="shared" si="3"/>
        <v/>
      </c>
      <c r="O47" s="39" t="str">
        <f t="shared" si="4"/>
        <v/>
      </c>
      <c r="P47" s="39" t="str">
        <f t="shared" si="31"/>
        <v/>
      </c>
      <c r="Q47" s="39" t="str">
        <f t="shared" si="5"/>
        <v/>
      </c>
      <c r="R47" s="39">
        <f t="shared" si="33"/>
        <v>0</v>
      </c>
      <c r="S47" s="39">
        <f t="shared" si="6"/>
        <v>0</v>
      </c>
      <c r="T47" s="39">
        <f t="shared" si="7"/>
        <v>0</v>
      </c>
      <c r="U47" s="39">
        <f t="shared" si="8"/>
        <v>0</v>
      </c>
      <c r="V47" s="39" t="str">
        <f t="shared" si="9"/>
        <v/>
      </c>
      <c r="W47" s="39" t="str">
        <f t="shared" si="10"/>
        <v/>
      </c>
      <c r="X47" s="39">
        <f t="shared" si="34"/>
        <v>0</v>
      </c>
      <c r="Y47" s="39">
        <f t="shared" si="11"/>
        <v>0</v>
      </c>
      <c r="Z47" s="39">
        <f t="shared" si="12"/>
        <v>0</v>
      </c>
      <c r="AA47" s="39">
        <f t="shared" si="13"/>
        <v>0</v>
      </c>
      <c r="AB47" s="39">
        <f t="shared" si="14"/>
        <v>0</v>
      </c>
      <c r="AC47" s="39">
        <f t="shared" si="15"/>
        <v>0</v>
      </c>
      <c r="AD47" s="39">
        <f t="shared" si="16"/>
        <v>0</v>
      </c>
      <c r="AE47" s="39">
        <f t="shared" si="17"/>
        <v>0</v>
      </c>
      <c r="AF47" s="39">
        <f t="shared" si="18"/>
        <v>0</v>
      </c>
      <c r="AG47" s="64" t="str">
        <f t="shared" si="19"/>
        <v/>
      </c>
      <c r="AH47" s="64" t="str">
        <f t="shared" si="19"/>
        <v/>
      </c>
      <c r="AI47" s="64" t="str">
        <f t="shared" si="19"/>
        <v/>
      </c>
      <c r="AJ47" s="64" t="str">
        <f t="shared" si="19"/>
        <v/>
      </c>
      <c r="AK47" s="64">
        <f t="shared" si="35"/>
        <v>0</v>
      </c>
      <c r="AL47" s="64">
        <f t="shared" si="20"/>
        <v>0</v>
      </c>
      <c r="AM47" s="64">
        <f t="shared" si="21"/>
        <v>0</v>
      </c>
      <c r="AN47" s="64">
        <f t="shared" si="22"/>
        <v>0</v>
      </c>
      <c r="AO47" s="64">
        <f t="shared" si="23"/>
        <v>0</v>
      </c>
      <c r="AP47" s="64" t="str">
        <f t="shared" si="24"/>
        <v/>
      </c>
      <c r="AQ47" s="39">
        <f t="shared" si="25"/>
        <v>0</v>
      </c>
      <c r="AR47" s="39" t="str">
        <f t="shared" si="36"/>
        <v/>
      </c>
      <c r="AS47" s="39" t="str">
        <f t="shared" si="26"/>
        <v/>
      </c>
      <c r="AT47" s="39" t="str">
        <f t="shared" si="27"/>
        <v/>
      </c>
      <c r="AU47" s="39" t="str">
        <f t="shared" si="28"/>
        <v/>
      </c>
      <c r="BA47">
        <v>41</v>
      </c>
      <c r="BB47" t="str">
        <f>選手!C42</f>
        <v/>
      </c>
      <c r="BC47" t="str">
        <f>選手!L42</f>
        <v/>
      </c>
      <c r="BD47" t="str">
        <f>選手!F42</f>
        <v/>
      </c>
      <c r="BE47">
        <f>選手!B42</f>
        <v>0</v>
      </c>
      <c r="BG47" t="str">
        <f>選手!A42</f>
        <v/>
      </c>
      <c r="BH47">
        <f t="shared" si="38"/>
        <v>0</v>
      </c>
      <c r="BI47">
        <f t="shared" si="38"/>
        <v>0</v>
      </c>
      <c r="BJ47">
        <f t="shared" si="38"/>
        <v>0</v>
      </c>
      <c r="BK47">
        <f t="shared" si="38"/>
        <v>0</v>
      </c>
      <c r="BL47">
        <f t="shared" si="38"/>
        <v>0</v>
      </c>
      <c r="BM47">
        <f t="shared" si="38"/>
        <v>0</v>
      </c>
      <c r="BN47">
        <f t="shared" si="38"/>
        <v>0</v>
      </c>
      <c r="BO47">
        <f t="shared" si="38"/>
        <v>0</v>
      </c>
      <c r="BP47">
        <f t="shared" si="38"/>
        <v>0</v>
      </c>
      <c r="BQ47">
        <f t="shared" si="38"/>
        <v>0</v>
      </c>
      <c r="BR47">
        <f t="shared" si="38"/>
        <v>0</v>
      </c>
      <c r="BS47">
        <f t="shared" si="38"/>
        <v>0</v>
      </c>
    </row>
    <row r="48" spans="1:71" ht="14.25" customHeight="1" x14ac:dyDescent="0.15">
      <c r="A48" s="15" t="str">
        <f t="shared" si="30"/>
        <v/>
      </c>
      <c r="B48" s="104"/>
      <c r="C48" s="104"/>
      <c r="D48" s="105"/>
      <c r="E48" s="106"/>
      <c r="F48" s="105"/>
      <c r="G48" s="105"/>
      <c r="H48" s="105"/>
      <c r="I48" s="105"/>
      <c r="J48" s="101" t="str">
        <f t="shared" si="0"/>
        <v/>
      </c>
      <c r="K48" s="63" t="str">
        <f t="shared" si="1"/>
        <v/>
      </c>
      <c r="L48" s="63" t="str">
        <f t="shared" si="2"/>
        <v>999:99.99</v>
      </c>
      <c r="N48" s="39" t="str">
        <f t="shared" si="3"/>
        <v/>
      </c>
      <c r="O48" s="39" t="str">
        <f t="shared" si="4"/>
        <v/>
      </c>
      <c r="P48" s="39" t="str">
        <f t="shared" si="31"/>
        <v/>
      </c>
      <c r="Q48" s="39" t="str">
        <f t="shared" si="5"/>
        <v/>
      </c>
      <c r="R48" s="39">
        <f t="shared" si="33"/>
        <v>0</v>
      </c>
      <c r="S48" s="39">
        <f t="shared" si="6"/>
        <v>0</v>
      </c>
      <c r="T48" s="39">
        <f t="shared" si="7"/>
        <v>0</v>
      </c>
      <c r="U48" s="39">
        <f t="shared" si="8"/>
        <v>0</v>
      </c>
      <c r="V48" s="39" t="str">
        <f t="shared" si="9"/>
        <v/>
      </c>
      <c r="W48" s="39" t="str">
        <f t="shared" si="10"/>
        <v/>
      </c>
      <c r="X48" s="39">
        <f t="shared" si="34"/>
        <v>0</v>
      </c>
      <c r="Y48" s="39">
        <f t="shared" si="11"/>
        <v>0</v>
      </c>
      <c r="Z48" s="39">
        <f t="shared" si="12"/>
        <v>0</v>
      </c>
      <c r="AA48" s="39">
        <f t="shared" si="13"/>
        <v>0</v>
      </c>
      <c r="AB48" s="39">
        <f t="shared" si="14"/>
        <v>0</v>
      </c>
      <c r="AC48" s="39">
        <f t="shared" si="15"/>
        <v>0</v>
      </c>
      <c r="AD48" s="39">
        <f t="shared" si="16"/>
        <v>0</v>
      </c>
      <c r="AE48" s="39">
        <f t="shared" si="17"/>
        <v>0</v>
      </c>
      <c r="AF48" s="39">
        <f t="shared" si="18"/>
        <v>0</v>
      </c>
      <c r="AG48" s="64" t="str">
        <f t="shared" si="19"/>
        <v/>
      </c>
      <c r="AH48" s="64" t="str">
        <f t="shared" si="19"/>
        <v/>
      </c>
      <c r="AI48" s="64" t="str">
        <f t="shared" si="19"/>
        <v/>
      </c>
      <c r="AJ48" s="64" t="str">
        <f t="shared" si="19"/>
        <v/>
      </c>
      <c r="AK48" s="64">
        <f t="shared" si="35"/>
        <v>0</v>
      </c>
      <c r="AL48" s="64">
        <f t="shared" si="20"/>
        <v>0</v>
      </c>
      <c r="AM48" s="64">
        <f t="shared" si="21"/>
        <v>0</v>
      </c>
      <c r="AN48" s="64">
        <f t="shared" si="22"/>
        <v>0</v>
      </c>
      <c r="AO48" s="64">
        <f t="shared" si="23"/>
        <v>0</v>
      </c>
      <c r="AP48" s="64" t="str">
        <f t="shared" si="24"/>
        <v/>
      </c>
      <c r="AQ48" s="39">
        <f t="shared" si="25"/>
        <v>0</v>
      </c>
      <c r="AR48" s="39" t="str">
        <f t="shared" si="36"/>
        <v/>
      </c>
      <c r="AS48" s="39" t="str">
        <f t="shared" si="26"/>
        <v/>
      </c>
      <c r="AT48" s="39" t="str">
        <f t="shared" si="27"/>
        <v/>
      </c>
      <c r="AU48" s="39" t="str">
        <f t="shared" si="28"/>
        <v/>
      </c>
      <c r="BA48">
        <v>42</v>
      </c>
      <c r="BB48" t="str">
        <f>選手!C43</f>
        <v/>
      </c>
      <c r="BC48" t="str">
        <f>選手!L43</f>
        <v/>
      </c>
      <c r="BD48" t="str">
        <f>選手!F43</f>
        <v/>
      </c>
      <c r="BE48">
        <f>選手!B43</f>
        <v>0</v>
      </c>
      <c r="BG48" t="str">
        <f>選手!A43</f>
        <v/>
      </c>
      <c r="BH48">
        <f t="shared" si="38"/>
        <v>0</v>
      </c>
      <c r="BI48">
        <f t="shared" si="38"/>
        <v>0</v>
      </c>
      <c r="BJ48">
        <f t="shared" si="38"/>
        <v>0</v>
      </c>
      <c r="BK48">
        <f t="shared" si="38"/>
        <v>0</v>
      </c>
      <c r="BL48">
        <f t="shared" si="38"/>
        <v>0</v>
      </c>
      <c r="BM48">
        <f t="shared" si="38"/>
        <v>0</v>
      </c>
      <c r="BN48">
        <f t="shared" si="38"/>
        <v>0</v>
      </c>
      <c r="BO48">
        <f t="shared" si="38"/>
        <v>0</v>
      </c>
      <c r="BP48">
        <f t="shared" si="38"/>
        <v>0</v>
      </c>
      <c r="BQ48">
        <f t="shared" si="38"/>
        <v>0</v>
      </c>
      <c r="BR48">
        <f t="shared" si="38"/>
        <v>0</v>
      </c>
      <c r="BS48">
        <f t="shared" si="38"/>
        <v>0</v>
      </c>
    </row>
    <row r="49" spans="1:71" customFormat="1" ht="14.25" customHeight="1" x14ac:dyDescent="0.15">
      <c r="A49" s="15" t="str">
        <f t="shared" si="30"/>
        <v/>
      </c>
      <c r="B49" s="104"/>
      <c r="C49" s="104"/>
      <c r="D49" s="105"/>
      <c r="E49" s="106"/>
      <c r="F49" s="105"/>
      <c r="G49" s="105"/>
      <c r="H49" s="105"/>
      <c r="I49" s="105"/>
      <c r="J49" s="101" t="str">
        <f t="shared" si="0"/>
        <v/>
      </c>
      <c r="K49" s="63" t="str">
        <f t="shared" si="1"/>
        <v/>
      </c>
      <c r="L49" s="63" t="str">
        <f t="shared" si="2"/>
        <v>999:99.99</v>
      </c>
      <c r="N49" s="39" t="str">
        <f t="shared" si="3"/>
        <v/>
      </c>
      <c r="O49" s="39" t="str">
        <f t="shared" si="4"/>
        <v/>
      </c>
      <c r="P49" s="39" t="str">
        <f t="shared" si="31"/>
        <v/>
      </c>
      <c r="Q49" s="39" t="str">
        <f t="shared" si="5"/>
        <v/>
      </c>
      <c r="R49" s="39">
        <f t="shared" si="33"/>
        <v>0</v>
      </c>
      <c r="S49" s="39">
        <f t="shared" si="6"/>
        <v>0</v>
      </c>
      <c r="T49" s="39">
        <f t="shared" si="7"/>
        <v>0</v>
      </c>
      <c r="U49" s="39">
        <f t="shared" si="8"/>
        <v>0</v>
      </c>
      <c r="V49" s="39" t="str">
        <f t="shared" si="9"/>
        <v/>
      </c>
      <c r="W49" s="39" t="str">
        <f t="shared" si="10"/>
        <v/>
      </c>
      <c r="X49" s="39">
        <f t="shared" si="34"/>
        <v>0</v>
      </c>
      <c r="Y49" s="39">
        <f t="shared" si="11"/>
        <v>0</v>
      </c>
      <c r="Z49" s="39">
        <f t="shared" si="12"/>
        <v>0</v>
      </c>
      <c r="AA49" s="39">
        <f t="shared" si="13"/>
        <v>0</v>
      </c>
      <c r="AB49" s="39">
        <f t="shared" si="14"/>
        <v>0</v>
      </c>
      <c r="AC49" s="39">
        <f t="shared" si="15"/>
        <v>0</v>
      </c>
      <c r="AD49" s="39">
        <f t="shared" si="16"/>
        <v>0</v>
      </c>
      <c r="AE49" s="39">
        <f t="shared" si="17"/>
        <v>0</v>
      </c>
      <c r="AF49" s="39">
        <f t="shared" si="18"/>
        <v>0</v>
      </c>
      <c r="AG49" s="64" t="str">
        <f t="shared" si="19"/>
        <v/>
      </c>
      <c r="AH49" s="64" t="str">
        <f t="shared" si="19"/>
        <v/>
      </c>
      <c r="AI49" s="64" t="str">
        <f t="shared" si="19"/>
        <v/>
      </c>
      <c r="AJ49" s="64" t="str">
        <f t="shared" si="19"/>
        <v/>
      </c>
      <c r="AK49" s="64">
        <f t="shared" si="35"/>
        <v>0</v>
      </c>
      <c r="AL49" s="64">
        <f t="shared" si="20"/>
        <v>0</v>
      </c>
      <c r="AM49" s="64">
        <f t="shared" si="21"/>
        <v>0</v>
      </c>
      <c r="AN49" s="64">
        <f t="shared" si="22"/>
        <v>0</v>
      </c>
      <c r="AO49" s="64">
        <f t="shared" si="23"/>
        <v>0</v>
      </c>
      <c r="AP49" s="64" t="str">
        <f t="shared" si="24"/>
        <v/>
      </c>
      <c r="AQ49" s="39">
        <f t="shared" si="25"/>
        <v>0</v>
      </c>
      <c r="AR49" s="39" t="str">
        <f t="shared" si="36"/>
        <v/>
      </c>
      <c r="AS49" s="39" t="str">
        <f t="shared" si="26"/>
        <v/>
      </c>
      <c r="AT49" s="39" t="str">
        <f t="shared" si="27"/>
        <v/>
      </c>
      <c r="AU49" s="39" t="str">
        <f t="shared" si="28"/>
        <v/>
      </c>
      <c r="BA49">
        <v>43</v>
      </c>
      <c r="BB49" t="str">
        <f>選手!C44</f>
        <v/>
      </c>
      <c r="BC49" t="str">
        <f>選手!L44</f>
        <v/>
      </c>
      <c r="BD49" t="str">
        <f>選手!F44</f>
        <v/>
      </c>
      <c r="BE49">
        <f>選手!B44</f>
        <v>0</v>
      </c>
      <c r="BG49" t="str">
        <f>選手!A44</f>
        <v/>
      </c>
      <c r="BH49">
        <f t="shared" si="38"/>
        <v>0</v>
      </c>
      <c r="BI49">
        <f t="shared" si="38"/>
        <v>0</v>
      </c>
      <c r="BJ49">
        <f t="shared" si="38"/>
        <v>0</v>
      </c>
      <c r="BK49">
        <f t="shared" si="38"/>
        <v>0</v>
      </c>
      <c r="BL49">
        <f t="shared" si="38"/>
        <v>0</v>
      </c>
      <c r="BM49">
        <f t="shared" si="38"/>
        <v>0</v>
      </c>
      <c r="BN49">
        <f t="shared" si="38"/>
        <v>0</v>
      </c>
      <c r="BO49">
        <f t="shared" si="38"/>
        <v>0</v>
      </c>
      <c r="BP49">
        <f t="shared" si="38"/>
        <v>0</v>
      </c>
      <c r="BQ49">
        <f t="shared" si="38"/>
        <v>0</v>
      </c>
      <c r="BR49">
        <f t="shared" si="38"/>
        <v>0</v>
      </c>
      <c r="BS49">
        <f t="shared" si="38"/>
        <v>0</v>
      </c>
    </row>
    <row r="50" spans="1:71" customFormat="1" ht="14.25" customHeight="1" x14ac:dyDescent="0.15">
      <c r="A50" s="15" t="str">
        <f t="shared" si="30"/>
        <v/>
      </c>
      <c r="B50" s="104"/>
      <c r="C50" s="104"/>
      <c r="D50" s="105"/>
      <c r="E50" s="106"/>
      <c r="F50" s="105"/>
      <c r="G50" s="105"/>
      <c r="H50" s="105"/>
      <c r="I50" s="105"/>
      <c r="J50" s="101" t="str">
        <f t="shared" si="0"/>
        <v/>
      </c>
      <c r="K50" s="63" t="str">
        <f t="shared" si="1"/>
        <v/>
      </c>
      <c r="L50" s="63" t="str">
        <f t="shared" si="2"/>
        <v>999:99.99</v>
      </c>
      <c r="N50" s="39" t="str">
        <f t="shared" si="3"/>
        <v/>
      </c>
      <c r="O50" s="39" t="str">
        <f t="shared" si="4"/>
        <v/>
      </c>
      <c r="P50" s="39" t="str">
        <f t="shared" si="31"/>
        <v/>
      </c>
      <c r="Q50" s="39" t="str">
        <f t="shared" si="5"/>
        <v/>
      </c>
      <c r="R50" s="39">
        <f t="shared" si="33"/>
        <v>0</v>
      </c>
      <c r="S50" s="39">
        <f t="shared" si="6"/>
        <v>0</v>
      </c>
      <c r="T50" s="39">
        <f t="shared" si="7"/>
        <v>0</v>
      </c>
      <c r="U50" s="39">
        <f t="shared" si="8"/>
        <v>0</v>
      </c>
      <c r="V50" s="39" t="str">
        <f t="shared" si="9"/>
        <v/>
      </c>
      <c r="W50" s="39" t="str">
        <f t="shared" si="10"/>
        <v/>
      </c>
      <c r="X50" s="39">
        <f t="shared" si="34"/>
        <v>0</v>
      </c>
      <c r="Y50" s="39">
        <f t="shared" si="11"/>
        <v>0</v>
      </c>
      <c r="Z50" s="39">
        <f t="shared" si="12"/>
        <v>0</v>
      </c>
      <c r="AA50" s="39">
        <f t="shared" si="13"/>
        <v>0</v>
      </c>
      <c r="AB50" s="39">
        <f t="shared" si="14"/>
        <v>0</v>
      </c>
      <c r="AC50" s="39">
        <f t="shared" si="15"/>
        <v>0</v>
      </c>
      <c r="AD50" s="39">
        <f t="shared" si="16"/>
        <v>0</v>
      </c>
      <c r="AE50" s="39">
        <f t="shared" si="17"/>
        <v>0</v>
      </c>
      <c r="AF50" s="39">
        <f t="shared" si="18"/>
        <v>0</v>
      </c>
      <c r="AG50" s="64" t="str">
        <f t="shared" si="19"/>
        <v/>
      </c>
      <c r="AH50" s="64" t="str">
        <f t="shared" si="19"/>
        <v/>
      </c>
      <c r="AI50" s="64" t="str">
        <f t="shared" si="19"/>
        <v/>
      </c>
      <c r="AJ50" s="64" t="str">
        <f t="shared" si="19"/>
        <v/>
      </c>
      <c r="AK50" s="64">
        <f t="shared" si="35"/>
        <v>0</v>
      </c>
      <c r="AL50" s="64">
        <f t="shared" si="20"/>
        <v>0</v>
      </c>
      <c r="AM50" s="64">
        <f t="shared" si="21"/>
        <v>0</v>
      </c>
      <c r="AN50" s="64">
        <f t="shared" si="22"/>
        <v>0</v>
      </c>
      <c r="AO50" s="64">
        <f t="shared" si="23"/>
        <v>0</v>
      </c>
      <c r="AP50" s="64" t="str">
        <f t="shared" si="24"/>
        <v/>
      </c>
      <c r="AQ50" s="39">
        <f t="shared" si="25"/>
        <v>0</v>
      </c>
      <c r="AR50" s="39" t="str">
        <f t="shared" si="36"/>
        <v/>
      </c>
      <c r="AS50" s="39" t="str">
        <f t="shared" si="26"/>
        <v/>
      </c>
      <c r="AT50" s="39" t="str">
        <f t="shared" si="27"/>
        <v/>
      </c>
      <c r="AU50" s="39" t="str">
        <f t="shared" si="28"/>
        <v/>
      </c>
      <c r="BA50">
        <v>44</v>
      </c>
      <c r="BB50" t="str">
        <f>選手!C45</f>
        <v/>
      </c>
      <c r="BC50" t="str">
        <f>選手!L45</f>
        <v/>
      </c>
      <c r="BD50" t="str">
        <f>選手!F45</f>
        <v/>
      </c>
      <c r="BE50">
        <f>選手!B45</f>
        <v>0</v>
      </c>
      <c r="BG50" t="str">
        <f>選手!A45</f>
        <v/>
      </c>
      <c r="BH50">
        <f t="shared" si="38"/>
        <v>0</v>
      </c>
      <c r="BI50">
        <f t="shared" si="38"/>
        <v>0</v>
      </c>
      <c r="BJ50">
        <f t="shared" si="38"/>
        <v>0</v>
      </c>
      <c r="BK50">
        <f t="shared" si="38"/>
        <v>0</v>
      </c>
      <c r="BL50">
        <f t="shared" si="38"/>
        <v>0</v>
      </c>
      <c r="BM50">
        <f t="shared" si="38"/>
        <v>0</v>
      </c>
      <c r="BN50">
        <f t="shared" si="38"/>
        <v>0</v>
      </c>
      <c r="BO50">
        <f t="shared" si="38"/>
        <v>0</v>
      </c>
      <c r="BP50">
        <f t="shared" si="38"/>
        <v>0</v>
      </c>
      <c r="BQ50">
        <f t="shared" si="38"/>
        <v>0</v>
      </c>
      <c r="BR50">
        <f t="shared" si="38"/>
        <v>0</v>
      </c>
      <c r="BS50">
        <f t="shared" si="38"/>
        <v>0</v>
      </c>
    </row>
    <row r="51" spans="1:71" customFormat="1" ht="14.25" customHeight="1" x14ac:dyDescent="0.15">
      <c r="A51" s="15" t="str">
        <f t="shared" si="30"/>
        <v/>
      </c>
      <c r="B51" s="104"/>
      <c r="C51" s="104"/>
      <c r="D51" s="105"/>
      <c r="E51" s="106"/>
      <c r="F51" s="105"/>
      <c r="G51" s="105"/>
      <c r="H51" s="105"/>
      <c r="I51" s="105"/>
      <c r="J51" s="101" t="str">
        <f t="shared" si="0"/>
        <v/>
      </c>
      <c r="K51" s="63" t="str">
        <f t="shared" si="1"/>
        <v/>
      </c>
      <c r="L51" s="63" t="str">
        <f t="shared" si="2"/>
        <v>999:99.99</v>
      </c>
      <c r="N51" s="39" t="str">
        <f t="shared" si="3"/>
        <v/>
      </c>
      <c r="O51" s="39" t="str">
        <f t="shared" si="4"/>
        <v/>
      </c>
      <c r="P51" s="39" t="str">
        <f t="shared" si="31"/>
        <v/>
      </c>
      <c r="Q51" s="39" t="str">
        <f t="shared" si="5"/>
        <v/>
      </c>
      <c r="R51" s="39">
        <f t="shared" si="33"/>
        <v>0</v>
      </c>
      <c r="S51" s="39">
        <f t="shared" si="6"/>
        <v>0</v>
      </c>
      <c r="T51" s="39">
        <f t="shared" si="7"/>
        <v>0</v>
      </c>
      <c r="U51" s="39">
        <f t="shared" si="8"/>
        <v>0</v>
      </c>
      <c r="V51" s="39" t="str">
        <f t="shared" si="9"/>
        <v/>
      </c>
      <c r="W51" s="39" t="str">
        <f t="shared" si="10"/>
        <v/>
      </c>
      <c r="X51" s="39">
        <f t="shared" si="34"/>
        <v>0</v>
      </c>
      <c r="Y51" s="39">
        <f t="shared" si="11"/>
        <v>0</v>
      </c>
      <c r="Z51" s="39">
        <f t="shared" si="12"/>
        <v>0</v>
      </c>
      <c r="AA51" s="39">
        <f t="shared" si="13"/>
        <v>0</v>
      </c>
      <c r="AB51" s="39">
        <f t="shared" si="14"/>
        <v>0</v>
      </c>
      <c r="AC51" s="39">
        <f t="shared" si="15"/>
        <v>0</v>
      </c>
      <c r="AD51" s="39">
        <f t="shared" si="16"/>
        <v>0</v>
      </c>
      <c r="AE51" s="39">
        <f t="shared" si="17"/>
        <v>0</v>
      </c>
      <c r="AF51" s="39">
        <f t="shared" si="18"/>
        <v>0</v>
      </c>
      <c r="AG51" s="64" t="str">
        <f t="shared" si="19"/>
        <v/>
      </c>
      <c r="AH51" s="64" t="str">
        <f t="shared" si="19"/>
        <v/>
      </c>
      <c r="AI51" s="64" t="str">
        <f t="shared" si="19"/>
        <v/>
      </c>
      <c r="AJ51" s="64" t="str">
        <f t="shared" si="19"/>
        <v/>
      </c>
      <c r="AK51" s="64">
        <f t="shared" si="35"/>
        <v>0</v>
      </c>
      <c r="AL51" s="64">
        <f t="shared" si="20"/>
        <v>0</v>
      </c>
      <c r="AM51" s="64">
        <f t="shared" si="21"/>
        <v>0</v>
      </c>
      <c r="AN51" s="64">
        <f t="shared" si="22"/>
        <v>0</v>
      </c>
      <c r="AO51" s="64">
        <f t="shared" si="23"/>
        <v>0</v>
      </c>
      <c r="AP51" s="64" t="str">
        <f t="shared" si="24"/>
        <v/>
      </c>
      <c r="AQ51" s="39">
        <f t="shared" si="25"/>
        <v>0</v>
      </c>
      <c r="AR51" s="39" t="str">
        <f t="shared" si="36"/>
        <v/>
      </c>
      <c r="AS51" s="39" t="str">
        <f t="shared" si="26"/>
        <v/>
      </c>
      <c r="AT51" s="39" t="str">
        <f t="shared" si="27"/>
        <v/>
      </c>
      <c r="AU51" s="39" t="str">
        <f t="shared" si="28"/>
        <v/>
      </c>
      <c r="BA51">
        <v>45</v>
      </c>
      <c r="BB51" t="str">
        <f>選手!C46</f>
        <v/>
      </c>
      <c r="BC51" t="str">
        <f>選手!L46</f>
        <v/>
      </c>
      <c r="BD51" t="str">
        <f>選手!F46</f>
        <v/>
      </c>
      <c r="BE51">
        <f>選手!B46</f>
        <v>0</v>
      </c>
      <c r="BG51" t="str">
        <f>選手!A46</f>
        <v/>
      </c>
      <c r="BH51">
        <f t="shared" si="38"/>
        <v>0</v>
      </c>
      <c r="BI51">
        <f t="shared" si="38"/>
        <v>0</v>
      </c>
      <c r="BJ51">
        <f t="shared" si="38"/>
        <v>0</v>
      </c>
      <c r="BK51">
        <f t="shared" si="38"/>
        <v>0</v>
      </c>
      <c r="BL51">
        <f t="shared" si="38"/>
        <v>0</v>
      </c>
      <c r="BM51">
        <f t="shared" si="38"/>
        <v>0</v>
      </c>
      <c r="BN51">
        <f t="shared" si="38"/>
        <v>0</v>
      </c>
      <c r="BO51">
        <f t="shared" si="38"/>
        <v>0</v>
      </c>
      <c r="BP51">
        <f t="shared" si="38"/>
        <v>0</v>
      </c>
      <c r="BQ51">
        <f t="shared" si="38"/>
        <v>0</v>
      </c>
      <c r="BR51">
        <f t="shared" si="38"/>
        <v>0</v>
      </c>
      <c r="BS51">
        <f t="shared" si="38"/>
        <v>0</v>
      </c>
    </row>
    <row r="52" spans="1:71" customFormat="1" ht="14.25" customHeight="1" x14ac:dyDescent="0.15">
      <c r="A52" s="15" t="str">
        <f t="shared" si="30"/>
        <v/>
      </c>
      <c r="B52" s="104"/>
      <c r="C52" s="104"/>
      <c r="D52" s="105"/>
      <c r="E52" s="106"/>
      <c r="F52" s="105"/>
      <c r="G52" s="105"/>
      <c r="H52" s="105"/>
      <c r="I52" s="105"/>
      <c r="J52" s="101" t="str">
        <f t="shared" si="0"/>
        <v/>
      </c>
      <c r="K52" s="63" t="str">
        <f t="shared" si="1"/>
        <v/>
      </c>
      <c r="L52" s="63" t="str">
        <f t="shared" si="2"/>
        <v>999:99.99</v>
      </c>
      <c r="N52" s="39" t="str">
        <f t="shared" si="3"/>
        <v/>
      </c>
      <c r="O52" s="39" t="str">
        <f t="shared" si="4"/>
        <v/>
      </c>
      <c r="P52" s="39" t="str">
        <f t="shared" si="31"/>
        <v/>
      </c>
      <c r="Q52" s="39" t="str">
        <f t="shared" si="5"/>
        <v/>
      </c>
      <c r="R52" s="39">
        <f t="shared" si="33"/>
        <v>0</v>
      </c>
      <c r="S52" s="39">
        <f t="shared" si="6"/>
        <v>0</v>
      </c>
      <c r="T52" s="39">
        <f t="shared" si="7"/>
        <v>0</v>
      </c>
      <c r="U52" s="39">
        <f t="shared" si="8"/>
        <v>0</v>
      </c>
      <c r="V52" s="39" t="str">
        <f t="shared" si="9"/>
        <v/>
      </c>
      <c r="W52" s="39" t="str">
        <f t="shared" si="10"/>
        <v/>
      </c>
      <c r="X52" s="39">
        <f t="shared" si="34"/>
        <v>0</v>
      </c>
      <c r="Y52" s="39">
        <f t="shared" si="11"/>
        <v>0</v>
      </c>
      <c r="Z52" s="39">
        <f t="shared" si="12"/>
        <v>0</v>
      </c>
      <c r="AA52" s="39">
        <f t="shared" si="13"/>
        <v>0</v>
      </c>
      <c r="AB52" s="39">
        <f t="shared" si="14"/>
        <v>0</v>
      </c>
      <c r="AC52" s="39">
        <f t="shared" si="15"/>
        <v>0</v>
      </c>
      <c r="AD52" s="39">
        <f t="shared" si="16"/>
        <v>0</v>
      </c>
      <c r="AE52" s="39">
        <f t="shared" si="17"/>
        <v>0</v>
      </c>
      <c r="AF52" s="39">
        <f t="shared" si="18"/>
        <v>0</v>
      </c>
      <c r="AG52" s="64" t="str">
        <f t="shared" si="19"/>
        <v/>
      </c>
      <c r="AH52" s="64" t="str">
        <f t="shared" si="19"/>
        <v/>
      </c>
      <c r="AI52" s="64" t="str">
        <f t="shared" si="19"/>
        <v/>
      </c>
      <c r="AJ52" s="64" t="str">
        <f t="shared" si="19"/>
        <v/>
      </c>
      <c r="AK52" s="64">
        <f t="shared" si="35"/>
        <v>0</v>
      </c>
      <c r="AL52" s="64">
        <f t="shared" si="20"/>
        <v>0</v>
      </c>
      <c r="AM52" s="64">
        <f t="shared" si="21"/>
        <v>0</v>
      </c>
      <c r="AN52" s="64">
        <f t="shared" si="22"/>
        <v>0</v>
      </c>
      <c r="AO52" s="64">
        <f t="shared" si="23"/>
        <v>0</v>
      </c>
      <c r="AP52" s="64" t="str">
        <f t="shared" si="24"/>
        <v/>
      </c>
      <c r="AQ52" s="39">
        <f t="shared" si="25"/>
        <v>0</v>
      </c>
      <c r="AR52" s="39" t="str">
        <f t="shared" si="36"/>
        <v/>
      </c>
      <c r="AS52" s="39" t="str">
        <f t="shared" si="26"/>
        <v/>
      </c>
      <c r="AT52" s="39" t="str">
        <f t="shared" si="27"/>
        <v/>
      </c>
      <c r="AU52" s="39" t="str">
        <f t="shared" si="28"/>
        <v/>
      </c>
      <c r="BA52">
        <v>46</v>
      </c>
      <c r="BB52" t="str">
        <f>選手!C47</f>
        <v/>
      </c>
      <c r="BC52" t="str">
        <f>選手!L47</f>
        <v/>
      </c>
      <c r="BD52" t="str">
        <f>選手!F47</f>
        <v/>
      </c>
      <c r="BE52">
        <f>選手!B47</f>
        <v>0</v>
      </c>
      <c r="BG52" t="str">
        <f>選手!A47</f>
        <v/>
      </c>
      <c r="BH52">
        <f t="shared" si="38"/>
        <v>0</v>
      </c>
      <c r="BI52">
        <f t="shared" si="38"/>
        <v>0</v>
      </c>
      <c r="BJ52">
        <f t="shared" si="38"/>
        <v>0</v>
      </c>
      <c r="BK52">
        <f t="shared" si="38"/>
        <v>0</v>
      </c>
      <c r="BL52">
        <f t="shared" si="38"/>
        <v>0</v>
      </c>
      <c r="BM52">
        <f t="shared" si="38"/>
        <v>0</v>
      </c>
      <c r="BN52">
        <f t="shared" si="38"/>
        <v>0</v>
      </c>
      <c r="BO52">
        <f t="shared" si="38"/>
        <v>0</v>
      </c>
      <c r="BP52">
        <f t="shared" si="38"/>
        <v>0</v>
      </c>
      <c r="BQ52">
        <f t="shared" si="38"/>
        <v>0</v>
      </c>
      <c r="BR52">
        <f t="shared" si="38"/>
        <v>0</v>
      </c>
      <c r="BS52">
        <f t="shared" si="38"/>
        <v>0</v>
      </c>
    </row>
    <row r="53" spans="1:71" customFormat="1" ht="14.25" customHeight="1" x14ac:dyDescent="0.15">
      <c r="A53" s="15" t="str">
        <f t="shared" si="30"/>
        <v/>
      </c>
      <c r="B53" s="104"/>
      <c r="C53" s="104"/>
      <c r="D53" s="105"/>
      <c r="E53" s="106"/>
      <c r="F53" s="105"/>
      <c r="G53" s="105"/>
      <c r="H53" s="105"/>
      <c r="I53" s="105"/>
      <c r="J53" s="101" t="str">
        <f t="shared" si="0"/>
        <v/>
      </c>
      <c r="K53" s="63" t="str">
        <f t="shared" si="1"/>
        <v/>
      </c>
      <c r="L53" s="63" t="str">
        <f t="shared" si="2"/>
        <v>999:99.99</v>
      </c>
      <c r="N53" s="39" t="str">
        <f t="shared" si="3"/>
        <v/>
      </c>
      <c r="O53" s="39" t="str">
        <f t="shared" si="4"/>
        <v/>
      </c>
      <c r="P53" s="39" t="str">
        <f t="shared" si="31"/>
        <v/>
      </c>
      <c r="Q53" s="39" t="str">
        <f t="shared" si="5"/>
        <v/>
      </c>
      <c r="R53" s="39">
        <f t="shared" si="33"/>
        <v>0</v>
      </c>
      <c r="S53" s="39">
        <f t="shared" si="6"/>
        <v>0</v>
      </c>
      <c r="T53" s="39">
        <f t="shared" si="7"/>
        <v>0</v>
      </c>
      <c r="U53" s="39">
        <f t="shared" si="8"/>
        <v>0</v>
      </c>
      <c r="V53" s="39" t="str">
        <f t="shared" si="9"/>
        <v/>
      </c>
      <c r="W53" s="39" t="str">
        <f t="shared" si="10"/>
        <v/>
      </c>
      <c r="X53" s="39">
        <f t="shared" si="34"/>
        <v>0</v>
      </c>
      <c r="Y53" s="39">
        <f t="shared" si="11"/>
        <v>0</v>
      </c>
      <c r="Z53" s="39">
        <f t="shared" si="12"/>
        <v>0</v>
      </c>
      <c r="AA53" s="39">
        <f t="shared" si="13"/>
        <v>0</v>
      </c>
      <c r="AB53" s="39">
        <f t="shared" si="14"/>
        <v>0</v>
      </c>
      <c r="AC53" s="39">
        <f t="shared" si="15"/>
        <v>0</v>
      </c>
      <c r="AD53" s="39">
        <f t="shared" si="16"/>
        <v>0</v>
      </c>
      <c r="AE53" s="39">
        <f t="shared" si="17"/>
        <v>0</v>
      </c>
      <c r="AF53" s="39">
        <f t="shared" si="18"/>
        <v>0</v>
      </c>
      <c r="AG53" s="64" t="str">
        <f t="shared" si="19"/>
        <v/>
      </c>
      <c r="AH53" s="64" t="str">
        <f t="shared" si="19"/>
        <v/>
      </c>
      <c r="AI53" s="64" t="str">
        <f t="shared" si="19"/>
        <v/>
      </c>
      <c r="AJ53" s="64" t="str">
        <f t="shared" si="19"/>
        <v/>
      </c>
      <c r="AK53" s="64">
        <f t="shared" si="35"/>
        <v>0</v>
      </c>
      <c r="AL53" s="64">
        <f t="shared" si="20"/>
        <v>0</v>
      </c>
      <c r="AM53" s="64">
        <f t="shared" si="21"/>
        <v>0</v>
      </c>
      <c r="AN53" s="64">
        <f t="shared" si="22"/>
        <v>0</v>
      </c>
      <c r="AO53" s="64">
        <f t="shared" si="23"/>
        <v>0</v>
      </c>
      <c r="AP53" s="64" t="str">
        <f t="shared" si="24"/>
        <v/>
      </c>
      <c r="AQ53" s="39">
        <f t="shared" si="25"/>
        <v>0</v>
      </c>
      <c r="AR53" s="39" t="str">
        <f t="shared" si="36"/>
        <v/>
      </c>
      <c r="AS53" s="39" t="str">
        <f t="shared" si="26"/>
        <v/>
      </c>
      <c r="AT53" s="39" t="str">
        <f t="shared" si="27"/>
        <v/>
      </c>
      <c r="AU53" s="39" t="str">
        <f t="shared" si="28"/>
        <v/>
      </c>
      <c r="BA53">
        <v>47</v>
      </c>
      <c r="BB53" t="str">
        <f>選手!C48</f>
        <v/>
      </c>
      <c r="BC53" t="str">
        <f>選手!L48</f>
        <v/>
      </c>
      <c r="BD53" t="str">
        <f>選手!F48</f>
        <v/>
      </c>
      <c r="BE53">
        <f>選手!B48</f>
        <v>0</v>
      </c>
      <c r="BG53" t="str">
        <f>選手!A48</f>
        <v/>
      </c>
      <c r="BH53">
        <f t="shared" si="38"/>
        <v>0</v>
      </c>
      <c r="BI53">
        <f t="shared" si="38"/>
        <v>0</v>
      </c>
      <c r="BJ53">
        <f t="shared" si="38"/>
        <v>0</v>
      </c>
      <c r="BK53">
        <f t="shared" si="38"/>
        <v>0</v>
      </c>
      <c r="BL53">
        <f t="shared" si="38"/>
        <v>0</v>
      </c>
      <c r="BM53">
        <f t="shared" si="38"/>
        <v>0</v>
      </c>
      <c r="BN53">
        <f t="shared" si="38"/>
        <v>0</v>
      </c>
      <c r="BO53">
        <f t="shared" si="38"/>
        <v>0</v>
      </c>
      <c r="BP53">
        <f t="shared" si="38"/>
        <v>0</v>
      </c>
      <c r="BQ53">
        <f t="shared" si="38"/>
        <v>0</v>
      </c>
      <c r="BR53">
        <f t="shared" si="38"/>
        <v>0</v>
      </c>
      <c r="BS53">
        <f t="shared" si="38"/>
        <v>0</v>
      </c>
    </row>
    <row r="54" spans="1:71" customFormat="1" ht="14.25" customHeight="1" x14ac:dyDescent="0.15">
      <c r="A54" s="15" t="str">
        <f t="shared" si="30"/>
        <v/>
      </c>
      <c r="B54" s="104"/>
      <c r="C54" s="104"/>
      <c r="D54" s="105"/>
      <c r="E54" s="106"/>
      <c r="F54" s="105"/>
      <c r="G54" s="105"/>
      <c r="H54" s="105"/>
      <c r="I54" s="105"/>
      <c r="J54" s="101" t="str">
        <f t="shared" si="0"/>
        <v/>
      </c>
      <c r="K54" s="63" t="str">
        <f>IF(D54="","",SUM(X54:AA54))</f>
        <v/>
      </c>
      <c r="L54" s="63" t="str">
        <f t="shared" si="2"/>
        <v>999:99.99</v>
      </c>
      <c r="N54" s="39" t="str">
        <f t="shared" si="3"/>
        <v/>
      </c>
      <c r="O54" s="39" t="str">
        <f t="shared" si="4"/>
        <v/>
      </c>
      <c r="P54" s="39" t="str">
        <f t="shared" si="31"/>
        <v/>
      </c>
      <c r="Q54" s="39" t="str">
        <f t="shared" si="5"/>
        <v/>
      </c>
      <c r="R54" s="39">
        <f t="shared" si="33"/>
        <v>0</v>
      </c>
      <c r="S54" s="39">
        <f t="shared" si="6"/>
        <v>0</v>
      </c>
      <c r="T54" s="39">
        <f t="shared" si="7"/>
        <v>0</v>
      </c>
      <c r="U54" s="39">
        <f t="shared" si="8"/>
        <v>0</v>
      </c>
      <c r="V54" s="39" t="str">
        <f t="shared" si="9"/>
        <v/>
      </c>
      <c r="W54" s="39" t="str">
        <f t="shared" si="10"/>
        <v/>
      </c>
      <c r="X54" s="39">
        <f t="shared" si="34"/>
        <v>0</v>
      </c>
      <c r="Y54" s="39">
        <f t="shared" si="11"/>
        <v>0</v>
      </c>
      <c r="Z54" s="39">
        <f t="shared" si="12"/>
        <v>0</v>
      </c>
      <c r="AA54" s="39">
        <f t="shared" si="13"/>
        <v>0</v>
      </c>
      <c r="AB54" s="39">
        <f t="shared" si="14"/>
        <v>0</v>
      </c>
      <c r="AC54" s="39">
        <f t="shared" si="15"/>
        <v>0</v>
      </c>
      <c r="AD54" s="39">
        <f t="shared" si="16"/>
        <v>0</v>
      </c>
      <c r="AE54" s="39">
        <f t="shared" si="17"/>
        <v>0</v>
      </c>
      <c r="AF54" s="39">
        <f t="shared" si="18"/>
        <v>0</v>
      </c>
      <c r="AG54" s="64" t="str">
        <f t="shared" si="19"/>
        <v/>
      </c>
      <c r="AH54" s="64" t="str">
        <f t="shared" si="19"/>
        <v/>
      </c>
      <c r="AI54" s="64" t="str">
        <f t="shared" si="19"/>
        <v/>
      </c>
      <c r="AJ54" s="64" t="str">
        <f t="shared" si="19"/>
        <v/>
      </c>
      <c r="AK54" s="64">
        <f t="shared" si="35"/>
        <v>0</v>
      </c>
      <c r="AL54" s="64">
        <f t="shared" si="20"/>
        <v>0</v>
      </c>
      <c r="AM54" s="64">
        <f t="shared" si="21"/>
        <v>0</v>
      </c>
      <c r="AN54" s="64">
        <f t="shared" si="22"/>
        <v>0</v>
      </c>
      <c r="AO54" s="64">
        <f t="shared" si="23"/>
        <v>0</v>
      </c>
      <c r="AP54" s="64" t="str">
        <f t="shared" si="24"/>
        <v/>
      </c>
      <c r="AQ54" s="39">
        <f t="shared" si="25"/>
        <v>0</v>
      </c>
      <c r="AR54" s="39" t="str">
        <f t="shared" si="36"/>
        <v/>
      </c>
      <c r="AS54" s="39" t="str">
        <f t="shared" si="26"/>
        <v/>
      </c>
      <c r="AT54" s="39" t="str">
        <f t="shared" si="27"/>
        <v/>
      </c>
      <c r="AU54" s="39" t="str">
        <f t="shared" si="28"/>
        <v/>
      </c>
      <c r="BA54">
        <v>48</v>
      </c>
      <c r="BB54" t="str">
        <f>選手!C49</f>
        <v/>
      </c>
      <c r="BC54" t="str">
        <f>選手!L49</f>
        <v/>
      </c>
      <c r="BD54" t="str">
        <f>選手!F49</f>
        <v/>
      </c>
      <c r="BE54">
        <f>選手!B49</f>
        <v>0</v>
      </c>
      <c r="BG54" t="str">
        <f>選手!A49</f>
        <v/>
      </c>
      <c r="BH54">
        <f t="shared" si="38"/>
        <v>0</v>
      </c>
      <c r="BI54">
        <f t="shared" si="38"/>
        <v>0</v>
      </c>
      <c r="BJ54">
        <f t="shared" si="38"/>
        <v>0</v>
      </c>
      <c r="BK54">
        <f t="shared" si="38"/>
        <v>0</v>
      </c>
      <c r="BL54">
        <f t="shared" si="38"/>
        <v>0</v>
      </c>
      <c r="BM54">
        <f t="shared" si="38"/>
        <v>0</v>
      </c>
      <c r="BN54">
        <f t="shared" si="38"/>
        <v>0</v>
      </c>
      <c r="BO54">
        <f t="shared" si="38"/>
        <v>0</v>
      </c>
      <c r="BP54">
        <f t="shared" si="38"/>
        <v>0</v>
      </c>
      <c r="BQ54">
        <f t="shared" si="38"/>
        <v>0</v>
      </c>
      <c r="BR54">
        <f t="shared" si="38"/>
        <v>0</v>
      </c>
      <c r="BS54">
        <f t="shared" si="38"/>
        <v>0</v>
      </c>
    </row>
    <row r="55" spans="1:71" customFormat="1" ht="14.25" customHeight="1" x14ac:dyDescent="0.15">
      <c r="A55" s="15" t="str">
        <f t="shared" si="30"/>
        <v/>
      </c>
      <c r="B55" s="104"/>
      <c r="C55" s="104"/>
      <c r="D55" s="105"/>
      <c r="E55" s="106"/>
      <c r="F55" s="105"/>
      <c r="G55" s="105"/>
      <c r="H55" s="105"/>
      <c r="I55" s="105"/>
      <c r="J55" s="101" t="str">
        <f t="shared" si="0"/>
        <v/>
      </c>
      <c r="K55" s="63" t="str">
        <f>IF(D55="","",SUM(X55:AA55))</f>
        <v/>
      </c>
      <c r="L55" s="63" t="str">
        <f t="shared" si="2"/>
        <v>999:99.99</v>
      </c>
      <c r="N55" s="39" t="str">
        <f t="shared" si="3"/>
        <v/>
      </c>
      <c r="O55" s="39" t="str">
        <f t="shared" si="4"/>
        <v/>
      </c>
      <c r="P55" s="39" t="str">
        <f t="shared" si="31"/>
        <v/>
      </c>
      <c r="Q55" s="39" t="str">
        <f t="shared" si="5"/>
        <v/>
      </c>
      <c r="R55" s="39">
        <f t="shared" si="33"/>
        <v>0</v>
      </c>
      <c r="S55" s="39">
        <f t="shared" si="6"/>
        <v>0</v>
      </c>
      <c r="T55" s="39">
        <f t="shared" si="7"/>
        <v>0</v>
      </c>
      <c r="U55" s="39">
        <f t="shared" si="8"/>
        <v>0</v>
      </c>
      <c r="V55" s="39" t="str">
        <f t="shared" si="9"/>
        <v/>
      </c>
      <c r="W55" s="39" t="str">
        <f t="shared" si="10"/>
        <v/>
      </c>
      <c r="X55" s="39">
        <f t="shared" si="34"/>
        <v>0</v>
      </c>
      <c r="Y55" s="39">
        <f t="shared" si="11"/>
        <v>0</v>
      </c>
      <c r="Z55" s="39">
        <f t="shared" si="12"/>
        <v>0</v>
      </c>
      <c r="AA55" s="39">
        <f t="shared" si="13"/>
        <v>0</v>
      </c>
      <c r="AB55" s="39">
        <f t="shared" si="14"/>
        <v>0</v>
      </c>
      <c r="AC55" s="39">
        <f t="shared" si="15"/>
        <v>0</v>
      </c>
      <c r="AD55" s="39">
        <f t="shared" si="16"/>
        <v>0</v>
      </c>
      <c r="AE55" s="39">
        <f t="shared" si="17"/>
        <v>0</v>
      </c>
      <c r="AF55" s="39">
        <f t="shared" si="18"/>
        <v>0</v>
      </c>
      <c r="AG55" s="64" t="str">
        <f t="shared" si="19"/>
        <v/>
      </c>
      <c r="AH55" s="64" t="str">
        <f t="shared" si="19"/>
        <v/>
      </c>
      <c r="AI55" s="64" t="str">
        <f t="shared" si="19"/>
        <v/>
      </c>
      <c r="AJ55" s="64" t="str">
        <f t="shared" si="19"/>
        <v/>
      </c>
      <c r="AK55" s="64">
        <f t="shared" si="35"/>
        <v>0</v>
      </c>
      <c r="AL55" s="64">
        <f t="shared" si="20"/>
        <v>0</v>
      </c>
      <c r="AM55" s="64">
        <f t="shared" si="21"/>
        <v>0</v>
      </c>
      <c r="AN55" s="64">
        <f t="shared" si="22"/>
        <v>0</v>
      </c>
      <c r="AO55" s="64">
        <f t="shared" si="23"/>
        <v>0</v>
      </c>
      <c r="AP55" s="64" t="str">
        <f t="shared" si="24"/>
        <v/>
      </c>
      <c r="AQ55" s="39">
        <f t="shared" si="25"/>
        <v>0</v>
      </c>
      <c r="AR55" s="39" t="str">
        <f t="shared" si="36"/>
        <v/>
      </c>
      <c r="AS55" s="39" t="str">
        <f t="shared" si="26"/>
        <v/>
      </c>
      <c r="AT55" s="39" t="str">
        <f t="shared" si="27"/>
        <v/>
      </c>
      <c r="AU55" s="39" t="str">
        <f t="shared" si="28"/>
        <v/>
      </c>
      <c r="BA55">
        <v>49</v>
      </c>
      <c r="BB55" t="str">
        <f>選手!C50</f>
        <v/>
      </c>
      <c r="BC55" t="str">
        <f>選手!L50</f>
        <v/>
      </c>
      <c r="BD55" t="str">
        <f>選手!F50</f>
        <v/>
      </c>
      <c r="BE55">
        <f>選手!B50</f>
        <v>0</v>
      </c>
      <c r="BG55" t="str">
        <f>選手!A50</f>
        <v/>
      </c>
      <c r="BH55">
        <f t="shared" si="38"/>
        <v>0</v>
      </c>
      <c r="BI55">
        <f t="shared" si="38"/>
        <v>0</v>
      </c>
      <c r="BJ55">
        <f t="shared" si="38"/>
        <v>0</v>
      </c>
      <c r="BK55">
        <f t="shared" si="38"/>
        <v>0</v>
      </c>
      <c r="BL55">
        <f t="shared" si="38"/>
        <v>0</v>
      </c>
      <c r="BM55">
        <f t="shared" si="38"/>
        <v>0</v>
      </c>
      <c r="BN55">
        <f t="shared" si="38"/>
        <v>0</v>
      </c>
      <c r="BO55">
        <f t="shared" si="38"/>
        <v>0</v>
      </c>
      <c r="BP55">
        <f t="shared" si="38"/>
        <v>0</v>
      </c>
      <c r="BQ55">
        <f t="shared" si="38"/>
        <v>0</v>
      </c>
      <c r="BR55">
        <f t="shared" si="38"/>
        <v>0</v>
      </c>
      <c r="BS55">
        <f t="shared" si="38"/>
        <v>0</v>
      </c>
    </row>
    <row r="56" spans="1:71" customFormat="1" ht="14.25" customHeight="1" x14ac:dyDescent="0.15">
      <c r="A56" s="15" t="str">
        <f t="shared" si="30"/>
        <v/>
      </c>
      <c r="B56" s="104"/>
      <c r="C56" s="104"/>
      <c r="D56" s="105"/>
      <c r="E56" s="106"/>
      <c r="F56" s="105"/>
      <c r="G56" s="105"/>
      <c r="H56" s="105"/>
      <c r="I56" s="105"/>
      <c r="J56" s="101" t="str">
        <f t="shared" si="0"/>
        <v/>
      </c>
      <c r="K56" s="63" t="str">
        <f t="shared" ref="K56:K65" si="39">IF(D56="","",SUM(X56:AA56))</f>
        <v/>
      </c>
      <c r="L56" s="63" t="str">
        <f t="shared" si="2"/>
        <v>999:99.99</v>
      </c>
      <c r="N56" s="39" t="str">
        <f t="shared" si="3"/>
        <v/>
      </c>
      <c r="O56" s="39" t="str">
        <f t="shared" si="4"/>
        <v/>
      </c>
      <c r="P56" s="39" t="str">
        <f t="shared" si="31"/>
        <v/>
      </c>
      <c r="Q56" s="39" t="str">
        <f t="shared" si="5"/>
        <v/>
      </c>
      <c r="R56" s="39">
        <f t="shared" si="33"/>
        <v>0</v>
      </c>
      <c r="S56" s="39">
        <f t="shared" si="6"/>
        <v>0</v>
      </c>
      <c r="T56" s="39">
        <f t="shared" si="7"/>
        <v>0</v>
      </c>
      <c r="U56" s="39">
        <f t="shared" si="8"/>
        <v>0</v>
      </c>
      <c r="V56" s="39" t="str">
        <f t="shared" si="9"/>
        <v/>
      </c>
      <c r="W56" s="39" t="str">
        <f t="shared" si="10"/>
        <v/>
      </c>
      <c r="X56" s="39">
        <f t="shared" si="34"/>
        <v>0</v>
      </c>
      <c r="Y56" s="39">
        <f t="shared" si="11"/>
        <v>0</v>
      </c>
      <c r="Z56" s="39">
        <f t="shared" si="12"/>
        <v>0</v>
      </c>
      <c r="AA56" s="39">
        <f t="shared" si="13"/>
        <v>0</v>
      </c>
      <c r="AB56" s="39">
        <f t="shared" ref="AB56:AB65" si="40">IF(SUM(X56:AA56)=0,0,IF(SUM(X56:AA56)=20,5,IF(SUM(X56:AA56)=10,9,3)))</f>
        <v>0</v>
      </c>
      <c r="AC56" s="39">
        <f t="shared" si="15"/>
        <v>0</v>
      </c>
      <c r="AD56" s="39">
        <f t="shared" si="16"/>
        <v>0</v>
      </c>
      <c r="AE56" s="39">
        <f t="shared" si="17"/>
        <v>0</v>
      </c>
      <c r="AF56" s="39">
        <f t="shared" si="18"/>
        <v>0</v>
      </c>
      <c r="AG56" s="64" t="str">
        <f t="shared" si="19"/>
        <v/>
      </c>
      <c r="AH56" s="64" t="str">
        <f t="shared" si="19"/>
        <v/>
      </c>
      <c r="AI56" s="64" t="str">
        <f t="shared" si="19"/>
        <v/>
      </c>
      <c r="AJ56" s="64" t="str">
        <f t="shared" si="19"/>
        <v/>
      </c>
      <c r="AK56" s="64">
        <f t="shared" si="35"/>
        <v>0</v>
      </c>
      <c r="AL56" s="64">
        <f t="shared" si="20"/>
        <v>0</v>
      </c>
      <c r="AM56" s="64">
        <f t="shared" si="21"/>
        <v>0</v>
      </c>
      <c r="AN56" s="64">
        <f t="shared" si="22"/>
        <v>0</v>
      </c>
      <c r="AO56" s="64">
        <f t="shared" si="23"/>
        <v>0</v>
      </c>
      <c r="AP56" s="64" t="str">
        <f t="shared" si="24"/>
        <v/>
      </c>
      <c r="AQ56" s="39">
        <f t="shared" si="25"/>
        <v>0</v>
      </c>
      <c r="AR56" s="39" t="str">
        <f t="shared" si="36"/>
        <v/>
      </c>
      <c r="AS56" s="39" t="str">
        <f t="shared" si="26"/>
        <v/>
      </c>
      <c r="AT56" s="39" t="str">
        <f t="shared" si="27"/>
        <v/>
      </c>
      <c r="AU56" s="39" t="str">
        <f t="shared" si="28"/>
        <v/>
      </c>
      <c r="BA56">
        <v>50</v>
      </c>
      <c r="BB56" t="str">
        <f>選手!C51</f>
        <v/>
      </c>
      <c r="BC56" t="str">
        <f>選手!L51</f>
        <v/>
      </c>
      <c r="BD56" t="str">
        <f>選手!F51</f>
        <v/>
      </c>
      <c r="BE56">
        <f>選手!B51</f>
        <v>0</v>
      </c>
      <c r="BG56" t="str">
        <f>選手!A51</f>
        <v/>
      </c>
      <c r="BH56">
        <f t="shared" si="38"/>
        <v>0</v>
      </c>
      <c r="BI56">
        <f t="shared" si="38"/>
        <v>0</v>
      </c>
      <c r="BJ56">
        <f t="shared" si="38"/>
        <v>0</v>
      </c>
      <c r="BK56">
        <f t="shared" si="38"/>
        <v>0</v>
      </c>
      <c r="BL56">
        <f t="shared" si="38"/>
        <v>0</v>
      </c>
      <c r="BM56">
        <f t="shared" si="38"/>
        <v>0</v>
      </c>
      <c r="BN56">
        <f t="shared" si="38"/>
        <v>0</v>
      </c>
      <c r="BO56">
        <f t="shared" si="38"/>
        <v>0</v>
      </c>
      <c r="BP56">
        <f t="shared" si="38"/>
        <v>0</v>
      </c>
      <c r="BQ56">
        <f t="shared" si="38"/>
        <v>0</v>
      </c>
      <c r="BR56">
        <f t="shared" si="38"/>
        <v>0</v>
      </c>
      <c r="BS56">
        <f t="shared" si="38"/>
        <v>0</v>
      </c>
    </row>
    <row r="57" spans="1:71" customFormat="1" ht="14.25" customHeight="1" x14ac:dyDescent="0.15">
      <c r="A57" s="15" t="str">
        <f t="shared" si="30"/>
        <v/>
      </c>
      <c r="B57" s="104"/>
      <c r="C57" s="104"/>
      <c r="D57" s="105"/>
      <c r="E57" s="106"/>
      <c r="F57" s="105"/>
      <c r="G57" s="105"/>
      <c r="H57" s="105"/>
      <c r="I57" s="105"/>
      <c r="J57" s="101" t="str">
        <f t="shared" si="0"/>
        <v/>
      </c>
      <c r="K57" s="63" t="str">
        <f t="shared" si="39"/>
        <v/>
      </c>
      <c r="L57" s="63" t="str">
        <f t="shared" si="2"/>
        <v>999:99.99</v>
      </c>
      <c r="N57" s="39" t="str">
        <f t="shared" si="3"/>
        <v/>
      </c>
      <c r="O57" s="39" t="str">
        <f t="shared" si="4"/>
        <v/>
      </c>
      <c r="P57" s="39" t="str">
        <f t="shared" si="31"/>
        <v/>
      </c>
      <c r="Q57" s="39" t="str">
        <f t="shared" si="5"/>
        <v/>
      </c>
      <c r="R57" s="39">
        <f t="shared" si="33"/>
        <v>0</v>
      </c>
      <c r="S57" s="39">
        <f t="shared" si="6"/>
        <v>0</v>
      </c>
      <c r="T57" s="39">
        <f t="shared" si="7"/>
        <v>0</v>
      </c>
      <c r="U57" s="39">
        <f t="shared" si="8"/>
        <v>0</v>
      </c>
      <c r="V57" s="39" t="str">
        <f t="shared" si="9"/>
        <v/>
      </c>
      <c r="W57" s="39" t="str">
        <f t="shared" si="10"/>
        <v/>
      </c>
      <c r="X57" s="39">
        <f t="shared" si="34"/>
        <v>0</v>
      </c>
      <c r="Y57" s="39">
        <f t="shared" si="11"/>
        <v>0</v>
      </c>
      <c r="Z57" s="39">
        <f t="shared" si="12"/>
        <v>0</v>
      </c>
      <c r="AA57" s="39">
        <f t="shared" si="13"/>
        <v>0</v>
      </c>
      <c r="AB57" s="39">
        <f t="shared" si="40"/>
        <v>0</v>
      </c>
      <c r="AC57" s="39">
        <f t="shared" si="15"/>
        <v>0</v>
      </c>
      <c r="AD57" s="39">
        <f t="shared" si="16"/>
        <v>0</v>
      </c>
      <c r="AE57" s="39">
        <f t="shared" si="17"/>
        <v>0</v>
      </c>
      <c r="AF57" s="39">
        <f t="shared" si="18"/>
        <v>0</v>
      </c>
      <c r="AG57" s="64" t="str">
        <f t="shared" si="19"/>
        <v/>
      </c>
      <c r="AH57" s="64" t="str">
        <f t="shared" si="19"/>
        <v/>
      </c>
      <c r="AI57" s="64" t="str">
        <f t="shared" si="19"/>
        <v/>
      </c>
      <c r="AJ57" s="64" t="str">
        <f t="shared" si="19"/>
        <v/>
      </c>
      <c r="AK57" s="64">
        <f t="shared" si="35"/>
        <v>0</v>
      </c>
      <c r="AL57" s="64">
        <f t="shared" si="20"/>
        <v>0</v>
      </c>
      <c r="AM57" s="64">
        <f t="shared" si="21"/>
        <v>0</v>
      </c>
      <c r="AN57" s="64">
        <f t="shared" si="22"/>
        <v>0</v>
      </c>
      <c r="AO57" s="64">
        <f t="shared" si="23"/>
        <v>0</v>
      </c>
      <c r="AP57" s="64" t="str">
        <f t="shared" si="24"/>
        <v/>
      </c>
      <c r="AQ57" s="39">
        <f t="shared" si="25"/>
        <v>0</v>
      </c>
      <c r="AR57" s="39" t="str">
        <f t="shared" si="36"/>
        <v/>
      </c>
      <c r="AS57" s="39" t="str">
        <f t="shared" si="26"/>
        <v/>
      </c>
      <c r="AT57" s="39" t="str">
        <f t="shared" si="27"/>
        <v/>
      </c>
      <c r="AU57" s="39" t="str">
        <f t="shared" si="28"/>
        <v/>
      </c>
      <c r="BA57">
        <v>51</v>
      </c>
      <c r="BB57" t="str">
        <f>選手!C52</f>
        <v/>
      </c>
      <c r="BC57" t="str">
        <f>選手!L52</f>
        <v/>
      </c>
      <c r="BD57" t="str">
        <f>選手!F52</f>
        <v/>
      </c>
      <c r="BE57">
        <f>選手!B52</f>
        <v>0</v>
      </c>
      <c r="BG57">
        <f>選手!A52</f>
        <v>0</v>
      </c>
      <c r="BH57">
        <f t="shared" si="38"/>
        <v>0</v>
      </c>
      <c r="BI57">
        <f t="shared" si="38"/>
        <v>0</v>
      </c>
      <c r="BJ57">
        <f t="shared" si="38"/>
        <v>0</v>
      </c>
      <c r="BK57">
        <f t="shared" si="38"/>
        <v>0</v>
      </c>
      <c r="BL57">
        <f t="shared" si="38"/>
        <v>0</v>
      </c>
      <c r="BM57">
        <f t="shared" si="38"/>
        <v>0</v>
      </c>
      <c r="BN57">
        <f t="shared" si="38"/>
        <v>0</v>
      </c>
      <c r="BO57">
        <f t="shared" si="38"/>
        <v>0</v>
      </c>
      <c r="BP57">
        <f t="shared" si="38"/>
        <v>0</v>
      </c>
      <c r="BQ57">
        <f t="shared" si="38"/>
        <v>0</v>
      </c>
      <c r="BR57">
        <f t="shared" si="38"/>
        <v>0</v>
      </c>
      <c r="BS57">
        <f t="shared" si="38"/>
        <v>0</v>
      </c>
    </row>
    <row r="58" spans="1:71" customFormat="1" ht="14.25" customHeight="1" x14ac:dyDescent="0.15">
      <c r="A58" s="15" t="str">
        <f t="shared" si="30"/>
        <v/>
      </c>
      <c r="B58" s="104"/>
      <c r="C58" s="104"/>
      <c r="D58" s="105"/>
      <c r="E58" s="106"/>
      <c r="F58" s="105"/>
      <c r="G58" s="105"/>
      <c r="H58" s="105"/>
      <c r="I58" s="105"/>
      <c r="J58" s="101" t="str">
        <f t="shared" si="0"/>
        <v/>
      </c>
      <c r="K58" s="63" t="str">
        <f t="shared" si="39"/>
        <v/>
      </c>
      <c r="L58" s="63" t="str">
        <f t="shared" si="2"/>
        <v>999:99.99</v>
      </c>
      <c r="N58" s="39" t="str">
        <f t="shared" si="3"/>
        <v/>
      </c>
      <c r="O58" s="39" t="str">
        <f t="shared" si="4"/>
        <v/>
      </c>
      <c r="P58" s="39" t="str">
        <f t="shared" si="31"/>
        <v/>
      </c>
      <c r="Q58" s="39" t="str">
        <f t="shared" si="5"/>
        <v/>
      </c>
      <c r="R58" s="39">
        <f t="shared" si="33"/>
        <v>0</v>
      </c>
      <c r="S58" s="39">
        <f t="shared" si="6"/>
        <v>0</v>
      </c>
      <c r="T58" s="39">
        <f t="shared" si="7"/>
        <v>0</v>
      </c>
      <c r="U58" s="39">
        <f t="shared" si="8"/>
        <v>0</v>
      </c>
      <c r="V58" s="39" t="str">
        <f t="shared" si="9"/>
        <v/>
      </c>
      <c r="W58" s="39" t="str">
        <f t="shared" si="10"/>
        <v/>
      </c>
      <c r="X58" s="39">
        <f t="shared" si="34"/>
        <v>0</v>
      </c>
      <c r="Y58" s="39">
        <f t="shared" si="11"/>
        <v>0</v>
      </c>
      <c r="Z58" s="39">
        <f t="shared" si="12"/>
        <v>0</v>
      </c>
      <c r="AA58" s="39">
        <f t="shared" si="13"/>
        <v>0</v>
      </c>
      <c r="AB58" s="39">
        <f t="shared" si="40"/>
        <v>0</v>
      </c>
      <c r="AC58" s="39">
        <f t="shared" si="15"/>
        <v>0</v>
      </c>
      <c r="AD58" s="39">
        <f t="shared" si="16"/>
        <v>0</v>
      </c>
      <c r="AE58" s="39">
        <f t="shared" si="17"/>
        <v>0</v>
      </c>
      <c r="AF58" s="39">
        <f t="shared" si="18"/>
        <v>0</v>
      </c>
      <c r="AG58" s="64" t="str">
        <f t="shared" si="19"/>
        <v/>
      </c>
      <c r="AH58" s="64" t="str">
        <f t="shared" si="19"/>
        <v/>
      </c>
      <c r="AI58" s="64" t="str">
        <f t="shared" si="19"/>
        <v/>
      </c>
      <c r="AJ58" s="64" t="str">
        <f t="shared" si="19"/>
        <v/>
      </c>
      <c r="AK58" s="64">
        <f t="shared" si="35"/>
        <v>0</v>
      </c>
      <c r="AL58" s="64">
        <f t="shared" si="20"/>
        <v>0</v>
      </c>
      <c r="AM58" s="64">
        <f t="shared" si="21"/>
        <v>0</v>
      </c>
      <c r="AN58" s="64">
        <f t="shared" si="22"/>
        <v>0</v>
      </c>
      <c r="AO58" s="64">
        <f t="shared" si="23"/>
        <v>0</v>
      </c>
      <c r="AP58" s="64" t="str">
        <f t="shared" si="24"/>
        <v/>
      </c>
      <c r="AQ58" s="39">
        <f t="shared" si="25"/>
        <v>0</v>
      </c>
      <c r="AR58" s="39" t="str">
        <f t="shared" si="36"/>
        <v/>
      </c>
      <c r="AS58" s="39" t="str">
        <f t="shared" si="26"/>
        <v/>
      </c>
      <c r="AT58" s="39" t="str">
        <f t="shared" si="27"/>
        <v/>
      </c>
      <c r="AU58" s="39" t="str">
        <f t="shared" si="28"/>
        <v/>
      </c>
      <c r="BA58">
        <v>52</v>
      </c>
      <c r="BB58" t="str">
        <f>選手!C53</f>
        <v/>
      </c>
      <c r="BC58" t="str">
        <f>選手!L53</f>
        <v/>
      </c>
      <c r="BD58" t="str">
        <f>選手!F53</f>
        <v/>
      </c>
      <c r="BE58">
        <f>選手!B53</f>
        <v>0</v>
      </c>
      <c r="BG58">
        <f>選手!A53</f>
        <v>0</v>
      </c>
      <c r="BH58">
        <f t="shared" si="38"/>
        <v>0</v>
      </c>
      <c r="BI58">
        <f t="shared" si="38"/>
        <v>0</v>
      </c>
      <c r="BJ58">
        <f t="shared" si="38"/>
        <v>0</v>
      </c>
      <c r="BK58">
        <f t="shared" si="38"/>
        <v>0</v>
      </c>
      <c r="BL58">
        <f t="shared" si="38"/>
        <v>0</v>
      </c>
      <c r="BM58">
        <f t="shared" si="38"/>
        <v>0</v>
      </c>
      <c r="BN58">
        <f t="shared" si="38"/>
        <v>0</v>
      </c>
      <c r="BO58">
        <f t="shared" si="38"/>
        <v>0</v>
      </c>
      <c r="BP58">
        <f t="shared" si="38"/>
        <v>0</v>
      </c>
      <c r="BQ58">
        <f t="shared" si="38"/>
        <v>0</v>
      </c>
      <c r="BR58">
        <f t="shared" si="38"/>
        <v>0</v>
      </c>
      <c r="BS58">
        <f t="shared" si="38"/>
        <v>0</v>
      </c>
    </row>
    <row r="59" spans="1:71" customFormat="1" ht="14.25" customHeight="1" x14ac:dyDescent="0.15">
      <c r="A59" s="15" t="str">
        <f t="shared" si="30"/>
        <v/>
      </c>
      <c r="B59" s="104"/>
      <c r="C59" s="104"/>
      <c r="D59" s="105"/>
      <c r="E59" s="106"/>
      <c r="F59" s="105"/>
      <c r="G59" s="105"/>
      <c r="H59" s="105"/>
      <c r="I59" s="105"/>
      <c r="J59" s="101" t="str">
        <f t="shared" si="0"/>
        <v/>
      </c>
      <c r="K59" s="63" t="str">
        <f t="shared" si="39"/>
        <v/>
      </c>
      <c r="L59" s="63" t="str">
        <f t="shared" si="2"/>
        <v>999:99.99</v>
      </c>
      <c r="N59" s="39" t="str">
        <f t="shared" si="3"/>
        <v/>
      </c>
      <c r="O59" s="39" t="str">
        <f t="shared" si="4"/>
        <v/>
      </c>
      <c r="P59" s="39" t="str">
        <f t="shared" si="31"/>
        <v/>
      </c>
      <c r="Q59" s="39" t="str">
        <f t="shared" si="5"/>
        <v/>
      </c>
      <c r="R59" s="39">
        <f t="shared" si="33"/>
        <v>0</v>
      </c>
      <c r="S59" s="39">
        <f t="shared" si="6"/>
        <v>0</v>
      </c>
      <c r="T59" s="39">
        <f t="shared" si="7"/>
        <v>0</v>
      </c>
      <c r="U59" s="39">
        <f t="shared" si="8"/>
        <v>0</v>
      </c>
      <c r="V59" s="39" t="str">
        <f t="shared" si="9"/>
        <v/>
      </c>
      <c r="W59" s="39" t="str">
        <f t="shared" si="10"/>
        <v/>
      </c>
      <c r="X59" s="39">
        <f t="shared" si="34"/>
        <v>0</v>
      </c>
      <c r="Y59" s="39">
        <f t="shared" si="11"/>
        <v>0</v>
      </c>
      <c r="Z59" s="39">
        <f t="shared" si="12"/>
        <v>0</v>
      </c>
      <c r="AA59" s="39">
        <f t="shared" si="13"/>
        <v>0</v>
      </c>
      <c r="AB59" s="39">
        <f t="shared" si="40"/>
        <v>0</v>
      </c>
      <c r="AC59" s="39">
        <f t="shared" si="15"/>
        <v>0</v>
      </c>
      <c r="AD59" s="39">
        <f t="shared" si="16"/>
        <v>0</v>
      </c>
      <c r="AE59" s="39">
        <f t="shared" si="17"/>
        <v>0</v>
      </c>
      <c r="AF59" s="39">
        <f t="shared" si="18"/>
        <v>0</v>
      </c>
      <c r="AG59" s="64" t="str">
        <f t="shared" si="19"/>
        <v/>
      </c>
      <c r="AH59" s="64" t="str">
        <f t="shared" si="19"/>
        <v/>
      </c>
      <c r="AI59" s="64" t="str">
        <f t="shared" si="19"/>
        <v/>
      </c>
      <c r="AJ59" s="64" t="str">
        <f t="shared" si="19"/>
        <v/>
      </c>
      <c r="AK59" s="64">
        <f t="shared" si="35"/>
        <v>0</v>
      </c>
      <c r="AL59" s="64">
        <f t="shared" si="20"/>
        <v>0</v>
      </c>
      <c r="AM59" s="64">
        <f t="shared" si="21"/>
        <v>0</v>
      </c>
      <c r="AN59" s="64">
        <f t="shared" si="22"/>
        <v>0</v>
      </c>
      <c r="AO59" s="64">
        <f t="shared" si="23"/>
        <v>0</v>
      </c>
      <c r="AP59" s="64" t="str">
        <f t="shared" si="24"/>
        <v/>
      </c>
      <c r="AQ59" s="39">
        <f t="shared" si="25"/>
        <v>0</v>
      </c>
      <c r="AR59" s="39" t="str">
        <f t="shared" si="36"/>
        <v/>
      </c>
      <c r="AS59" s="39" t="str">
        <f t="shared" si="26"/>
        <v/>
      </c>
      <c r="AT59" s="39" t="str">
        <f t="shared" si="27"/>
        <v/>
      </c>
      <c r="AU59" s="39" t="str">
        <f t="shared" si="28"/>
        <v/>
      </c>
      <c r="BA59">
        <v>53</v>
      </c>
      <c r="BB59" t="str">
        <f>選手!C54</f>
        <v/>
      </c>
      <c r="BC59" t="str">
        <f>選手!L54</f>
        <v/>
      </c>
      <c r="BD59" t="str">
        <f>選手!F54</f>
        <v/>
      </c>
      <c r="BE59">
        <f>選手!B54</f>
        <v>5</v>
      </c>
      <c r="BG59" t="str">
        <f>選手!A54</f>
        <v/>
      </c>
      <c r="BH59">
        <f t="shared" si="38"/>
        <v>0</v>
      </c>
      <c r="BI59">
        <f t="shared" si="38"/>
        <v>0</v>
      </c>
      <c r="BJ59">
        <f t="shared" si="38"/>
        <v>0</v>
      </c>
      <c r="BK59">
        <f t="shared" si="38"/>
        <v>0</v>
      </c>
      <c r="BL59">
        <f t="shared" si="38"/>
        <v>0</v>
      </c>
      <c r="BM59">
        <f t="shared" si="38"/>
        <v>0</v>
      </c>
      <c r="BN59">
        <f t="shared" si="38"/>
        <v>0</v>
      </c>
      <c r="BO59">
        <f t="shared" si="38"/>
        <v>0</v>
      </c>
      <c r="BP59">
        <f t="shared" si="38"/>
        <v>0</v>
      </c>
      <c r="BQ59">
        <f t="shared" si="38"/>
        <v>0</v>
      </c>
      <c r="BR59">
        <f t="shared" si="38"/>
        <v>0</v>
      </c>
      <c r="BS59">
        <f t="shared" si="38"/>
        <v>0</v>
      </c>
    </row>
    <row r="60" spans="1:71" customFormat="1" ht="14.25" customHeight="1" x14ac:dyDescent="0.15">
      <c r="A60" s="15" t="str">
        <f t="shared" si="30"/>
        <v/>
      </c>
      <c r="B60" s="104"/>
      <c r="C60" s="104"/>
      <c r="D60" s="105"/>
      <c r="E60" s="106"/>
      <c r="F60" s="105"/>
      <c r="G60" s="105"/>
      <c r="H60" s="105"/>
      <c r="I60" s="105"/>
      <c r="J60" s="101" t="str">
        <f t="shared" si="0"/>
        <v/>
      </c>
      <c r="K60" s="63" t="str">
        <f t="shared" si="39"/>
        <v/>
      </c>
      <c r="L60" s="63" t="str">
        <f t="shared" si="2"/>
        <v>999:99.99</v>
      </c>
      <c r="N60" s="39" t="str">
        <f t="shared" si="3"/>
        <v/>
      </c>
      <c r="O60" s="39" t="str">
        <f t="shared" si="4"/>
        <v/>
      </c>
      <c r="P60" s="39" t="str">
        <f t="shared" si="31"/>
        <v/>
      </c>
      <c r="Q60" s="39" t="str">
        <f t="shared" si="5"/>
        <v/>
      </c>
      <c r="R60" s="39">
        <f t="shared" si="33"/>
        <v>0</v>
      </c>
      <c r="S60" s="39">
        <f t="shared" si="6"/>
        <v>0</v>
      </c>
      <c r="T60" s="39">
        <f t="shared" si="7"/>
        <v>0</v>
      </c>
      <c r="U60" s="39">
        <f t="shared" si="8"/>
        <v>0</v>
      </c>
      <c r="V60" s="39" t="str">
        <f t="shared" si="9"/>
        <v/>
      </c>
      <c r="W60" s="39" t="str">
        <f t="shared" si="10"/>
        <v/>
      </c>
      <c r="X60" s="39">
        <f t="shared" si="34"/>
        <v>0</v>
      </c>
      <c r="Y60" s="39">
        <f t="shared" si="11"/>
        <v>0</v>
      </c>
      <c r="Z60" s="39">
        <f t="shared" si="12"/>
        <v>0</v>
      </c>
      <c r="AA60" s="39">
        <f t="shared" si="13"/>
        <v>0</v>
      </c>
      <c r="AB60" s="39">
        <f t="shared" si="40"/>
        <v>0</v>
      </c>
      <c r="AC60" s="39">
        <f t="shared" si="15"/>
        <v>0</v>
      </c>
      <c r="AD60" s="39">
        <f t="shared" si="16"/>
        <v>0</v>
      </c>
      <c r="AE60" s="39">
        <f t="shared" si="17"/>
        <v>0</v>
      </c>
      <c r="AF60" s="39">
        <f t="shared" si="18"/>
        <v>0</v>
      </c>
      <c r="AG60" s="64" t="str">
        <f t="shared" si="19"/>
        <v/>
      </c>
      <c r="AH60" s="64" t="str">
        <f t="shared" si="19"/>
        <v/>
      </c>
      <c r="AI60" s="64" t="str">
        <f t="shared" si="19"/>
        <v/>
      </c>
      <c r="AJ60" s="64" t="str">
        <f t="shared" si="19"/>
        <v/>
      </c>
      <c r="AK60" s="64">
        <f t="shared" si="35"/>
        <v>0</v>
      </c>
      <c r="AL60" s="64">
        <f t="shared" si="20"/>
        <v>0</v>
      </c>
      <c r="AM60" s="64">
        <f t="shared" si="21"/>
        <v>0</v>
      </c>
      <c r="AN60" s="64">
        <f t="shared" si="22"/>
        <v>0</v>
      </c>
      <c r="AO60" s="64">
        <f t="shared" si="23"/>
        <v>0</v>
      </c>
      <c r="AP60" s="64" t="str">
        <f t="shared" si="24"/>
        <v/>
      </c>
      <c r="AQ60" s="39">
        <f t="shared" si="25"/>
        <v>0</v>
      </c>
      <c r="AR60" s="39" t="str">
        <f t="shared" si="36"/>
        <v/>
      </c>
      <c r="AS60" s="39" t="str">
        <f t="shared" si="26"/>
        <v/>
      </c>
      <c r="AT60" s="39" t="str">
        <f t="shared" si="27"/>
        <v/>
      </c>
      <c r="AU60" s="39" t="str">
        <f t="shared" si="28"/>
        <v/>
      </c>
      <c r="BA60">
        <v>54</v>
      </c>
      <c r="BB60" t="str">
        <f>選手!C55</f>
        <v/>
      </c>
      <c r="BC60" t="str">
        <f>選手!L55</f>
        <v/>
      </c>
      <c r="BD60" t="str">
        <f>選手!F55</f>
        <v/>
      </c>
      <c r="BE60">
        <f>選手!B55</f>
        <v>5</v>
      </c>
      <c r="BG60" t="str">
        <f>選手!A55</f>
        <v/>
      </c>
      <c r="BH60">
        <f t="shared" si="38"/>
        <v>0</v>
      </c>
      <c r="BI60">
        <f t="shared" si="38"/>
        <v>0</v>
      </c>
      <c r="BJ60">
        <f t="shared" si="38"/>
        <v>0</v>
      </c>
      <c r="BK60">
        <f t="shared" si="38"/>
        <v>0</v>
      </c>
      <c r="BL60">
        <f t="shared" si="38"/>
        <v>0</v>
      </c>
      <c r="BM60">
        <f t="shared" si="38"/>
        <v>0</v>
      </c>
      <c r="BN60">
        <f t="shared" si="38"/>
        <v>0</v>
      </c>
      <c r="BO60">
        <f t="shared" si="38"/>
        <v>0</v>
      </c>
      <c r="BP60">
        <f t="shared" si="38"/>
        <v>0</v>
      </c>
      <c r="BQ60">
        <f t="shared" si="38"/>
        <v>0</v>
      </c>
      <c r="BR60">
        <f t="shared" si="38"/>
        <v>0</v>
      </c>
      <c r="BS60">
        <f t="shared" si="38"/>
        <v>0</v>
      </c>
    </row>
    <row r="61" spans="1:71" customFormat="1" ht="14.25" customHeight="1" x14ac:dyDescent="0.15">
      <c r="A61" s="15" t="str">
        <f t="shared" si="30"/>
        <v/>
      </c>
      <c r="B61" s="104"/>
      <c r="C61" s="104"/>
      <c r="D61" s="105"/>
      <c r="E61" s="106"/>
      <c r="F61" s="105"/>
      <c r="G61" s="105"/>
      <c r="H61" s="105"/>
      <c r="I61" s="105"/>
      <c r="J61" s="101" t="str">
        <f t="shared" si="0"/>
        <v/>
      </c>
      <c r="K61" s="63" t="str">
        <f t="shared" si="39"/>
        <v/>
      </c>
      <c r="L61" s="63" t="str">
        <f t="shared" si="2"/>
        <v>999:99.99</v>
      </c>
      <c r="N61" s="39" t="str">
        <f t="shared" si="3"/>
        <v/>
      </c>
      <c r="O61" s="39" t="str">
        <f t="shared" si="4"/>
        <v/>
      </c>
      <c r="P61" s="39" t="str">
        <f t="shared" si="31"/>
        <v/>
      </c>
      <c r="Q61" s="39" t="str">
        <f t="shared" si="5"/>
        <v/>
      </c>
      <c r="R61" s="39">
        <f t="shared" si="33"/>
        <v>0</v>
      </c>
      <c r="S61" s="39">
        <f t="shared" si="6"/>
        <v>0</v>
      </c>
      <c r="T61" s="39">
        <f t="shared" si="7"/>
        <v>0</v>
      </c>
      <c r="U61" s="39">
        <f t="shared" si="8"/>
        <v>0</v>
      </c>
      <c r="V61" s="39" t="str">
        <f t="shared" si="9"/>
        <v/>
      </c>
      <c r="W61" s="39" t="str">
        <f t="shared" si="10"/>
        <v/>
      </c>
      <c r="X61" s="39">
        <f t="shared" si="34"/>
        <v>0</v>
      </c>
      <c r="Y61" s="39">
        <f t="shared" si="11"/>
        <v>0</v>
      </c>
      <c r="Z61" s="39">
        <f t="shared" si="12"/>
        <v>0</v>
      </c>
      <c r="AA61" s="39">
        <f t="shared" si="13"/>
        <v>0</v>
      </c>
      <c r="AB61" s="39">
        <f t="shared" si="40"/>
        <v>0</v>
      </c>
      <c r="AC61" s="39">
        <f t="shared" si="15"/>
        <v>0</v>
      </c>
      <c r="AD61" s="39">
        <f t="shared" si="16"/>
        <v>0</v>
      </c>
      <c r="AE61" s="39">
        <f t="shared" si="17"/>
        <v>0</v>
      </c>
      <c r="AF61" s="39">
        <f t="shared" si="18"/>
        <v>0</v>
      </c>
      <c r="AG61" s="64" t="str">
        <f t="shared" si="19"/>
        <v/>
      </c>
      <c r="AH61" s="64" t="str">
        <f t="shared" si="19"/>
        <v/>
      </c>
      <c r="AI61" s="64" t="str">
        <f t="shared" si="19"/>
        <v/>
      </c>
      <c r="AJ61" s="64" t="str">
        <f t="shared" si="19"/>
        <v/>
      </c>
      <c r="AK61" s="64">
        <f t="shared" si="35"/>
        <v>0</v>
      </c>
      <c r="AL61" s="64">
        <f t="shared" si="20"/>
        <v>0</v>
      </c>
      <c r="AM61" s="64">
        <f t="shared" si="21"/>
        <v>0</v>
      </c>
      <c r="AN61" s="64">
        <f t="shared" si="22"/>
        <v>0</v>
      </c>
      <c r="AO61" s="64">
        <f t="shared" si="23"/>
        <v>0</v>
      </c>
      <c r="AP61" s="64" t="str">
        <f t="shared" si="24"/>
        <v/>
      </c>
      <c r="AQ61" s="39">
        <f t="shared" si="25"/>
        <v>0</v>
      </c>
      <c r="AR61" s="39" t="str">
        <f t="shared" si="36"/>
        <v/>
      </c>
      <c r="AS61" s="39" t="str">
        <f t="shared" si="26"/>
        <v/>
      </c>
      <c r="AT61" s="39" t="str">
        <f t="shared" si="27"/>
        <v/>
      </c>
      <c r="AU61" s="39" t="str">
        <f t="shared" si="28"/>
        <v/>
      </c>
      <c r="BA61">
        <v>55</v>
      </c>
      <c r="BB61" t="str">
        <f>選手!C56</f>
        <v/>
      </c>
      <c r="BC61" t="str">
        <f>選手!L56</f>
        <v/>
      </c>
      <c r="BD61" t="str">
        <f>選手!F56</f>
        <v/>
      </c>
      <c r="BE61">
        <f>選手!B56</f>
        <v>5</v>
      </c>
      <c r="BG61" t="str">
        <f>選手!A56</f>
        <v/>
      </c>
      <c r="BH61">
        <f t="shared" si="38"/>
        <v>0</v>
      </c>
      <c r="BI61">
        <f t="shared" si="38"/>
        <v>0</v>
      </c>
      <c r="BJ61">
        <f t="shared" si="38"/>
        <v>0</v>
      </c>
      <c r="BK61">
        <f t="shared" ref="BI61:BS84" si="41">COUNTIF($AG$6:$AJ$65,BK$5&amp;$BB61)</f>
        <v>0</v>
      </c>
      <c r="BL61">
        <f t="shared" si="41"/>
        <v>0</v>
      </c>
      <c r="BM61">
        <f t="shared" si="41"/>
        <v>0</v>
      </c>
      <c r="BN61">
        <f t="shared" si="41"/>
        <v>0</v>
      </c>
      <c r="BO61">
        <f t="shared" si="41"/>
        <v>0</v>
      </c>
      <c r="BP61">
        <f t="shared" si="41"/>
        <v>0</v>
      </c>
      <c r="BQ61">
        <f t="shared" si="41"/>
        <v>0</v>
      </c>
      <c r="BR61">
        <f t="shared" si="41"/>
        <v>0</v>
      </c>
      <c r="BS61">
        <f t="shared" si="41"/>
        <v>0</v>
      </c>
    </row>
    <row r="62" spans="1:71" customFormat="1" ht="14.25" customHeight="1" x14ac:dyDescent="0.15">
      <c r="A62" s="15" t="str">
        <f t="shared" si="30"/>
        <v/>
      </c>
      <c r="B62" s="104"/>
      <c r="C62" s="104"/>
      <c r="D62" s="105"/>
      <c r="E62" s="106"/>
      <c r="F62" s="105"/>
      <c r="G62" s="105"/>
      <c r="H62" s="105"/>
      <c r="I62" s="105"/>
      <c r="J62" s="101" t="str">
        <f t="shared" si="0"/>
        <v/>
      </c>
      <c r="K62" s="63" t="str">
        <f t="shared" si="39"/>
        <v/>
      </c>
      <c r="L62" s="63" t="str">
        <f t="shared" si="2"/>
        <v>999:99.99</v>
      </c>
      <c r="N62" s="39" t="str">
        <f t="shared" si="3"/>
        <v/>
      </c>
      <c r="O62" s="39" t="str">
        <f t="shared" si="4"/>
        <v/>
      </c>
      <c r="P62" s="39" t="str">
        <f t="shared" si="31"/>
        <v/>
      </c>
      <c r="Q62" s="39" t="str">
        <f t="shared" si="5"/>
        <v/>
      </c>
      <c r="R62" s="39">
        <f t="shared" si="33"/>
        <v>0</v>
      </c>
      <c r="S62" s="39">
        <f t="shared" si="6"/>
        <v>0</v>
      </c>
      <c r="T62" s="39">
        <f t="shared" si="7"/>
        <v>0</v>
      </c>
      <c r="U62" s="39">
        <f t="shared" si="8"/>
        <v>0</v>
      </c>
      <c r="V62" s="39" t="str">
        <f t="shared" si="9"/>
        <v/>
      </c>
      <c r="W62" s="39" t="str">
        <f t="shared" si="10"/>
        <v/>
      </c>
      <c r="X62" s="39">
        <f t="shared" si="34"/>
        <v>0</v>
      </c>
      <c r="Y62" s="39">
        <f t="shared" si="11"/>
        <v>0</v>
      </c>
      <c r="Z62" s="39">
        <f t="shared" si="12"/>
        <v>0</v>
      </c>
      <c r="AA62" s="39">
        <f t="shared" si="13"/>
        <v>0</v>
      </c>
      <c r="AB62" s="39">
        <f t="shared" si="40"/>
        <v>0</v>
      </c>
      <c r="AC62" s="39">
        <f t="shared" si="15"/>
        <v>0</v>
      </c>
      <c r="AD62" s="39">
        <f t="shared" si="16"/>
        <v>0</v>
      </c>
      <c r="AE62" s="39">
        <f t="shared" si="17"/>
        <v>0</v>
      </c>
      <c r="AF62" s="39">
        <f t="shared" si="18"/>
        <v>0</v>
      </c>
      <c r="AG62" s="64" t="str">
        <f t="shared" si="19"/>
        <v/>
      </c>
      <c r="AH62" s="64" t="str">
        <f t="shared" si="19"/>
        <v/>
      </c>
      <c r="AI62" s="64" t="str">
        <f t="shared" si="19"/>
        <v/>
      </c>
      <c r="AJ62" s="64" t="str">
        <f t="shared" si="19"/>
        <v/>
      </c>
      <c r="AK62" s="64">
        <f t="shared" si="35"/>
        <v>0</v>
      </c>
      <c r="AL62" s="64">
        <f t="shared" si="20"/>
        <v>0</v>
      </c>
      <c r="AM62" s="64">
        <f t="shared" si="21"/>
        <v>0</v>
      </c>
      <c r="AN62" s="64">
        <f t="shared" si="22"/>
        <v>0</v>
      </c>
      <c r="AO62" s="64">
        <f t="shared" si="23"/>
        <v>0</v>
      </c>
      <c r="AP62" s="64" t="str">
        <f t="shared" si="24"/>
        <v/>
      </c>
      <c r="AQ62" s="39">
        <f t="shared" si="25"/>
        <v>0</v>
      </c>
      <c r="AR62" s="39" t="str">
        <f t="shared" si="36"/>
        <v/>
      </c>
      <c r="AS62" s="39" t="str">
        <f t="shared" si="26"/>
        <v/>
      </c>
      <c r="AT62" s="39" t="str">
        <f t="shared" si="27"/>
        <v/>
      </c>
      <c r="AU62" s="39" t="str">
        <f t="shared" si="28"/>
        <v/>
      </c>
      <c r="BA62">
        <v>56</v>
      </c>
      <c r="BB62" t="str">
        <f>選手!C57</f>
        <v/>
      </c>
      <c r="BC62" t="str">
        <f>選手!L57</f>
        <v/>
      </c>
      <c r="BD62" t="str">
        <f>選手!F57</f>
        <v/>
      </c>
      <c r="BE62">
        <f>選手!B57</f>
        <v>5</v>
      </c>
      <c r="BG62" t="str">
        <f>選手!A57</f>
        <v/>
      </c>
      <c r="BH62">
        <f t="shared" ref="BH62:BS104" si="42">COUNTIF($AG$6:$AJ$65,BH$5&amp;$BB62)</f>
        <v>0</v>
      </c>
      <c r="BI62">
        <f t="shared" si="41"/>
        <v>0</v>
      </c>
      <c r="BJ62">
        <f t="shared" si="41"/>
        <v>0</v>
      </c>
      <c r="BK62">
        <f t="shared" si="41"/>
        <v>0</v>
      </c>
      <c r="BL62">
        <f t="shared" si="41"/>
        <v>0</v>
      </c>
      <c r="BM62">
        <f t="shared" si="41"/>
        <v>0</v>
      </c>
      <c r="BN62">
        <f t="shared" si="41"/>
        <v>0</v>
      </c>
      <c r="BO62">
        <f t="shared" si="41"/>
        <v>0</v>
      </c>
      <c r="BP62">
        <f t="shared" si="41"/>
        <v>0</v>
      </c>
      <c r="BQ62">
        <f t="shared" si="41"/>
        <v>0</v>
      </c>
      <c r="BR62">
        <f t="shared" si="41"/>
        <v>0</v>
      </c>
      <c r="BS62">
        <f t="shared" si="41"/>
        <v>0</v>
      </c>
    </row>
    <row r="63" spans="1:71" customFormat="1" ht="14.25" customHeight="1" x14ac:dyDescent="0.15">
      <c r="A63" s="15" t="str">
        <f t="shared" si="30"/>
        <v/>
      </c>
      <c r="B63" s="104"/>
      <c r="C63" s="104"/>
      <c r="D63" s="105"/>
      <c r="E63" s="106"/>
      <c r="F63" s="105"/>
      <c r="G63" s="105"/>
      <c r="H63" s="105"/>
      <c r="I63" s="105"/>
      <c r="J63" s="101" t="str">
        <f t="shared" si="0"/>
        <v/>
      </c>
      <c r="K63" s="63" t="str">
        <f t="shared" si="39"/>
        <v/>
      </c>
      <c r="L63" s="63" t="str">
        <f t="shared" si="2"/>
        <v>999:99.99</v>
      </c>
      <c r="N63" s="39" t="str">
        <f t="shared" si="3"/>
        <v/>
      </c>
      <c r="O63" s="39" t="str">
        <f t="shared" si="4"/>
        <v/>
      </c>
      <c r="P63" s="39" t="str">
        <f t="shared" si="31"/>
        <v/>
      </c>
      <c r="Q63" s="39" t="str">
        <f t="shared" si="5"/>
        <v/>
      </c>
      <c r="R63" s="39">
        <f t="shared" si="33"/>
        <v>0</v>
      </c>
      <c r="S63" s="39">
        <f t="shared" si="6"/>
        <v>0</v>
      </c>
      <c r="T63" s="39">
        <f t="shared" si="7"/>
        <v>0</v>
      </c>
      <c r="U63" s="39">
        <f t="shared" si="8"/>
        <v>0</v>
      </c>
      <c r="V63" s="39" t="str">
        <f t="shared" si="9"/>
        <v/>
      </c>
      <c r="W63" s="39" t="str">
        <f t="shared" si="10"/>
        <v/>
      </c>
      <c r="X63" s="39">
        <f t="shared" si="34"/>
        <v>0</v>
      </c>
      <c r="Y63" s="39">
        <f t="shared" si="11"/>
        <v>0</v>
      </c>
      <c r="Z63" s="39">
        <f t="shared" si="12"/>
        <v>0</v>
      </c>
      <c r="AA63" s="39">
        <f t="shared" si="13"/>
        <v>0</v>
      </c>
      <c r="AB63" s="39">
        <f t="shared" si="40"/>
        <v>0</v>
      </c>
      <c r="AC63" s="39">
        <f t="shared" si="15"/>
        <v>0</v>
      </c>
      <c r="AD63" s="39">
        <f t="shared" si="16"/>
        <v>0</v>
      </c>
      <c r="AE63" s="39">
        <f t="shared" si="17"/>
        <v>0</v>
      </c>
      <c r="AF63" s="39">
        <f t="shared" si="18"/>
        <v>0</v>
      </c>
      <c r="AG63" s="64" t="str">
        <f t="shared" si="19"/>
        <v/>
      </c>
      <c r="AH63" s="64" t="str">
        <f t="shared" si="19"/>
        <v/>
      </c>
      <c r="AI63" s="64" t="str">
        <f t="shared" si="19"/>
        <v/>
      </c>
      <c r="AJ63" s="64" t="str">
        <f t="shared" si="19"/>
        <v/>
      </c>
      <c r="AK63" s="64">
        <f t="shared" si="35"/>
        <v>0</v>
      </c>
      <c r="AL63" s="64">
        <f t="shared" si="20"/>
        <v>0</v>
      </c>
      <c r="AM63" s="64">
        <f t="shared" si="21"/>
        <v>0</v>
      </c>
      <c r="AN63" s="64">
        <f t="shared" si="22"/>
        <v>0</v>
      </c>
      <c r="AO63" s="64">
        <f t="shared" si="23"/>
        <v>0</v>
      </c>
      <c r="AP63" s="64" t="str">
        <f t="shared" si="24"/>
        <v/>
      </c>
      <c r="AQ63" s="39">
        <f t="shared" si="25"/>
        <v>0</v>
      </c>
      <c r="AR63" s="39" t="str">
        <f>IF(F63="","",VLOOKUP(F63,$BB$7:$BG$216,6,0))</f>
        <v/>
      </c>
      <c r="AS63" s="39" t="str">
        <f>IF(G63="","",VLOOKUP(G63,$BB$7:$BG$216,6,0))</f>
        <v/>
      </c>
      <c r="AT63" s="39" t="str">
        <f>IF(H63="","",VLOOKUP(H63,$BB$7:$BG$216,6,0))</f>
        <v/>
      </c>
      <c r="AU63" s="39" t="str">
        <f>IF(I63="","",VLOOKUP(I63,$BB$7:$BG$216,6,0))</f>
        <v/>
      </c>
      <c r="BA63">
        <v>57</v>
      </c>
      <c r="BB63" t="str">
        <f>選手!C58</f>
        <v/>
      </c>
      <c r="BC63" t="str">
        <f>選手!L58</f>
        <v/>
      </c>
      <c r="BD63" t="str">
        <f>選手!F58</f>
        <v/>
      </c>
      <c r="BE63">
        <f>選手!B58</f>
        <v>5</v>
      </c>
      <c r="BG63" t="str">
        <f>選手!A58</f>
        <v/>
      </c>
      <c r="BH63">
        <f t="shared" si="42"/>
        <v>0</v>
      </c>
      <c r="BI63">
        <f t="shared" si="41"/>
        <v>0</v>
      </c>
      <c r="BJ63">
        <f t="shared" si="41"/>
        <v>0</v>
      </c>
      <c r="BK63">
        <f t="shared" si="41"/>
        <v>0</v>
      </c>
      <c r="BL63">
        <f t="shared" si="41"/>
        <v>0</v>
      </c>
      <c r="BM63">
        <f t="shared" si="41"/>
        <v>0</v>
      </c>
      <c r="BN63">
        <f t="shared" si="41"/>
        <v>0</v>
      </c>
      <c r="BO63">
        <f t="shared" si="41"/>
        <v>0</v>
      </c>
      <c r="BP63">
        <f t="shared" si="41"/>
        <v>0</v>
      </c>
      <c r="BQ63">
        <f t="shared" si="41"/>
        <v>0</v>
      </c>
      <c r="BR63">
        <f t="shared" si="41"/>
        <v>0</v>
      </c>
      <c r="BS63">
        <f t="shared" si="41"/>
        <v>0</v>
      </c>
    </row>
    <row r="64" spans="1:71" customFormat="1" ht="14.25" customHeight="1" x14ac:dyDescent="0.15">
      <c r="A64" s="15" t="str">
        <f t="shared" si="30"/>
        <v/>
      </c>
      <c r="B64" s="104"/>
      <c r="C64" s="104"/>
      <c r="D64" s="105"/>
      <c r="E64" s="106"/>
      <c r="F64" s="105"/>
      <c r="G64" s="105"/>
      <c r="H64" s="105"/>
      <c r="I64" s="105"/>
      <c r="J64" s="101" t="str">
        <f t="shared" si="0"/>
        <v/>
      </c>
      <c r="K64" s="63" t="str">
        <f t="shared" si="39"/>
        <v/>
      </c>
      <c r="L64" s="63" t="str">
        <f t="shared" si="2"/>
        <v>999:99.99</v>
      </c>
      <c r="N64" s="39" t="str">
        <f t="shared" si="3"/>
        <v/>
      </c>
      <c r="O64" s="39" t="str">
        <f t="shared" si="4"/>
        <v/>
      </c>
      <c r="P64" s="39" t="str">
        <f t="shared" si="31"/>
        <v/>
      </c>
      <c r="Q64" s="39" t="str">
        <f t="shared" si="5"/>
        <v/>
      </c>
      <c r="R64" s="39">
        <f t="shared" si="33"/>
        <v>0</v>
      </c>
      <c r="S64" s="39">
        <f t="shared" si="6"/>
        <v>0</v>
      </c>
      <c r="T64" s="39">
        <f t="shared" si="7"/>
        <v>0</v>
      </c>
      <c r="U64" s="39">
        <f t="shared" si="8"/>
        <v>0</v>
      </c>
      <c r="V64" s="39" t="str">
        <f t="shared" si="9"/>
        <v/>
      </c>
      <c r="W64" s="39" t="str">
        <f t="shared" si="10"/>
        <v/>
      </c>
      <c r="X64" s="39">
        <f t="shared" si="34"/>
        <v>0</v>
      </c>
      <c r="Y64" s="39">
        <f t="shared" si="11"/>
        <v>0</v>
      </c>
      <c r="Z64" s="39">
        <f t="shared" si="12"/>
        <v>0</v>
      </c>
      <c r="AA64" s="39">
        <f t="shared" si="13"/>
        <v>0</v>
      </c>
      <c r="AB64" s="39">
        <f t="shared" si="40"/>
        <v>0</v>
      </c>
      <c r="AC64" s="39">
        <f t="shared" si="15"/>
        <v>0</v>
      </c>
      <c r="AD64" s="39">
        <f t="shared" si="16"/>
        <v>0</v>
      </c>
      <c r="AE64" s="39">
        <f t="shared" si="17"/>
        <v>0</v>
      </c>
      <c r="AF64" s="39">
        <f t="shared" si="18"/>
        <v>0</v>
      </c>
      <c r="AG64" s="64" t="str">
        <f t="shared" si="19"/>
        <v/>
      </c>
      <c r="AH64" s="64" t="str">
        <f t="shared" si="19"/>
        <v/>
      </c>
      <c r="AI64" s="64" t="str">
        <f t="shared" si="19"/>
        <v/>
      </c>
      <c r="AJ64" s="64" t="str">
        <f t="shared" si="19"/>
        <v/>
      </c>
      <c r="AK64" s="64">
        <f t="shared" si="35"/>
        <v>0</v>
      </c>
      <c r="AL64" s="64">
        <f t="shared" si="20"/>
        <v>0</v>
      </c>
      <c r="AM64" s="64">
        <f t="shared" si="21"/>
        <v>0</v>
      </c>
      <c r="AN64" s="64">
        <f t="shared" si="22"/>
        <v>0</v>
      </c>
      <c r="AO64" s="64">
        <f t="shared" si="23"/>
        <v>0</v>
      </c>
      <c r="AP64" s="64" t="str">
        <f t="shared" si="24"/>
        <v/>
      </c>
      <c r="AQ64" s="39">
        <f t="shared" si="25"/>
        <v>0</v>
      </c>
      <c r="AR64" s="39" t="str">
        <f t="shared" ref="AR64:AR65" si="43">IF(F64="","",VLOOKUP(F64,$BB$7:$BG$216,6,0))</f>
        <v/>
      </c>
      <c r="AS64" s="39" t="str">
        <f t="shared" ref="AS64:AS65" si="44">IF(G64="","",VLOOKUP(G64,$BB$7:$BG$216,6,0))</f>
        <v/>
      </c>
      <c r="AT64" s="39" t="str">
        <f t="shared" ref="AT64:AT65" si="45">IF(H64="","",VLOOKUP(H64,$BB$7:$BG$216,6,0))</f>
        <v/>
      </c>
      <c r="AU64" s="39" t="str">
        <f t="shared" ref="AU64:AU65" si="46">IF(I64="","",VLOOKUP(I64,$BB$7:$BG$216,6,0))</f>
        <v/>
      </c>
      <c r="BA64">
        <v>58</v>
      </c>
      <c r="BB64" t="str">
        <f>選手!C59</f>
        <v/>
      </c>
      <c r="BC64" t="str">
        <f>選手!L59</f>
        <v/>
      </c>
      <c r="BD64" t="str">
        <f>選手!F59</f>
        <v/>
      </c>
      <c r="BE64">
        <f>選手!B59</f>
        <v>5</v>
      </c>
      <c r="BG64" t="str">
        <f>選手!A59</f>
        <v/>
      </c>
      <c r="BH64">
        <f t="shared" si="42"/>
        <v>0</v>
      </c>
      <c r="BI64">
        <f t="shared" si="41"/>
        <v>0</v>
      </c>
      <c r="BJ64">
        <f t="shared" si="41"/>
        <v>0</v>
      </c>
      <c r="BK64">
        <f t="shared" si="41"/>
        <v>0</v>
      </c>
      <c r="BL64">
        <f t="shared" si="41"/>
        <v>0</v>
      </c>
      <c r="BM64">
        <f t="shared" si="41"/>
        <v>0</v>
      </c>
      <c r="BN64">
        <f t="shared" si="41"/>
        <v>0</v>
      </c>
      <c r="BO64">
        <f t="shared" si="41"/>
        <v>0</v>
      </c>
      <c r="BP64">
        <f t="shared" si="41"/>
        <v>0</v>
      </c>
      <c r="BQ64">
        <f t="shared" si="41"/>
        <v>0</v>
      </c>
      <c r="BR64">
        <f t="shared" si="41"/>
        <v>0</v>
      </c>
      <c r="BS64">
        <f t="shared" si="41"/>
        <v>0</v>
      </c>
    </row>
    <row r="65" spans="1:71" customFormat="1" ht="14.25" customHeight="1" x14ac:dyDescent="0.15">
      <c r="A65" s="15" t="str">
        <f t="shared" si="30"/>
        <v/>
      </c>
      <c r="B65" s="104"/>
      <c r="C65" s="104"/>
      <c r="D65" s="105"/>
      <c r="E65" s="106"/>
      <c r="F65" s="105"/>
      <c r="G65" s="105"/>
      <c r="H65" s="105"/>
      <c r="I65" s="105"/>
      <c r="J65" s="101" t="str">
        <f t="shared" si="0"/>
        <v/>
      </c>
      <c r="K65" s="63" t="str">
        <f t="shared" si="39"/>
        <v/>
      </c>
      <c r="L65" s="63" t="str">
        <f t="shared" si="2"/>
        <v>999:99.99</v>
      </c>
      <c r="N65" s="39" t="str">
        <f t="shared" si="3"/>
        <v/>
      </c>
      <c r="O65" s="39" t="str">
        <f t="shared" si="4"/>
        <v/>
      </c>
      <c r="P65" s="39" t="str">
        <f t="shared" si="31"/>
        <v/>
      </c>
      <c r="Q65" s="39" t="str">
        <f t="shared" si="5"/>
        <v/>
      </c>
      <c r="R65" s="39">
        <f t="shared" si="33"/>
        <v>0</v>
      </c>
      <c r="S65" s="39">
        <f t="shared" si="6"/>
        <v>0</v>
      </c>
      <c r="T65" s="39">
        <f t="shared" si="7"/>
        <v>0</v>
      </c>
      <c r="U65" s="39">
        <f t="shared" si="8"/>
        <v>0</v>
      </c>
      <c r="V65" s="39" t="str">
        <f t="shared" si="9"/>
        <v/>
      </c>
      <c r="W65" s="39" t="str">
        <f t="shared" si="10"/>
        <v/>
      </c>
      <c r="X65" s="39">
        <f t="shared" si="34"/>
        <v>0</v>
      </c>
      <c r="Y65" s="39">
        <f t="shared" si="11"/>
        <v>0</v>
      </c>
      <c r="Z65" s="39">
        <f t="shared" si="12"/>
        <v>0</v>
      </c>
      <c r="AA65" s="39">
        <f t="shared" si="13"/>
        <v>0</v>
      </c>
      <c r="AB65" s="39">
        <f t="shared" si="40"/>
        <v>0</v>
      </c>
      <c r="AC65" s="39">
        <f t="shared" si="15"/>
        <v>0</v>
      </c>
      <c r="AD65" s="39">
        <f t="shared" si="16"/>
        <v>0</v>
      </c>
      <c r="AE65" s="39">
        <f t="shared" si="17"/>
        <v>0</v>
      </c>
      <c r="AF65" s="39">
        <f t="shared" si="18"/>
        <v>0</v>
      </c>
      <c r="AG65" s="64" t="str">
        <f t="shared" si="19"/>
        <v/>
      </c>
      <c r="AH65" s="64" t="str">
        <f t="shared" si="19"/>
        <v/>
      </c>
      <c r="AI65" s="64" t="str">
        <f t="shared" si="19"/>
        <v/>
      </c>
      <c r="AJ65" s="64" t="str">
        <f t="shared" si="19"/>
        <v/>
      </c>
      <c r="AK65" s="64">
        <f t="shared" si="35"/>
        <v>0</v>
      </c>
      <c r="AL65" s="64">
        <f t="shared" si="20"/>
        <v>0</v>
      </c>
      <c r="AM65" s="64">
        <f t="shared" si="21"/>
        <v>0</v>
      </c>
      <c r="AN65" s="64">
        <f t="shared" si="22"/>
        <v>0</v>
      </c>
      <c r="AO65" s="64">
        <f t="shared" si="23"/>
        <v>0</v>
      </c>
      <c r="AP65" s="64" t="str">
        <f t="shared" si="24"/>
        <v/>
      </c>
      <c r="AQ65" s="39">
        <f t="shared" si="25"/>
        <v>0</v>
      </c>
      <c r="AR65" s="39" t="str">
        <f t="shared" si="43"/>
        <v/>
      </c>
      <c r="AS65" s="39" t="str">
        <f t="shared" si="44"/>
        <v/>
      </c>
      <c r="AT65" s="39" t="str">
        <f t="shared" si="45"/>
        <v/>
      </c>
      <c r="AU65" s="39" t="str">
        <f t="shared" si="46"/>
        <v/>
      </c>
      <c r="BA65">
        <v>59</v>
      </c>
      <c r="BB65" t="str">
        <f>選手!C60</f>
        <v/>
      </c>
      <c r="BC65" t="str">
        <f>選手!L60</f>
        <v/>
      </c>
      <c r="BD65" t="str">
        <f>選手!F60</f>
        <v/>
      </c>
      <c r="BE65">
        <f>選手!B60</f>
        <v>5</v>
      </c>
      <c r="BG65" t="str">
        <f>選手!A60</f>
        <v/>
      </c>
      <c r="BH65">
        <f t="shared" si="42"/>
        <v>0</v>
      </c>
      <c r="BI65">
        <f t="shared" si="41"/>
        <v>0</v>
      </c>
      <c r="BJ65">
        <f t="shared" si="41"/>
        <v>0</v>
      </c>
      <c r="BK65">
        <f t="shared" si="41"/>
        <v>0</v>
      </c>
      <c r="BL65">
        <f t="shared" si="41"/>
        <v>0</v>
      </c>
      <c r="BM65">
        <f t="shared" si="41"/>
        <v>0</v>
      </c>
      <c r="BN65">
        <f t="shared" si="41"/>
        <v>0</v>
      </c>
      <c r="BO65">
        <f t="shared" si="41"/>
        <v>0</v>
      </c>
      <c r="BP65">
        <f t="shared" si="41"/>
        <v>0</v>
      </c>
      <c r="BQ65">
        <f t="shared" si="41"/>
        <v>0</v>
      </c>
      <c r="BR65">
        <f t="shared" si="41"/>
        <v>0</v>
      </c>
      <c r="BS65">
        <f t="shared" si="41"/>
        <v>0</v>
      </c>
    </row>
    <row r="66" spans="1:71" customFormat="1" ht="14.25" customHeight="1" x14ac:dyDescent="0.15">
      <c r="A66" s="15"/>
      <c r="B66" s="15"/>
      <c r="C66" s="15"/>
      <c r="K66" s="15"/>
      <c r="L66" s="15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BA66">
        <v>60</v>
      </c>
      <c r="BB66" t="str">
        <f>選手!C61</f>
        <v/>
      </c>
      <c r="BC66" t="str">
        <f>選手!L61</f>
        <v/>
      </c>
      <c r="BD66" t="str">
        <f>選手!F61</f>
        <v/>
      </c>
      <c r="BE66">
        <f>選手!B61</f>
        <v>5</v>
      </c>
      <c r="BG66" t="str">
        <f>選手!A61</f>
        <v/>
      </c>
      <c r="BH66">
        <f t="shared" si="42"/>
        <v>0</v>
      </c>
      <c r="BI66">
        <f t="shared" si="41"/>
        <v>0</v>
      </c>
      <c r="BJ66">
        <f t="shared" si="41"/>
        <v>0</v>
      </c>
      <c r="BK66">
        <f t="shared" si="41"/>
        <v>0</v>
      </c>
      <c r="BL66">
        <f t="shared" si="41"/>
        <v>0</v>
      </c>
      <c r="BM66">
        <f t="shared" si="41"/>
        <v>0</v>
      </c>
      <c r="BN66">
        <f t="shared" si="41"/>
        <v>0</v>
      </c>
      <c r="BO66">
        <f t="shared" si="41"/>
        <v>0</v>
      </c>
      <c r="BP66">
        <f t="shared" si="41"/>
        <v>0</v>
      </c>
      <c r="BQ66">
        <f t="shared" si="41"/>
        <v>0</v>
      </c>
      <c r="BR66">
        <f t="shared" si="41"/>
        <v>0</v>
      </c>
      <c r="BS66">
        <f t="shared" si="41"/>
        <v>0</v>
      </c>
    </row>
    <row r="67" spans="1:71" customFormat="1" ht="14.25" customHeight="1" x14ac:dyDescent="0.15">
      <c r="A67" s="15"/>
      <c r="B67" s="15"/>
      <c r="C67" s="15"/>
      <c r="K67" s="15"/>
      <c r="L67" s="15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BA67">
        <v>61</v>
      </c>
      <c r="BB67" t="str">
        <f>選手!C62</f>
        <v/>
      </c>
      <c r="BC67" t="str">
        <f>選手!L62</f>
        <v/>
      </c>
      <c r="BD67" t="str">
        <f>選手!F62</f>
        <v/>
      </c>
      <c r="BE67">
        <f>選手!B62</f>
        <v>5</v>
      </c>
      <c r="BG67" t="str">
        <f>選手!A62</f>
        <v/>
      </c>
      <c r="BH67">
        <f t="shared" si="42"/>
        <v>0</v>
      </c>
      <c r="BI67">
        <f t="shared" si="41"/>
        <v>0</v>
      </c>
      <c r="BJ67">
        <f t="shared" si="41"/>
        <v>0</v>
      </c>
      <c r="BK67">
        <f t="shared" si="41"/>
        <v>0</v>
      </c>
      <c r="BL67">
        <f t="shared" si="41"/>
        <v>0</v>
      </c>
      <c r="BM67">
        <f t="shared" si="41"/>
        <v>0</v>
      </c>
      <c r="BN67">
        <f t="shared" si="41"/>
        <v>0</v>
      </c>
      <c r="BO67">
        <f t="shared" si="41"/>
        <v>0</v>
      </c>
      <c r="BP67">
        <f t="shared" si="41"/>
        <v>0</v>
      </c>
      <c r="BQ67">
        <f t="shared" si="41"/>
        <v>0</v>
      </c>
      <c r="BR67">
        <f t="shared" si="41"/>
        <v>0</v>
      </c>
      <c r="BS67">
        <f t="shared" si="41"/>
        <v>0</v>
      </c>
    </row>
    <row r="68" spans="1:71" customFormat="1" ht="14.25" customHeight="1" x14ac:dyDescent="0.15">
      <c r="A68" s="15"/>
      <c r="B68" s="15"/>
      <c r="C68" s="15"/>
      <c r="K68" s="15"/>
      <c r="L68" s="15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BA68">
        <v>62</v>
      </c>
      <c r="BB68" t="str">
        <f>選手!C63</f>
        <v/>
      </c>
      <c r="BC68" t="str">
        <f>選手!L63</f>
        <v/>
      </c>
      <c r="BD68" t="str">
        <f>選手!F63</f>
        <v/>
      </c>
      <c r="BE68">
        <f>選手!B63</f>
        <v>5</v>
      </c>
      <c r="BG68" t="str">
        <f>選手!A63</f>
        <v/>
      </c>
      <c r="BH68">
        <f t="shared" si="42"/>
        <v>0</v>
      </c>
      <c r="BI68">
        <f t="shared" si="41"/>
        <v>0</v>
      </c>
      <c r="BJ68">
        <f t="shared" si="41"/>
        <v>0</v>
      </c>
      <c r="BK68">
        <f t="shared" si="41"/>
        <v>0</v>
      </c>
      <c r="BL68">
        <f t="shared" si="41"/>
        <v>0</v>
      </c>
      <c r="BM68">
        <f t="shared" si="41"/>
        <v>0</v>
      </c>
      <c r="BN68">
        <f t="shared" si="41"/>
        <v>0</v>
      </c>
      <c r="BO68">
        <f t="shared" si="41"/>
        <v>0</v>
      </c>
      <c r="BP68">
        <f t="shared" si="41"/>
        <v>0</v>
      </c>
      <c r="BQ68">
        <f t="shared" si="41"/>
        <v>0</v>
      </c>
      <c r="BR68">
        <f t="shared" si="41"/>
        <v>0</v>
      </c>
      <c r="BS68">
        <f t="shared" si="41"/>
        <v>0</v>
      </c>
    </row>
    <row r="69" spans="1:71" customFormat="1" ht="14.25" customHeight="1" x14ac:dyDescent="0.15">
      <c r="A69" s="15"/>
      <c r="B69" s="15"/>
      <c r="C69" s="15"/>
      <c r="K69" s="15"/>
      <c r="L69" s="15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BA69">
        <v>63</v>
      </c>
      <c r="BB69" t="str">
        <f>選手!C64</f>
        <v/>
      </c>
      <c r="BC69" t="str">
        <f>選手!L64</f>
        <v/>
      </c>
      <c r="BD69" t="str">
        <f>選手!F64</f>
        <v/>
      </c>
      <c r="BE69">
        <f>選手!B64</f>
        <v>5</v>
      </c>
      <c r="BG69" t="str">
        <f>選手!A64</f>
        <v/>
      </c>
      <c r="BH69">
        <f t="shared" si="42"/>
        <v>0</v>
      </c>
      <c r="BI69">
        <f t="shared" si="41"/>
        <v>0</v>
      </c>
      <c r="BJ69">
        <f t="shared" si="41"/>
        <v>0</v>
      </c>
      <c r="BK69">
        <f t="shared" si="41"/>
        <v>0</v>
      </c>
      <c r="BL69">
        <f t="shared" si="41"/>
        <v>0</v>
      </c>
      <c r="BM69">
        <f t="shared" si="41"/>
        <v>0</v>
      </c>
      <c r="BN69">
        <f t="shared" si="41"/>
        <v>0</v>
      </c>
      <c r="BO69">
        <f t="shared" si="41"/>
        <v>0</v>
      </c>
      <c r="BP69">
        <f t="shared" si="41"/>
        <v>0</v>
      </c>
      <c r="BQ69">
        <f t="shared" si="41"/>
        <v>0</v>
      </c>
      <c r="BR69">
        <f t="shared" si="41"/>
        <v>0</v>
      </c>
      <c r="BS69">
        <f t="shared" si="41"/>
        <v>0</v>
      </c>
    </row>
    <row r="70" spans="1:71" customFormat="1" ht="14.25" customHeight="1" x14ac:dyDescent="0.15">
      <c r="A70" s="15"/>
      <c r="B70" s="15"/>
      <c r="C70" s="15"/>
      <c r="K70" s="15"/>
      <c r="L70" s="15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BA70">
        <v>64</v>
      </c>
      <c r="BB70" t="str">
        <f>選手!C65</f>
        <v/>
      </c>
      <c r="BC70" t="str">
        <f>選手!L65</f>
        <v/>
      </c>
      <c r="BD70" t="str">
        <f>選手!F65</f>
        <v/>
      </c>
      <c r="BE70">
        <f>選手!B65</f>
        <v>5</v>
      </c>
      <c r="BG70" t="str">
        <f>選手!A65</f>
        <v/>
      </c>
      <c r="BH70">
        <f t="shared" si="42"/>
        <v>0</v>
      </c>
      <c r="BI70">
        <f t="shared" si="41"/>
        <v>0</v>
      </c>
      <c r="BJ70">
        <f t="shared" si="41"/>
        <v>0</v>
      </c>
      <c r="BK70">
        <f t="shared" si="41"/>
        <v>0</v>
      </c>
      <c r="BL70">
        <f t="shared" si="41"/>
        <v>0</v>
      </c>
      <c r="BM70">
        <f t="shared" si="41"/>
        <v>0</v>
      </c>
      <c r="BN70">
        <f t="shared" si="41"/>
        <v>0</v>
      </c>
      <c r="BO70">
        <f t="shared" si="41"/>
        <v>0</v>
      </c>
      <c r="BP70">
        <f t="shared" si="41"/>
        <v>0</v>
      </c>
      <c r="BQ70">
        <f t="shared" si="41"/>
        <v>0</v>
      </c>
      <c r="BR70">
        <f t="shared" si="41"/>
        <v>0</v>
      </c>
      <c r="BS70">
        <f t="shared" si="41"/>
        <v>0</v>
      </c>
    </row>
    <row r="71" spans="1:71" customFormat="1" ht="14.25" customHeight="1" x14ac:dyDescent="0.15">
      <c r="A71" s="15"/>
      <c r="B71" s="15"/>
      <c r="C71" s="15"/>
      <c r="K71" s="15"/>
      <c r="L71" s="15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BA71">
        <v>65</v>
      </c>
      <c r="BB71" t="str">
        <f>選手!C66</f>
        <v/>
      </c>
      <c r="BC71" t="str">
        <f>選手!L66</f>
        <v/>
      </c>
      <c r="BD71" t="str">
        <f>選手!F66</f>
        <v/>
      </c>
      <c r="BE71">
        <f>選手!B66</f>
        <v>5</v>
      </c>
      <c r="BG71" t="str">
        <f>選手!A66</f>
        <v/>
      </c>
      <c r="BH71">
        <f t="shared" si="42"/>
        <v>0</v>
      </c>
      <c r="BI71">
        <f t="shared" si="41"/>
        <v>0</v>
      </c>
      <c r="BJ71">
        <f t="shared" si="41"/>
        <v>0</v>
      </c>
      <c r="BK71">
        <f t="shared" si="41"/>
        <v>0</v>
      </c>
      <c r="BL71">
        <f t="shared" si="41"/>
        <v>0</v>
      </c>
      <c r="BM71">
        <f t="shared" si="41"/>
        <v>0</v>
      </c>
      <c r="BN71">
        <f t="shared" si="41"/>
        <v>0</v>
      </c>
      <c r="BO71">
        <f t="shared" si="41"/>
        <v>0</v>
      </c>
      <c r="BP71">
        <f t="shared" si="41"/>
        <v>0</v>
      </c>
      <c r="BQ71">
        <f t="shared" si="41"/>
        <v>0</v>
      </c>
      <c r="BR71">
        <f t="shared" si="41"/>
        <v>0</v>
      </c>
      <c r="BS71">
        <f t="shared" si="41"/>
        <v>0</v>
      </c>
    </row>
    <row r="72" spans="1:71" customFormat="1" ht="14.25" customHeight="1" x14ac:dyDescent="0.15">
      <c r="A72" s="15"/>
      <c r="B72" s="15"/>
      <c r="C72" s="15"/>
      <c r="K72" s="15"/>
      <c r="L72" s="15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BA72">
        <v>66</v>
      </c>
      <c r="BB72" t="str">
        <f>選手!C67</f>
        <v/>
      </c>
      <c r="BC72" t="str">
        <f>選手!L67</f>
        <v/>
      </c>
      <c r="BD72" t="str">
        <f>選手!F67</f>
        <v/>
      </c>
      <c r="BE72">
        <f>選手!B67</f>
        <v>5</v>
      </c>
      <c r="BG72" t="str">
        <f>選手!A67</f>
        <v/>
      </c>
      <c r="BH72">
        <f t="shared" si="42"/>
        <v>0</v>
      </c>
      <c r="BI72">
        <f t="shared" si="41"/>
        <v>0</v>
      </c>
      <c r="BJ72">
        <f t="shared" si="41"/>
        <v>0</v>
      </c>
      <c r="BK72">
        <f t="shared" si="41"/>
        <v>0</v>
      </c>
      <c r="BL72">
        <f t="shared" si="41"/>
        <v>0</v>
      </c>
      <c r="BM72">
        <f t="shared" si="41"/>
        <v>0</v>
      </c>
      <c r="BN72">
        <f t="shared" si="41"/>
        <v>0</v>
      </c>
      <c r="BO72">
        <f t="shared" si="41"/>
        <v>0</v>
      </c>
      <c r="BP72">
        <f t="shared" si="41"/>
        <v>0</v>
      </c>
      <c r="BQ72">
        <f t="shared" si="41"/>
        <v>0</v>
      </c>
      <c r="BR72">
        <f t="shared" si="41"/>
        <v>0</v>
      </c>
      <c r="BS72">
        <f t="shared" si="41"/>
        <v>0</v>
      </c>
    </row>
    <row r="73" spans="1:71" customFormat="1" ht="14.25" customHeight="1" x14ac:dyDescent="0.15">
      <c r="A73" s="15"/>
      <c r="B73" s="15"/>
      <c r="C73" s="15"/>
      <c r="K73" s="15"/>
      <c r="L73" s="15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BA73">
        <v>67</v>
      </c>
      <c r="BB73" t="str">
        <f>選手!C68</f>
        <v/>
      </c>
      <c r="BC73" t="str">
        <f>選手!L68</f>
        <v/>
      </c>
      <c r="BD73" t="str">
        <f>選手!F68</f>
        <v/>
      </c>
      <c r="BE73">
        <f>選手!B68</f>
        <v>5</v>
      </c>
      <c r="BG73" t="str">
        <f>選手!A68</f>
        <v/>
      </c>
      <c r="BH73">
        <f t="shared" si="42"/>
        <v>0</v>
      </c>
      <c r="BI73">
        <f t="shared" si="41"/>
        <v>0</v>
      </c>
      <c r="BJ73">
        <f t="shared" si="41"/>
        <v>0</v>
      </c>
      <c r="BK73">
        <f t="shared" si="41"/>
        <v>0</v>
      </c>
      <c r="BL73">
        <f t="shared" si="41"/>
        <v>0</v>
      </c>
      <c r="BM73">
        <f t="shared" si="41"/>
        <v>0</v>
      </c>
      <c r="BN73">
        <f t="shared" si="41"/>
        <v>0</v>
      </c>
      <c r="BO73">
        <f t="shared" si="41"/>
        <v>0</v>
      </c>
      <c r="BP73">
        <f t="shared" si="41"/>
        <v>0</v>
      </c>
      <c r="BQ73">
        <f t="shared" si="41"/>
        <v>0</v>
      </c>
      <c r="BR73">
        <f t="shared" si="41"/>
        <v>0</v>
      </c>
      <c r="BS73">
        <f t="shared" si="41"/>
        <v>0</v>
      </c>
    </row>
    <row r="74" spans="1:71" customFormat="1" ht="14.25" customHeight="1" x14ac:dyDescent="0.15">
      <c r="A74" s="15"/>
      <c r="B74" s="15"/>
      <c r="C74" s="15"/>
      <c r="K74" s="15"/>
      <c r="L74" s="15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BA74">
        <v>68</v>
      </c>
      <c r="BB74" t="str">
        <f>選手!C69</f>
        <v/>
      </c>
      <c r="BC74" t="str">
        <f>選手!L69</f>
        <v/>
      </c>
      <c r="BD74" t="str">
        <f>選手!F69</f>
        <v/>
      </c>
      <c r="BE74">
        <f>選手!B69</f>
        <v>5</v>
      </c>
      <c r="BG74" t="str">
        <f>選手!A69</f>
        <v/>
      </c>
      <c r="BH74">
        <f t="shared" si="42"/>
        <v>0</v>
      </c>
      <c r="BI74">
        <f t="shared" si="41"/>
        <v>0</v>
      </c>
      <c r="BJ74">
        <f t="shared" si="41"/>
        <v>0</v>
      </c>
      <c r="BK74">
        <f t="shared" si="41"/>
        <v>0</v>
      </c>
      <c r="BL74">
        <f t="shared" si="41"/>
        <v>0</v>
      </c>
      <c r="BM74">
        <f t="shared" si="41"/>
        <v>0</v>
      </c>
      <c r="BN74">
        <f t="shared" si="41"/>
        <v>0</v>
      </c>
      <c r="BO74">
        <f t="shared" si="41"/>
        <v>0</v>
      </c>
      <c r="BP74">
        <f t="shared" si="41"/>
        <v>0</v>
      </c>
      <c r="BQ74">
        <f t="shared" si="41"/>
        <v>0</v>
      </c>
      <c r="BR74">
        <f t="shared" si="41"/>
        <v>0</v>
      </c>
      <c r="BS74">
        <f t="shared" si="41"/>
        <v>0</v>
      </c>
    </row>
    <row r="75" spans="1:71" customFormat="1" ht="14.25" customHeight="1" x14ac:dyDescent="0.15">
      <c r="A75" s="15"/>
      <c r="B75" s="15"/>
      <c r="C75" s="15"/>
      <c r="K75" s="15"/>
      <c r="L75" s="15"/>
      <c r="AG75" s="52"/>
      <c r="AH75" s="52"/>
      <c r="AI75" s="52"/>
      <c r="AJ75" s="52"/>
      <c r="AK75" s="52"/>
      <c r="AL75" s="52"/>
      <c r="AM75" s="52"/>
      <c r="AN75" s="52"/>
      <c r="AO75" s="52"/>
      <c r="AP75" s="52"/>
      <c r="BA75">
        <v>69</v>
      </c>
      <c r="BB75" t="str">
        <f>選手!C70</f>
        <v/>
      </c>
      <c r="BC75" t="str">
        <f>選手!L70</f>
        <v/>
      </c>
      <c r="BD75" t="str">
        <f>選手!F70</f>
        <v/>
      </c>
      <c r="BE75">
        <f>選手!B70</f>
        <v>5</v>
      </c>
      <c r="BG75" t="str">
        <f>選手!A70</f>
        <v/>
      </c>
      <c r="BH75">
        <f t="shared" si="42"/>
        <v>0</v>
      </c>
      <c r="BI75">
        <f t="shared" si="41"/>
        <v>0</v>
      </c>
      <c r="BJ75">
        <f t="shared" si="41"/>
        <v>0</v>
      </c>
      <c r="BK75">
        <f t="shared" si="41"/>
        <v>0</v>
      </c>
      <c r="BL75">
        <f t="shared" si="41"/>
        <v>0</v>
      </c>
      <c r="BM75">
        <f t="shared" si="41"/>
        <v>0</v>
      </c>
      <c r="BN75">
        <f t="shared" si="41"/>
        <v>0</v>
      </c>
      <c r="BO75">
        <f t="shared" si="41"/>
        <v>0</v>
      </c>
      <c r="BP75">
        <f t="shared" si="41"/>
        <v>0</v>
      </c>
      <c r="BQ75">
        <f t="shared" si="41"/>
        <v>0</v>
      </c>
      <c r="BR75">
        <f t="shared" si="41"/>
        <v>0</v>
      </c>
      <c r="BS75">
        <f t="shared" si="41"/>
        <v>0</v>
      </c>
    </row>
    <row r="76" spans="1:71" customFormat="1" ht="14.25" customHeight="1" x14ac:dyDescent="0.15">
      <c r="A76" s="15"/>
      <c r="B76" s="15"/>
      <c r="C76" s="15"/>
      <c r="K76" s="15"/>
      <c r="L76" s="15"/>
      <c r="AG76" s="52"/>
      <c r="AH76" s="52"/>
      <c r="AI76" s="52"/>
      <c r="AJ76" s="52"/>
      <c r="AK76" s="52"/>
      <c r="AL76" s="52"/>
      <c r="AM76" s="52"/>
      <c r="AN76" s="52"/>
      <c r="AO76" s="52"/>
      <c r="AP76" s="52"/>
      <c r="BA76">
        <v>70</v>
      </c>
      <c r="BB76" t="str">
        <f>選手!C71</f>
        <v/>
      </c>
      <c r="BC76" t="str">
        <f>選手!L71</f>
        <v/>
      </c>
      <c r="BD76" t="str">
        <f>選手!F71</f>
        <v/>
      </c>
      <c r="BE76">
        <f>選手!B71</f>
        <v>5</v>
      </c>
      <c r="BG76" t="str">
        <f>選手!A71</f>
        <v/>
      </c>
      <c r="BH76">
        <f t="shared" si="42"/>
        <v>0</v>
      </c>
      <c r="BI76">
        <f t="shared" si="41"/>
        <v>0</v>
      </c>
      <c r="BJ76">
        <f t="shared" si="41"/>
        <v>0</v>
      </c>
      <c r="BK76">
        <f t="shared" si="41"/>
        <v>0</v>
      </c>
      <c r="BL76">
        <f t="shared" si="41"/>
        <v>0</v>
      </c>
      <c r="BM76">
        <f t="shared" si="41"/>
        <v>0</v>
      </c>
      <c r="BN76">
        <f t="shared" si="41"/>
        <v>0</v>
      </c>
      <c r="BO76">
        <f t="shared" si="41"/>
        <v>0</v>
      </c>
      <c r="BP76">
        <f t="shared" si="41"/>
        <v>0</v>
      </c>
      <c r="BQ76">
        <f t="shared" si="41"/>
        <v>0</v>
      </c>
      <c r="BR76">
        <f t="shared" si="41"/>
        <v>0</v>
      </c>
      <c r="BS76">
        <f t="shared" si="41"/>
        <v>0</v>
      </c>
    </row>
    <row r="77" spans="1:71" customFormat="1" ht="14.25" customHeight="1" x14ac:dyDescent="0.15">
      <c r="A77" s="15"/>
      <c r="B77" s="15"/>
      <c r="C77" s="15"/>
      <c r="K77" s="15"/>
      <c r="L77" s="15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BA77">
        <v>71</v>
      </c>
      <c r="BB77" t="str">
        <f>選手!C72</f>
        <v/>
      </c>
      <c r="BC77" t="str">
        <f>選手!L72</f>
        <v/>
      </c>
      <c r="BD77" t="str">
        <f>選手!F72</f>
        <v/>
      </c>
      <c r="BE77">
        <f>選手!B72</f>
        <v>5</v>
      </c>
      <c r="BG77" t="str">
        <f>選手!A72</f>
        <v/>
      </c>
      <c r="BH77">
        <f t="shared" si="42"/>
        <v>0</v>
      </c>
      <c r="BI77">
        <f t="shared" si="41"/>
        <v>0</v>
      </c>
      <c r="BJ77">
        <f t="shared" si="41"/>
        <v>0</v>
      </c>
      <c r="BK77">
        <f t="shared" si="41"/>
        <v>0</v>
      </c>
      <c r="BL77">
        <f t="shared" si="41"/>
        <v>0</v>
      </c>
      <c r="BM77">
        <f t="shared" si="41"/>
        <v>0</v>
      </c>
      <c r="BN77">
        <f t="shared" si="41"/>
        <v>0</v>
      </c>
      <c r="BO77">
        <f t="shared" si="41"/>
        <v>0</v>
      </c>
      <c r="BP77">
        <f t="shared" si="41"/>
        <v>0</v>
      </c>
      <c r="BQ77">
        <f t="shared" si="41"/>
        <v>0</v>
      </c>
      <c r="BR77">
        <f t="shared" si="41"/>
        <v>0</v>
      </c>
      <c r="BS77">
        <f t="shared" si="41"/>
        <v>0</v>
      </c>
    </row>
    <row r="78" spans="1:71" customFormat="1" ht="14.25" customHeight="1" x14ac:dyDescent="0.15">
      <c r="A78" s="15"/>
      <c r="B78" s="15"/>
      <c r="C78" s="15"/>
      <c r="K78" s="15"/>
      <c r="L78" s="15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BA78">
        <v>72</v>
      </c>
      <c r="BB78" t="str">
        <f>選手!C73</f>
        <v/>
      </c>
      <c r="BC78" t="str">
        <f>選手!L73</f>
        <v/>
      </c>
      <c r="BD78" t="str">
        <f>選手!F73</f>
        <v/>
      </c>
      <c r="BE78">
        <f>選手!B73</f>
        <v>5</v>
      </c>
      <c r="BG78" t="str">
        <f>選手!A73</f>
        <v/>
      </c>
      <c r="BH78">
        <f t="shared" si="42"/>
        <v>0</v>
      </c>
      <c r="BI78">
        <f t="shared" si="41"/>
        <v>0</v>
      </c>
      <c r="BJ78">
        <f t="shared" si="41"/>
        <v>0</v>
      </c>
      <c r="BK78">
        <f t="shared" si="41"/>
        <v>0</v>
      </c>
      <c r="BL78">
        <f t="shared" si="41"/>
        <v>0</v>
      </c>
      <c r="BM78">
        <f t="shared" si="41"/>
        <v>0</v>
      </c>
      <c r="BN78">
        <f t="shared" si="41"/>
        <v>0</v>
      </c>
      <c r="BO78">
        <f t="shared" si="41"/>
        <v>0</v>
      </c>
      <c r="BP78">
        <f t="shared" si="41"/>
        <v>0</v>
      </c>
      <c r="BQ78">
        <f t="shared" si="41"/>
        <v>0</v>
      </c>
      <c r="BR78">
        <f t="shared" si="41"/>
        <v>0</v>
      </c>
      <c r="BS78">
        <f t="shared" si="41"/>
        <v>0</v>
      </c>
    </row>
    <row r="79" spans="1:71" customFormat="1" ht="14.25" customHeight="1" x14ac:dyDescent="0.15">
      <c r="A79" s="15"/>
      <c r="B79" s="15"/>
      <c r="C79" s="15"/>
      <c r="K79" s="15"/>
      <c r="L79" s="15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BA79">
        <v>73</v>
      </c>
      <c r="BB79" t="str">
        <f>選手!C74</f>
        <v/>
      </c>
      <c r="BC79" t="str">
        <f>選手!L74</f>
        <v/>
      </c>
      <c r="BD79" t="str">
        <f>選手!F74</f>
        <v/>
      </c>
      <c r="BE79">
        <f>選手!B74</f>
        <v>5</v>
      </c>
      <c r="BG79" t="str">
        <f>選手!A74</f>
        <v/>
      </c>
      <c r="BH79">
        <f t="shared" si="42"/>
        <v>0</v>
      </c>
      <c r="BI79">
        <f t="shared" si="41"/>
        <v>0</v>
      </c>
      <c r="BJ79">
        <f t="shared" si="41"/>
        <v>0</v>
      </c>
      <c r="BK79">
        <f t="shared" si="41"/>
        <v>0</v>
      </c>
      <c r="BL79">
        <f t="shared" si="41"/>
        <v>0</v>
      </c>
      <c r="BM79">
        <f t="shared" si="41"/>
        <v>0</v>
      </c>
      <c r="BN79">
        <f t="shared" si="41"/>
        <v>0</v>
      </c>
      <c r="BO79">
        <f t="shared" si="41"/>
        <v>0</v>
      </c>
      <c r="BP79">
        <f t="shared" si="41"/>
        <v>0</v>
      </c>
      <c r="BQ79">
        <f t="shared" si="41"/>
        <v>0</v>
      </c>
      <c r="BR79">
        <f t="shared" si="41"/>
        <v>0</v>
      </c>
      <c r="BS79">
        <f t="shared" si="41"/>
        <v>0</v>
      </c>
    </row>
    <row r="80" spans="1:71" customFormat="1" ht="14.25" customHeight="1" x14ac:dyDescent="0.15">
      <c r="A80" s="15"/>
      <c r="B80" s="15"/>
      <c r="C80" s="15"/>
      <c r="K80" s="15"/>
      <c r="L80" s="15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BA80">
        <v>74</v>
      </c>
      <c r="BB80" t="str">
        <f>選手!C75</f>
        <v/>
      </c>
      <c r="BC80" t="str">
        <f>選手!L75</f>
        <v/>
      </c>
      <c r="BD80" t="str">
        <f>選手!F75</f>
        <v/>
      </c>
      <c r="BE80">
        <f>選手!B75</f>
        <v>5</v>
      </c>
      <c r="BG80" t="str">
        <f>選手!A75</f>
        <v/>
      </c>
      <c r="BH80">
        <f t="shared" si="42"/>
        <v>0</v>
      </c>
      <c r="BI80">
        <f t="shared" si="41"/>
        <v>0</v>
      </c>
      <c r="BJ80">
        <f t="shared" si="41"/>
        <v>0</v>
      </c>
      <c r="BK80">
        <f t="shared" si="41"/>
        <v>0</v>
      </c>
      <c r="BL80">
        <f t="shared" si="41"/>
        <v>0</v>
      </c>
      <c r="BM80">
        <f t="shared" si="41"/>
        <v>0</v>
      </c>
      <c r="BN80">
        <f t="shared" si="41"/>
        <v>0</v>
      </c>
      <c r="BO80">
        <f t="shared" si="41"/>
        <v>0</v>
      </c>
      <c r="BP80">
        <f t="shared" si="41"/>
        <v>0</v>
      </c>
      <c r="BQ80">
        <f t="shared" si="41"/>
        <v>0</v>
      </c>
      <c r="BR80">
        <f t="shared" si="41"/>
        <v>0</v>
      </c>
      <c r="BS80">
        <f t="shared" si="41"/>
        <v>0</v>
      </c>
    </row>
    <row r="81" spans="53:71" customFormat="1" ht="14.25" customHeight="1" x14ac:dyDescent="0.15">
      <c r="BA81">
        <v>75</v>
      </c>
      <c r="BB81" t="str">
        <f>選手!C76</f>
        <v/>
      </c>
      <c r="BC81" t="str">
        <f>選手!L76</f>
        <v/>
      </c>
      <c r="BD81" t="str">
        <f>選手!F76</f>
        <v/>
      </c>
      <c r="BE81">
        <f>選手!B76</f>
        <v>5</v>
      </c>
      <c r="BG81" t="str">
        <f>選手!A76</f>
        <v/>
      </c>
      <c r="BH81">
        <f t="shared" si="42"/>
        <v>0</v>
      </c>
      <c r="BI81">
        <f t="shared" si="41"/>
        <v>0</v>
      </c>
      <c r="BJ81">
        <f t="shared" si="41"/>
        <v>0</v>
      </c>
      <c r="BK81">
        <f t="shared" si="41"/>
        <v>0</v>
      </c>
      <c r="BL81">
        <f t="shared" si="41"/>
        <v>0</v>
      </c>
      <c r="BM81">
        <f t="shared" si="41"/>
        <v>0</v>
      </c>
      <c r="BN81">
        <f t="shared" si="41"/>
        <v>0</v>
      </c>
      <c r="BO81">
        <f t="shared" si="41"/>
        <v>0</v>
      </c>
      <c r="BP81">
        <f t="shared" si="41"/>
        <v>0</v>
      </c>
      <c r="BQ81">
        <f t="shared" si="41"/>
        <v>0</v>
      </c>
      <c r="BR81">
        <f t="shared" si="41"/>
        <v>0</v>
      </c>
      <c r="BS81">
        <f t="shared" si="41"/>
        <v>0</v>
      </c>
    </row>
    <row r="82" spans="53:71" customFormat="1" ht="14.25" customHeight="1" x14ac:dyDescent="0.15">
      <c r="BA82">
        <v>76</v>
      </c>
      <c r="BB82" t="str">
        <f>選手!C77</f>
        <v/>
      </c>
      <c r="BC82" t="str">
        <f>選手!L77</f>
        <v/>
      </c>
      <c r="BD82" t="str">
        <f>選手!F77</f>
        <v/>
      </c>
      <c r="BE82">
        <f>選手!B77</f>
        <v>5</v>
      </c>
      <c r="BG82" t="str">
        <f>選手!A77</f>
        <v/>
      </c>
      <c r="BH82">
        <f t="shared" si="42"/>
        <v>0</v>
      </c>
      <c r="BI82">
        <f t="shared" si="41"/>
        <v>0</v>
      </c>
      <c r="BJ82">
        <f t="shared" si="41"/>
        <v>0</v>
      </c>
      <c r="BK82">
        <f t="shared" si="41"/>
        <v>0</v>
      </c>
      <c r="BL82">
        <f t="shared" si="41"/>
        <v>0</v>
      </c>
      <c r="BM82">
        <f t="shared" si="41"/>
        <v>0</v>
      </c>
      <c r="BN82">
        <f t="shared" si="41"/>
        <v>0</v>
      </c>
      <c r="BO82">
        <f t="shared" si="41"/>
        <v>0</v>
      </c>
      <c r="BP82">
        <f t="shared" si="41"/>
        <v>0</v>
      </c>
      <c r="BQ82">
        <f t="shared" si="41"/>
        <v>0</v>
      </c>
      <c r="BR82">
        <f t="shared" si="41"/>
        <v>0</v>
      </c>
      <c r="BS82">
        <f t="shared" si="41"/>
        <v>0</v>
      </c>
    </row>
    <row r="83" spans="53:71" customFormat="1" ht="14.25" customHeight="1" x14ac:dyDescent="0.15">
      <c r="BA83">
        <v>77</v>
      </c>
      <c r="BB83" t="str">
        <f>選手!C78</f>
        <v/>
      </c>
      <c r="BC83" t="str">
        <f>選手!L78</f>
        <v/>
      </c>
      <c r="BD83" t="str">
        <f>選手!F78</f>
        <v/>
      </c>
      <c r="BE83">
        <f>選手!B78</f>
        <v>5</v>
      </c>
      <c r="BG83" t="str">
        <f>選手!A78</f>
        <v/>
      </c>
      <c r="BH83">
        <f t="shared" si="42"/>
        <v>0</v>
      </c>
      <c r="BI83">
        <f t="shared" si="41"/>
        <v>0</v>
      </c>
      <c r="BJ83">
        <f t="shared" si="41"/>
        <v>0</v>
      </c>
      <c r="BK83">
        <f t="shared" si="41"/>
        <v>0</v>
      </c>
      <c r="BL83">
        <f t="shared" si="41"/>
        <v>0</v>
      </c>
      <c r="BM83">
        <f t="shared" si="41"/>
        <v>0</v>
      </c>
      <c r="BN83">
        <f t="shared" si="41"/>
        <v>0</v>
      </c>
      <c r="BO83">
        <f t="shared" si="41"/>
        <v>0</v>
      </c>
      <c r="BP83">
        <f t="shared" si="41"/>
        <v>0</v>
      </c>
      <c r="BQ83">
        <f t="shared" si="41"/>
        <v>0</v>
      </c>
      <c r="BR83">
        <f t="shared" si="41"/>
        <v>0</v>
      </c>
      <c r="BS83">
        <f t="shared" si="41"/>
        <v>0</v>
      </c>
    </row>
    <row r="84" spans="53:71" customFormat="1" ht="14.25" customHeight="1" x14ac:dyDescent="0.15">
      <c r="BA84">
        <v>78</v>
      </c>
      <c r="BB84" t="str">
        <f>選手!C79</f>
        <v/>
      </c>
      <c r="BC84" t="str">
        <f>選手!L79</f>
        <v/>
      </c>
      <c r="BD84" t="str">
        <f>選手!F79</f>
        <v/>
      </c>
      <c r="BE84">
        <f>選手!B79</f>
        <v>5</v>
      </c>
      <c r="BG84" t="str">
        <f>選手!A79</f>
        <v/>
      </c>
      <c r="BH84">
        <f t="shared" si="42"/>
        <v>0</v>
      </c>
      <c r="BI84">
        <f t="shared" si="41"/>
        <v>0</v>
      </c>
      <c r="BJ84">
        <f t="shared" si="41"/>
        <v>0</v>
      </c>
      <c r="BK84">
        <f t="shared" si="41"/>
        <v>0</v>
      </c>
      <c r="BL84">
        <f t="shared" si="41"/>
        <v>0</v>
      </c>
      <c r="BM84">
        <f t="shared" ref="BM84:BS84" si="47">COUNTIF($AG$6:$AJ$65,BM$5&amp;$BB84)</f>
        <v>0</v>
      </c>
      <c r="BN84">
        <f t="shared" si="47"/>
        <v>0</v>
      </c>
      <c r="BO84">
        <f t="shared" si="47"/>
        <v>0</v>
      </c>
      <c r="BP84">
        <f t="shared" si="47"/>
        <v>0</v>
      </c>
      <c r="BQ84">
        <f t="shared" si="47"/>
        <v>0</v>
      </c>
      <c r="BR84">
        <f t="shared" si="47"/>
        <v>0</v>
      </c>
      <c r="BS84">
        <f t="shared" si="47"/>
        <v>0</v>
      </c>
    </row>
    <row r="85" spans="53:71" customFormat="1" ht="14.25" customHeight="1" x14ac:dyDescent="0.15">
      <c r="BA85">
        <v>79</v>
      </c>
      <c r="BB85" t="str">
        <f>選手!C80</f>
        <v/>
      </c>
      <c r="BC85" t="str">
        <f>選手!L80</f>
        <v/>
      </c>
      <c r="BD85" t="str">
        <f>選手!F80</f>
        <v/>
      </c>
      <c r="BE85">
        <f>選手!B80</f>
        <v>5</v>
      </c>
      <c r="BG85" t="str">
        <f>選手!A80</f>
        <v/>
      </c>
      <c r="BH85">
        <f t="shared" si="42"/>
        <v>0</v>
      </c>
      <c r="BI85">
        <f t="shared" si="42"/>
        <v>0</v>
      </c>
      <c r="BJ85">
        <f t="shared" si="42"/>
        <v>0</v>
      </c>
      <c r="BK85">
        <f t="shared" si="42"/>
        <v>0</v>
      </c>
      <c r="BL85">
        <f t="shared" si="42"/>
        <v>0</v>
      </c>
      <c r="BM85">
        <f t="shared" si="42"/>
        <v>0</v>
      </c>
      <c r="BN85">
        <f t="shared" si="42"/>
        <v>0</v>
      </c>
      <c r="BO85">
        <f t="shared" si="42"/>
        <v>0</v>
      </c>
      <c r="BP85">
        <f t="shared" si="42"/>
        <v>0</v>
      </c>
      <c r="BQ85">
        <f t="shared" si="42"/>
        <v>0</v>
      </c>
      <c r="BR85">
        <f t="shared" si="42"/>
        <v>0</v>
      </c>
      <c r="BS85">
        <f t="shared" si="42"/>
        <v>0</v>
      </c>
    </row>
    <row r="86" spans="53:71" customFormat="1" ht="14.25" customHeight="1" x14ac:dyDescent="0.15">
      <c r="BA86">
        <v>80</v>
      </c>
      <c r="BB86" t="str">
        <f>選手!C81</f>
        <v/>
      </c>
      <c r="BC86" t="str">
        <f>選手!L81</f>
        <v/>
      </c>
      <c r="BD86" t="str">
        <f>選手!F81</f>
        <v/>
      </c>
      <c r="BE86">
        <f>選手!B81</f>
        <v>5</v>
      </c>
      <c r="BG86" t="str">
        <f>選手!A81</f>
        <v/>
      </c>
      <c r="BH86">
        <f t="shared" si="42"/>
        <v>0</v>
      </c>
      <c r="BI86">
        <f t="shared" si="42"/>
        <v>0</v>
      </c>
      <c r="BJ86">
        <f t="shared" si="42"/>
        <v>0</v>
      </c>
      <c r="BK86">
        <f t="shared" si="42"/>
        <v>0</v>
      </c>
      <c r="BL86">
        <f t="shared" si="42"/>
        <v>0</v>
      </c>
      <c r="BM86">
        <f t="shared" si="42"/>
        <v>0</v>
      </c>
      <c r="BN86">
        <f t="shared" si="42"/>
        <v>0</v>
      </c>
      <c r="BO86">
        <f t="shared" si="42"/>
        <v>0</v>
      </c>
      <c r="BP86">
        <f t="shared" si="42"/>
        <v>0</v>
      </c>
      <c r="BQ86">
        <f t="shared" si="42"/>
        <v>0</v>
      </c>
      <c r="BR86">
        <f t="shared" si="42"/>
        <v>0</v>
      </c>
      <c r="BS86">
        <f t="shared" si="42"/>
        <v>0</v>
      </c>
    </row>
    <row r="87" spans="53:71" customFormat="1" ht="14.25" customHeight="1" x14ac:dyDescent="0.15">
      <c r="BA87">
        <v>81</v>
      </c>
      <c r="BB87" t="str">
        <f>選手!C82</f>
        <v/>
      </c>
      <c r="BC87" t="str">
        <f>選手!L82</f>
        <v/>
      </c>
      <c r="BD87" t="str">
        <f>選手!F82</f>
        <v/>
      </c>
      <c r="BE87">
        <f>選手!B82</f>
        <v>5</v>
      </c>
      <c r="BG87" t="str">
        <f>選手!A82</f>
        <v/>
      </c>
      <c r="BH87">
        <f t="shared" si="42"/>
        <v>0</v>
      </c>
      <c r="BI87">
        <f t="shared" si="42"/>
        <v>0</v>
      </c>
      <c r="BJ87">
        <f t="shared" si="42"/>
        <v>0</v>
      </c>
      <c r="BK87">
        <f t="shared" si="42"/>
        <v>0</v>
      </c>
      <c r="BL87">
        <f t="shared" si="42"/>
        <v>0</v>
      </c>
      <c r="BM87">
        <f t="shared" si="42"/>
        <v>0</v>
      </c>
      <c r="BN87">
        <f t="shared" si="42"/>
        <v>0</v>
      </c>
      <c r="BO87">
        <f t="shared" si="42"/>
        <v>0</v>
      </c>
      <c r="BP87">
        <f t="shared" si="42"/>
        <v>0</v>
      </c>
      <c r="BQ87">
        <f t="shared" si="42"/>
        <v>0</v>
      </c>
      <c r="BR87">
        <f t="shared" si="42"/>
        <v>0</v>
      </c>
      <c r="BS87">
        <f t="shared" si="42"/>
        <v>0</v>
      </c>
    </row>
    <row r="88" spans="53:71" customFormat="1" ht="14.25" customHeight="1" x14ac:dyDescent="0.15">
      <c r="BA88">
        <v>82</v>
      </c>
      <c r="BB88" t="str">
        <f>選手!C83</f>
        <v/>
      </c>
      <c r="BC88" t="str">
        <f>選手!L83</f>
        <v/>
      </c>
      <c r="BD88" t="str">
        <f>選手!F83</f>
        <v/>
      </c>
      <c r="BE88">
        <f>選手!B83</f>
        <v>5</v>
      </c>
      <c r="BG88" t="str">
        <f>選手!A83</f>
        <v/>
      </c>
      <c r="BH88">
        <f t="shared" si="42"/>
        <v>0</v>
      </c>
      <c r="BI88">
        <f t="shared" si="42"/>
        <v>0</v>
      </c>
      <c r="BJ88">
        <f t="shared" si="42"/>
        <v>0</v>
      </c>
      <c r="BK88">
        <f t="shared" si="42"/>
        <v>0</v>
      </c>
      <c r="BL88">
        <f t="shared" si="42"/>
        <v>0</v>
      </c>
      <c r="BM88">
        <f t="shared" si="42"/>
        <v>0</v>
      </c>
      <c r="BN88">
        <f t="shared" si="42"/>
        <v>0</v>
      </c>
      <c r="BO88">
        <f t="shared" si="42"/>
        <v>0</v>
      </c>
      <c r="BP88">
        <f t="shared" si="42"/>
        <v>0</v>
      </c>
      <c r="BQ88">
        <f t="shared" si="42"/>
        <v>0</v>
      </c>
      <c r="BR88">
        <f t="shared" si="42"/>
        <v>0</v>
      </c>
      <c r="BS88">
        <f t="shared" si="42"/>
        <v>0</v>
      </c>
    </row>
    <row r="89" spans="53:71" customFormat="1" ht="14.25" customHeight="1" x14ac:dyDescent="0.15">
      <c r="BA89">
        <v>83</v>
      </c>
      <c r="BB89" t="str">
        <f>選手!C84</f>
        <v/>
      </c>
      <c r="BC89" t="str">
        <f>選手!L84</f>
        <v/>
      </c>
      <c r="BD89" t="str">
        <f>選手!F84</f>
        <v/>
      </c>
      <c r="BE89">
        <f>選手!B84</f>
        <v>5</v>
      </c>
      <c r="BG89" t="str">
        <f>選手!A84</f>
        <v/>
      </c>
      <c r="BH89">
        <f t="shared" si="42"/>
        <v>0</v>
      </c>
      <c r="BI89">
        <f t="shared" si="42"/>
        <v>0</v>
      </c>
      <c r="BJ89">
        <f t="shared" si="42"/>
        <v>0</v>
      </c>
      <c r="BK89">
        <f t="shared" si="42"/>
        <v>0</v>
      </c>
      <c r="BL89">
        <f t="shared" si="42"/>
        <v>0</v>
      </c>
      <c r="BM89">
        <f t="shared" si="42"/>
        <v>0</v>
      </c>
      <c r="BN89">
        <f t="shared" si="42"/>
        <v>0</v>
      </c>
      <c r="BO89">
        <f t="shared" si="42"/>
        <v>0</v>
      </c>
      <c r="BP89">
        <f t="shared" si="42"/>
        <v>0</v>
      </c>
      <c r="BQ89">
        <f t="shared" si="42"/>
        <v>0</v>
      </c>
      <c r="BR89">
        <f t="shared" si="42"/>
        <v>0</v>
      </c>
      <c r="BS89">
        <f t="shared" si="42"/>
        <v>0</v>
      </c>
    </row>
    <row r="90" spans="53:71" customFormat="1" ht="14.25" customHeight="1" x14ac:dyDescent="0.15">
      <c r="BA90">
        <v>84</v>
      </c>
      <c r="BB90" t="str">
        <f>選手!C85</f>
        <v/>
      </c>
      <c r="BC90" t="str">
        <f>選手!L85</f>
        <v/>
      </c>
      <c r="BD90" t="str">
        <f>選手!F85</f>
        <v/>
      </c>
      <c r="BE90">
        <f>選手!B85</f>
        <v>5</v>
      </c>
      <c r="BG90" t="str">
        <f>選手!A85</f>
        <v/>
      </c>
      <c r="BH90">
        <f t="shared" si="42"/>
        <v>0</v>
      </c>
      <c r="BI90">
        <f t="shared" si="42"/>
        <v>0</v>
      </c>
      <c r="BJ90">
        <f t="shared" si="42"/>
        <v>0</v>
      </c>
      <c r="BK90">
        <f t="shared" si="42"/>
        <v>0</v>
      </c>
      <c r="BL90">
        <f t="shared" si="42"/>
        <v>0</v>
      </c>
      <c r="BM90">
        <f t="shared" si="42"/>
        <v>0</v>
      </c>
      <c r="BN90">
        <f t="shared" si="42"/>
        <v>0</v>
      </c>
      <c r="BO90">
        <f t="shared" si="42"/>
        <v>0</v>
      </c>
      <c r="BP90">
        <f t="shared" si="42"/>
        <v>0</v>
      </c>
      <c r="BQ90">
        <f t="shared" si="42"/>
        <v>0</v>
      </c>
      <c r="BR90">
        <f t="shared" si="42"/>
        <v>0</v>
      </c>
      <c r="BS90">
        <f t="shared" si="42"/>
        <v>0</v>
      </c>
    </row>
    <row r="91" spans="53:71" customFormat="1" ht="14.25" customHeight="1" x14ac:dyDescent="0.15">
      <c r="BA91">
        <v>85</v>
      </c>
      <c r="BB91" t="str">
        <f>選手!C86</f>
        <v/>
      </c>
      <c r="BC91" t="str">
        <f>選手!L86</f>
        <v/>
      </c>
      <c r="BD91" t="str">
        <f>選手!F86</f>
        <v/>
      </c>
      <c r="BE91">
        <f>選手!B86</f>
        <v>5</v>
      </c>
      <c r="BG91" t="str">
        <f>選手!A86</f>
        <v/>
      </c>
      <c r="BH91">
        <f t="shared" si="42"/>
        <v>0</v>
      </c>
      <c r="BI91">
        <f t="shared" si="42"/>
        <v>0</v>
      </c>
      <c r="BJ91">
        <f t="shared" si="42"/>
        <v>0</v>
      </c>
      <c r="BK91">
        <f t="shared" si="42"/>
        <v>0</v>
      </c>
      <c r="BL91">
        <f t="shared" si="42"/>
        <v>0</v>
      </c>
      <c r="BM91">
        <f t="shared" si="42"/>
        <v>0</v>
      </c>
      <c r="BN91">
        <f t="shared" si="42"/>
        <v>0</v>
      </c>
      <c r="BO91">
        <f t="shared" si="42"/>
        <v>0</v>
      </c>
      <c r="BP91">
        <f t="shared" si="42"/>
        <v>0</v>
      </c>
      <c r="BQ91">
        <f t="shared" si="42"/>
        <v>0</v>
      </c>
      <c r="BR91">
        <f t="shared" si="42"/>
        <v>0</v>
      </c>
      <c r="BS91">
        <f t="shared" si="42"/>
        <v>0</v>
      </c>
    </row>
    <row r="92" spans="53:71" customFormat="1" ht="14.25" customHeight="1" x14ac:dyDescent="0.15">
      <c r="BA92">
        <v>86</v>
      </c>
      <c r="BB92" t="str">
        <f>選手!C87</f>
        <v/>
      </c>
      <c r="BC92" t="str">
        <f>選手!L87</f>
        <v/>
      </c>
      <c r="BD92" t="str">
        <f>選手!F87</f>
        <v/>
      </c>
      <c r="BE92">
        <f>選手!B87</f>
        <v>5</v>
      </c>
      <c r="BG92" t="str">
        <f>選手!A87</f>
        <v/>
      </c>
      <c r="BH92">
        <f t="shared" si="42"/>
        <v>0</v>
      </c>
      <c r="BI92">
        <f t="shared" si="42"/>
        <v>0</v>
      </c>
      <c r="BJ92">
        <f t="shared" si="42"/>
        <v>0</v>
      </c>
      <c r="BK92">
        <f t="shared" si="42"/>
        <v>0</v>
      </c>
      <c r="BL92">
        <f t="shared" si="42"/>
        <v>0</v>
      </c>
      <c r="BM92">
        <f t="shared" si="42"/>
        <v>0</v>
      </c>
      <c r="BN92">
        <f t="shared" si="42"/>
        <v>0</v>
      </c>
      <c r="BO92">
        <f t="shared" si="42"/>
        <v>0</v>
      </c>
      <c r="BP92">
        <f t="shared" si="42"/>
        <v>0</v>
      </c>
      <c r="BQ92">
        <f t="shared" si="42"/>
        <v>0</v>
      </c>
      <c r="BR92">
        <f t="shared" si="42"/>
        <v>0</v>
      </c>
      <c r="BS92">
        <f t="shared" si="42"/>
        <v>0</v>
      </c>
    </row>
    <row r="93" spans="53:71" customFormat="1" ht="14.25" customHeight="1" x14ac:dyDescent="0.15">
      <c r="BA93">
        <v>87</v>
      </c>
      <c r="BB93" t="str">
        <f>選手!C88</f>
        <v/>
      </c>
      <c r="BC93" t="str">
        <f>選手!L88</f>
        <v/>
      </c>
      <c r="BD93" t="str">
        <f>選手!F88</f>
        <v/>
      </c>
      <c r="BE93">
        <f>選手!B88</f>
        <v>5</v>
      </c>
      <c r="BG93" t="str">
        <f>選手!A88</f>
        <v/>
      </c>
      <c r="BH93">
        <f t="shared" si="42"/>
        <v>0</v>
      </c>
      <c r="BI93">
        <f t="shared" si="42"/>
        <v>0</v>
      </c>
      <c r="BJ93">
        <f t="shared" si="42"/>
        <v>0</v>
      </c>
      <c r="BK93">
        <f t="shared" si="42"/>
        <v>0</v>
      </c>
      <c r="BL93">
        <f t="shared" si="42"/>
        <v>0</v>
      </c>
      <c r="BM93">
        <f t="shared" si="42"/>
        <v>0</v>
      </c>
      <c r="BN93">
        <f t="shared" si="42"/>
        <v>0</v>
      </c>
      <c r="BO93">
        <f t="shared" si="42"/>
        <v>0</v>
      </c>
      <c r="BP93">
        <f t="shared" si="42"/>
        <v>0</v>
      </c>
      <c r="BQ93">
        <f t="shared" si="42"/>
        <v>0</v>
      </c>
      <c r="BR93">
        <f t="shared" si="42"/>
        <v>0</v>
      </c>
      <c r="BS93">
        <f t="shared" si="42"/>
        <v>0</v>
      </c>
    </row>
    <row r="94" spans="53:71" customFormat="1" ht="14.25" customHeight="1" x14ac:dyDescent="0.15">
      <c r="BA94">
        <v>88</v>
      </c>
      <c r="BB94" t="str">
        <f>選手!C89</f>
        <v/>
      </c>
      <c r="BC94" t="str">
        <f>選手!L89</f>
        <v/>
      </c>
      <c r="BD94" t="str">
        <f>選手!F89</f>
        <v/>
      </c>
      <c r="BE94">
        <f>選手!B89</f>
        <v>5</v>
      </c>
      <c r="BG94" t="str">
        <f>選手!A89</f>
        <v/>
      </c>
      <c r="BH94">
        <f t="shared" si="42"/>
        <v>0</v>
      </c>
      <c r="BI94">
        <f t="shared" si="42"/>
        <v>0</v>
      </c>
      <c r="BJ94">
        <f t="shared" si="42"/>
        <v>0</v>
      </c>
      <c r="BK94">
        <f t="shared" si="42"/>
        <v>0</v>
      </c>
      <c r="BL94">
        <f t="shared" si="42"/>
        <v>0</v>
      </c>
      <c r="BM94">
        <f t="shared" si="42"/>
        <v>0</v>
      </c>
      <c r="BN94">
        <f t="shared" si="42"/>
        <v>0</v>
      </c>
      <c r="BO94">
        <f t="shared" si="42"/>
        <v>0</v>
      </c>
      <c r="BP94">
        <f t="shared" si="42"/>
        <v>0</v>
      </c>
      <c r="BQ94">
        <f t="shared" si="42"/>
        <v>0</v>
      </c>
      <c r="BR94">
        <f t="shared" si="42"/>
        <v>0</v>
      </c>
      <c r="BS94">
        <f t="shared" si="42"/>
        <v>0</v>
      </c>
    </row>
    <row r="95" spans="53:71" customFormat="1" ht="14.25" customHeight="1" x14ac:dyDescent="0.15">
      <c r="BA95">
        <v>89</v>
      </c>
      <c r="BB95" t="str">
        <f>選手!C90</f>
        <v/>
      </c>
      <c r="BC95" t="str">
        <f>選手!L90</f>
        <v/>
      </c>
      <c r="BD95" t="str">
        <f>選手!F90</f>
        <v/>
      </c>
      <c r="BE95">
        <f>選手!B90</f>
        <v>5</v>
      </c>
      <c r="BG95" t="str">
        <f>選手!A90</f>
        <v/>
      </c>
      <c r="BH95">
        <f t="shared" si="42"/>
        <v>0</v>
      </c>
      <c r="BI95">
        <f t="shared" si="42"/>
        <v>0</v>
      </c>
      <c r="BJ95">
        <f t="shared" si="42"/>
        <v>0</v>
      </c>
      <c r="BK95">
        <f t="shared" si="42"/>
        <v>0</v>
      </c>
      <c r="BL95">
        <f t="shared" si="42"/>
        <v>0</v>
      </c>
      <c r="BM95">
        <f t="shared" si="42"/>
        <v>0</v>
      </c>
      <c r="BN95">
        <f t="shared" si="42"/>
        <v>0</v>
      </c>
      <c r="BO95">
        <f t="shared" si="42"/>
        <v>0</v>
      </c>
      <c r="BP95">
        <f t="shared" si="42"/>
        <v>0</v>
      </c>
      <c r="BQ95">
        <f t="shared" si="42"/>
        <v>0</v>
      </c>
      <c r="BR95">
        <f t="shared" si="42"/>
        <v>0</v>
      </c>
      <c r="BS95">
        <f t="shared" si="42"/>
        <v>0</v>
      </c>
    </row>
    <row r="96" spans="53:71" customFormat="1" ht="14.25" customHeight="1" x14ac:dyDescent="0.15">
      <c r="BA96">
        <v>90</v>
      </c>
      <c r="BB96" t="str">
        <f>選手!C91</f>
        <v/>
      </c>
      <c r="BC96" t="str">
        <f>選手!L91</f>
        <v/>
      </c>
      <c r="BD96" t="str">
        <f>選手!F91</f>
        <v/>
      </c>
      <c r="BE96">
        <f>選手!B91</f>
        <v>5</v>
      </c>
      <c r="BG96" t="str">
        <f>選手!A91</f>
        <v/>
      </c>
      <c r="BH96">
        <f t="shared" si="42"/>
        <v>0</v>
      </c>
      <c r="BI96">
        <f t="shared" si="42"/>
        <v>0</v>
      </c>
      <c r="BJ96">
        <f t="shared" si="42"/>
        <v>0</v>
      </c>
      <c r="BK96">
        <f t="shared" si="42"/>
        <v>0</v>
      </c>
      <c r="BL96">
        <f t="shared" si="42"/>
        <v>0</v>
      </c>
      <c r="BM96">
        <f t="shared" si="42"/>
        <v>0</v>
      </c>
      <c r="BN96">
        <f t="shared" si="42"/>
        <v>0</v>
      </c>
      <c r="BO96">
        <f t="shared" si="42"/>
        <v>0</v>
      </c>
      <c r="BP96">
        <f t="shared" si="42"/>
        <v>0</v>
      </c>
      <c r="BQ96">
        <f t="shared" si="42"/>
        <v>0</v>
      </c>
      <c r="BR96">
        <f t="shared" si="42"/>
        <v>0</v>
      </c>
      <c r="BS96">
        <f t="shared" si="42"/>
        <v>0</v>
      </c>
    </row>
    <row r="97" spans="53:71" customFormat="1" ht="14.25" customHeight="1" x14ac:dyDescent="0.15">
      <c r="BA97">
        <v>91</v>
      </c>
      <c r="BB97" t="str">
        <f>選手!C92</f>
        <v/>
      </c>
      <c r="BC97" t="str">
        <f>選手!L92</f>
        <v/>
      </c>
      <c r="BD97" t="str">
        <f>選手!F92</f>
        <v/>
      </c>
      <c r="BE97">
        <f>選手!B92</f>
        <v>5</v>
      </c>
      <c r="BG97" t="str">
        <f>選手!A92</f>
        <v/>
      </c>
      <c r="BH97">
        <f t="shared" si="42"/>
        <v>0</v>
      </c>
      <c r="BI97">
        <f t="shared" si="42"/>
        <v>0</v>
      </c>
      <c r="BJ97">
        <f t="shared" si="42"/>
        <v>0</v>
      </c>
      <c r="BK97">
        <f t="shared" si="42"/>
        <v>0</v>
      </c>
      <c r="BL97">
        <f t="shared" si="42"/>
        <v>0</v>
      </c>
      <c r="BM97">
        <f t="shared" si="42"/>
        <v>0</v>
      </c>
      <c r="BN97">
        <f t="shared" si="42"/>
        <v>0</v>
      </c>
      <c r="BO97">
        <f t="shared" si="42"/>
        <v>0</v>
      </c>
      <c r="BP97">
        <f t="shared" si="42"/>
        <v>0</v>
      </c>
      <c r="BQ97">
        <f t="shared" si="42"/>
        <v>0</v>
      </c>
      <c r="BR97">
        <f t="shared" si="42"/>
        <v>0</v>
      </c>
      <c r="BS97">
        <f t="shared" si="42"/>
        <v>0</v>
      </c>
    </row>
    <row r="98" spans="53:71" customFormat="1" ht="14.25" customHeight="1" x14ac:dyDescent="0.15">
      <c r="BA98">
        <v>92</v>
      </c>
      <c r="BB98" t="str">
        <f>選手!C93</f>
        <v/>
      </c>
      <c r="BC98" t="str">
        <f>選手!L93</f>
        <v/>
      </c>
      <c r="BD98" t="str">
        <f>選手!F93</f>
        <v/>
      </c>
      <c r="BE98">
        <f>選手!B93</f>
        <v>5</v>
      </c>
      <c r="BG98" t="str">
        <f>選手!A93</f>
        <v/>
      </c>
      <c r="BH98">
        <f t="shared" si="42"/>
        <v>0</v>
      </c>
      <c r="BI98">
        <f t="shared" si="42"/>
        <v>0</v>
      </c>
      <c r="BJ98">
        <f t="shared" si="42"/>
        <v>0</v>
      </c>
      <c r="BK98">
        <f t="shared" si="42"/>
        <v>0</v>
      </c>
      <c r="BL98">
        <f t="shared" si="42"/>
        <v>0</v>
      </c>
      <c r="BM98">
        <f t="shared" si="42"/>
        <v>0</v>
      </c>
      <c r="BN98">
        <f t="shared" si="42"/>
        <v>0</v>
      </c>
      <c r="BO98">
        <f t="shared" si="42"/>
        <v>0</v>
      </c>
      <c r="BP98">
        <f t="shared" si="42"/>
        <v>0</v>
      </c>
      <c r="BQ98">
        <f t="shared" si="42"/>
        <v>0</v>
      </c>
      <c r="BR98">
        <f t="shared" si="42"/>
        <v>0</v>
      </c>
      <c r="BS98">
        <f t="shared" si="42"/>
        <v>0</v>
      </c>
    </row>
    <row r="99" spans="53:71" customFormat="1" ht="14.25" customHeight="1" x14ac:dyDescent="0.15">
      <c r="BA99">
        <v>93</v>
      </c>
      <c r="BB99" t="str">
        <f>選手!C94</f>
        <v/>
      </c>
      <c r="BC99" t="str">
        <f>選手!L94</f>
        <v/>
      </c>
      <c r="BD99" t="str">
        <f>選手!F94</f>
        <v/>
      </c>
      <c r="BE99">
        <f>選手!B94</f>
        <v>5</v>
      </c>
      <c r="BG99" t="str">
        <f>選手!A94</f>
        <v/>
      </c>
      <c r="BH99">
        <f t="shared" si="42"/>
        <v>0</v>
      </c>
      <c r="BI99">
        <f t="shared" si="42"/>
        <v>0</v>
      </c>
      <c r="BJ99">
        <f t="shared" si="42"/>
        <v>0</v>
      </c>
      <c r="BK99">
        <f t="shared" si="42"/>
        <v>0</v>
      </c>
      <c r="BL99">
        <f t="shared" si="42"/>
        <v>0</v>
      </c>
      <c r="BM99">
        <f t="shared" si="42"/>
        <v>0</v>
      </c>
      <c r="BN99">
        <f t="shared" si="42"/>
        <v>0</v>
      </c>
      <c r="BO99">
        <f t="shared" si="42"/>
        <v>0</v>
      </c>
      <c r="BP99">
        <f t="shared" si="42"/>
        <v>0</v>
      </c>
      <c r="BQ99">
        <f t="shared" si="42"/>
        <v>0</v>
      </c>
      <c r="BR99">
        <f t="shared" si="42"/>
        <v>0</v>
      </c>
      <c r="BS99">
        <f t="shared" si="42"/>
        <v>0</v>
      </c>
    </row>
    <row r="100" spans="53:71" customFormat="1" ht="14.25" customHeight="1" x14ac:dyDescent="0.15">
      <c r="BA100">
        <v>94</v>
      </c>
      <c r="BB100" t="str">
        <f>選手!C95</f>
        <v/>
      </c>
      <c r="BC100" t="str">
        <f>選手!L95</f>
        <v/>
      </c>
      <c r="BD100" t="str">
        <f>選手!F95</f>
        <v/>
      </c>
      <c r="BE100">
        <f>選手!B95</f>
        <v>5</v>
      </c>
      <c r="BG100" t="str">
        <f>選手!A95</f>
        <v/>
      </c>
      <c r="BH100">
        <f t="shared" si="42"/>
        <v>0</v>
      </c>
      <c r="BI100">
        <f t="shared" si="42"/>
        <v>0</v>
      </c>
      <c r="BJ100">
        <f t="shared" si="42"/>
        <v>0</v>
      </c>
      <c r="BK100">
        <f t="shared" si="42"/>
        <v>0</v>
      </c>
      <c r="BL100">
        <f t="shared" si="42"/>
        <v>0</v>
      </c>
      <c r="BM100">
        <f t="shared" si="42"/>
        <v>0</v>
      </c>
      <c r="BN100">
        <f t="shared" si="42"/>
        <v>0</v>
      </c>
      <c r="BO100">
        <f t="shared" si="42"/>
        <v>0</v>
      </c>
      <c r="BP100">
        <f t="shared" si="42"/>
        <v>0</v>
      </c>
      <c r="BQ100">
        <f t="shared" si="42"/>
        <v>0</v>
      </c>
      <c r="BR100">
        <f t="shared" si="42"/>
        <v>0</v>
      </c>
      <c r="BS100">
        <f t="shared" si="42"/>
        <v>0</v>
      </c>
    </row>
    <row r="101" spans="53:71" customFormat="1" ht="14.25" customHeight="1" x14ac:dyDescent="0.15">
      <c r="BA101">
        <v>95</v>
      </c>
      <c r="BB101" t="str">
        <f>選手!C96</f>
        <v/>
      </c>
      <c r="BC101" t="str">
        <f>選手!L96</f>
        <v/>
      </c>
      <c r="BD101" t="str">
        <f>選手!F96</f>
        <v/>
      </c>
      <c r="BE101">
        <f>選手!B96</f>
        <v>5</v>
      </c>
      <c r="BG101" t="str">
        <f>選手!A96</f>
        <v/>
      </c>
      <c r="BH101">
        <f t="shared" si="42"/>
        <v>0</v>
      </c>
      <c r="BI101">
        <f t="shared" si="42"/>
        <v>0</v>
      </c>
      <c r="BJ101">
        <f t="shared" si="42"/>
        <v>0</v>
      </c>
      <c r="BK101">
        <f t="shared" si="42"/>
        <v>0</v>
      </c>
      <c r="BL101">
        <f t="shared" si="42"/>
        <v>0</v>
      </c>
      <c r="BM101">
        <f t="shared" si="42"/>
        <v>0</v>
      </c>
      <c r="BN101">
        <f t="shared" si="42"/>
        <v>0</v>
      </c>
      <c r="BO101">
        <f t="shared" si="42"/>
        <v>0</v>
      </c>
      <c r="BP101">
        <f t="shared" si="42"/>
        <v>0</v>
      </c>
      <c r="BQ101">
        <f t="shared" si="42"/>
        <v>0</v>
      </c>
      <c r="BR101">
        <f t="shared" si="42"/>
        <v>0</v>
      </c>
      <c r="BS101">
        <f t="shared" si="42"/>
        <v>0</v>
      </c>
    </row>
    <row r="102" spans="53:71" customFormat="1" ht="14.25" customHeight="1" x14ac:dyDescent="0.15">
      <c r="BA102">
        <v>96</v>
      </c>
      <c r="BB102" t="str">
        <f>選手!C97</f>
        <v/>
      </c>
      <c r="BC102" t="str">
        <f>選手!L97</f>
        <v/>
      </c>
      <c r="BD102" t="str">
        <f>選手!F97</f>
        <v/>
      </c>
      <c r="BE102">
        <f>選手!B97</f>
        <v>5</v>
      </c>
      <c r="BG102" t="str">
        <f>選手!A97</f>
        <v/>
      </c>
      <c r="BH102">
        <f t="shared" si="42"/>
        <v>0</v>
      </c>
      <c r="BI102">
        <f t="shared" si="42"/>
        <v>0</v>
      </c>
      <c r="BJ102">
        <f t="shared" si="42"/>
        <v>0</v>
      </c>
      <c r="BK102">
        <f t="shared" si="42"/>
        <v>0</v>
      </c>
      <c r="BL102">
        <f t="shared" si="42"/>
        <v>0</v>
      </c>
      <c r="BM102">
        <f t="shared" si="42"/>
        <v>0</v>
      </c>
      <c r="BN102">
        <f t="shared" si="42"/>
        <v>0</v>
      </c>
      <c r="BO102">
        <f t="shared" si="42"/>
        <v>0</v>
      </c>
      <c r="BP102">
        <f t="shared" si="42"/>
        <v>0</v>
      </c>
      <c r="BQ102">
        <f t="shared" si="42"/>
        <v>0</v>
      </c>
      <c r="BR102">
        <f t="shared" si="42"/>
        <v>0</v>
      </c>
      <c r="BS102">
        <f t="shared" si="42"/>
        <v>0</v>
      </c>
    </row>
    <row r="103" spans="53:71" customFormat="1" ht="14.25" customHeight="1" x14ac:dyDescent="0.15">
      <c r="BA103">
        <v>97</v>
      </c>
      <c r="BB103" t="str">
        <f>選手!C98</f>
        <v/>
      </c>
      <c r="BC103" t="str">
        <f>選手!L98</f>
        <v/>
      </c>
      <c r="BD103" t="str">
        <f>選手!F98</f>
        <v/>
      </c>
      <c r="BE103">
        <f>選手!B98</f>
        <v>5</v>
      </c>
      <c r="BG103" t="str">
        <f>選手!A98</f>
        <v/>
      </c>
      <c r="BH103">
        <f t="shared" si="42"/>
        <v>0</v>
      </c>
      <c r="BI103">
        <f t="shared" si="42"/>
        <v>0</v>
      </c>
      <c r="BJ103">
        <f t="shared" si="42"/>
        <v>0</v>
      </c>
      <c r="BK103">
        <f t="shared" si="42"/>
        <v>0</v>
      </c>
      <c r="BL103">
        <f t="shared" si="42"/>
        <v>0</v>
      </c>
      <c r="BM103">
        <f t="shared" si="42"/>
        <v>0</v>
      </c>
      <c r="BN103">
        <f t="shared" si="42"/>
        <v>0</v>
      </c>
      <c r="BO103">
        <f t="shared" si="42"/>
        <v>0</v>
      </c>
      <c r="BP103">
        <f t="shared" si="42"/>
        <v>0</v>
      </c>
      <c r="BQ103">
        <f t="shared" si="42"/>
        <v>0</v>
      </c>
      <c r="BR103">
        <f t="shared" si="42"/>
        <v>0</v>
      </c>
      <c r="BS103">
        <f t="shared" si="42"/>
        <v>0</v>
      </c>
    </row>
    <row r="104" spans="53:71" customFormat="1" ht="14.25" customHeight="1" x14ac:dyDescent="0.15">
      <c r="BA104">
        <v>98</v>
      </c>
      <c r="BB104" t="str">
        <f>選手!C99</f>
        <v/>
      </c>
      <c r="BC104" t="str">
        <f>選手!L99</f>
        <v/>
      </c>
      <c r="BD104" t="str">
        <f>選手!F99</f>
        <v/>
      </c>
      <c r="BE104">
        <f>選手!B99</f>
        <v>5</v>
      </c>
      <c r="BG104" t="str">
        <f>選手!A99</f>
        <v/>
      </c>
      <c r="BH104">
        <f t="shared" si="42"/>
        <v>0</v>
      </c>
      <c r="BI104">
        <f t="shared" si="42"/>
        <v>0</v>
      </c>
      <c r="BJ104">
        <f t="shared" si="42"/>
        <v>0</v>
      </c>
      <c r="BK104">
        <f t="shared" si="42"/>
        <v>0</v>
      </c>
      <c r="BL104">
        <f t="shared" ref="BL104:BS104" si="48">COUNTIF($AG$6:$AJ$65,BL$5&amp;$BB104)</f>
        <v>0</v>
      </c>
      <c r="BM104">
        <f t="shared" si="48"/>
        <v>0</v>
      </c>
      <c r="BN104">
        <f t="shared" si="48"/>
        <v>0</v>
      </c>
      <c r="BO104">
        <f t="shared" si="48"/>
        <v>0</v>
      </c>
      <c r="BP104">
        <f t="shared" si="48"/>
        <v>0</v>
      </c>
      <c r="BQ104">
        <f t="shared" si="48"/>
        <v>0</v>
      </c>
      <c r="BR104">
        <f t="shared" si="48"/>
        <v>0</v>
      </c>
      <c r="BS104">
        <f t="shared" si="48"/>
        <v>0</v>
      </c>
    </row>
    <row r="105" spans="53:71" customFormat="1" ht="14.25" customHeight="1" x14ac:dyDescent="0.15">
      <c r="BA105">
        <v>99</v>
      </c>
      <c r="BB105" t="str">
        <f>選手!C100</f>
        <v/>
      </c>
      <c r="BC105" t="str">
        <f>選手!L100</f>
        <v/>
      </c>
      <c r="BD105" t="str">
        <f>選手!F100</f>
        <v/>
      </c>
      <c r="BE105">
        <f>選手!B100</f>
        <v>5</v>
      </c>
      <c r="BG105" t="str">
        <f>選手!A100</f>
        <v/>
      </c>
      <c r="BH105">
        <f t="shared" ref="BH105:BS106" si="49">COUNTIF($AG$6:$AJ$65,BH$5&amp;$BB105)</f>
        <v>0</v>
      </c>
      <c r="BI105">
        <f t="shared" si="49"/>
        <v>0</v>
      </c>
      <c r="BJ105">
        <f t="shared" si="49"/>
        <v>0</v>
      </c>
      <c r="BK105">
        <f t="shared" si="49"/>
        <v>0</v>
      </c>
      <c r="BL105">
        <f t="shared" si="49"/>
        <v>0</v>
      </c>
      <c r="BM105">
        <f t="shared" si="49"/>
        <v>0</v>
      </c>
      <c r="BN105">
        <f t="shared" si="49"/>
        <v>0</v>
      </c>
      <c r="BO105">
        <f t="shared" si="49"/>
        <v>0</v>
      </c>
      <c r="BP105">
        <f t="shared" si="49"/>
        <v>0</v>
      </c>
      <c r="BQ105">
        <f t="shared" si="49"/>
        <v>0</v>
      </c>
      <c r="BR105">
        <f t="shared" si="49"/>
        <v>0</v>
      </c>
      <c r="BS105">
        <f t="shared" si="49"/>
        <v>0</v>
      </c>
    </row>
    <row r="106" spans="53:71" customFormat="1" ht="14.25" customHeight="1" x14ac:dyDescent="0.15">
      <c r="BA106">
        <v>100</v>
      </c>
      <c r="BB106" t="str">
        <f>選手!C101</f>
        <v/>
      </c>
      <c r="BC106" t="str">
        <f>選手!L101</f>
        <v/>
      </c>
      <c r="BD106" t="str">
        <f>選手!F101</f>
        <v/>
      </c>
      <c r="BE106">
        <f>選手!B101</f>
        <v>5</v>
      </c>
      <c r="BG106" t="str">
        <f>選手!A101</f>
        <v/>
      </c>
      <c r="BH106">
        <f t="shared" si="49"/>
        <v>0</v>
      </c>
      <c r="BI106">
        <f t="shared" si="49"/>
        <v>0</v>
      </c>
      <c r="BJ106">
        <f t="shared" si="49"/>
        <v>0</v>
      </c>
      <c r="BK106">
        <f t="shared" si="49"/>
        <v>0</v>
      </c>
      <c r="BL106">
        <f t="shared" si="49"/>
        <v>0</v>
      </c>
      <c r="BM106">
        <f t="shared" si="49"/>
        <v>0</v>
      </c>
      <c r="BN106">
        <f t="shared" si="49"/>
        <v>0</v>
      </c>
      <c r="BO106">
        <f t="shared" si="49"/>
        <v>0</v>
      </c>
      <c r="BP106">
        <f t="shared" si="49"/>
        <v>0</v>
      </c>
      <c r="BQ106">
        <f t="shared" si="49"/>
        <v>0</v>
      </c>
      <c r="BR106">
        <f t="shared" si="49"/>
        <v>0</v>
      </c>
      <c r="BS106">
        <f t="shared" si="49"/>
        <v>0</v>
      </c>
    </row>
    <row r="107" spans="53:71" customFormat="1" ht="14.25" customHeight="1" x14ac:dyDescent="0.15">
      <c r="BA107">
        <v>101</v>
      </c>
      <c r="BB107" t="str">
        <f>選手!C102</f>
        <v/>
      </c>
      <c r="BC107" t="str">
        <f>選手!L102</f>
        <v/>
      </c>
      <c r="BD107" t="str">
        <f>選手!F102</f>
        <v/>
      </c>
      <c r="BE107">
        <f>選手!B102</f>
        <v>5</v>
      </c>
      <c r="BG107" t="str">
        <f>選手!A102</f>
        <v/>
      </c>
    </row>
    <row r="108" spans="53:71" customFormat="1" ht="14.25" customHeight="1" x14ac:dyDescent="0.15">
      <c r="BA108">
        <v>102</v>
      </c>
      <c r="BB108" t="str">
        <f>選手!C103</f>
        <v/>
      </c>
      <c r="BC108" t="str">
        <f>選手!L103</f>
        <v/>
      </c>
      <c r="BD108" t="str">
        <f>選手!F103</f>
        <v/>
      </c>
      <c r="BE108">
        <f>選手!B103</f>
        <v>5</v>
      </c>
      <c r="BG108" t="str">
        <f>選手!A103</f>
        <v/>
      </c>
    </row>
    <row r="109" spans="53:71" customFormat="1" ht="14.25" customHeight="1" x14ac:dyDescent="0.15">
      <c r="BA109">
        <v>103</v>
      </c>
      <c r="BB109" t="str">
        <f>選手!C104</f>
        <v/>
      </c>
      <c r="BC109" t="str">
        <f>選手!L104</f>
        <v/>
      </c>
      <c r="BD109" t="str">
        <f>選手!F104</f>
        <v/>
      </c>
      <c r="BE109">
        <f>選手!B104</f>
        <v>0</v>
      </c>
      <c r="BG109" t="str">
        <f>選手!A104</f>
        <v/>
      </c>
    </row>
    <row r="110" spans="53:71" customFormat="1" ht="14.25" customHeight="1" x14ac:dyDescent="0.15">
      <c r="BA110">
        <v>104</v>
      </c>
      <c r="BB110" t="str">
        <f>選手!C105</f>
        <v/>
      </c>
      <c r="BC110" t="str">
        <f>選手!L105</f>
        <v/>
      </c>
      <c r="BD110" t="str">
        <f>選手!F105</f>
        <v/>
      </c>
      <c r="BE110">
        <f>選手!B105</f>
        <v>0</v>
      </c>
      <c r="BG110" t="str">
        <f>選手!A105</f>
        <v/>
      </c>
    </row>
    <row r="111" spans="53:71" customFormat="1" ht="14.25" customHeight="1" x14ac:dyDescent="0.15">
      <c r="BA111">
        <v>105</v>
      </c>
      <c r="BB111" t="str">
        <f>選手!C106</f>
        <v/>
      </c>
      <c r="BC111" t="str">
        <f>選手!L106</f>
        <v/>
      </c>
      <c r="BD111" t="str">
        <f>選手!F106</f>
        <v/>
      </c>
      <c r="BE111">
        <f>選手!B106</f>
        <v>0</v>
      </c>
      <c r="BG111" t="str">
        <f>選手!A106</f>
        <v/>
      </c>
    </row>
    <row r="112" spans="53:71" customFormat="1" ht="14.25" customHeight="1" x14ac:dyDescent="0.15">
      <c r="BA112">
        <v>106</v>
      </c>
      <c r="BB112" t="str">
        <f>選手!C107</f>
        <v/>
      </c>
      <c r="BC112" t="str">
        <f>選手!L107</f>
        <v/>
      </c>
      <c r="BD112" t="str">
        <f>選手!F107</f>
        <v/>
      </c>
      <c r="BE112">
        <f>選手!B107</f>
        <v>0</v>
      </c>
      <c r="BG112" t="str">
        <f>選手!A107</f>
        <v/>
      </c>
    </row>
    <row r="113" spans="53:59" customFormat="1" ht="14.25" customHeight="1" x14ac:dyDescent="0.15">
      <c r="BA113">
        <v>107</v>
      </c>
      <c r="BB113" t="str">
        <f>選手!C108</f>
        <v/>
      </c>
      <c r="BC113" t="str">
        <f>選手!L108</f>
        <v/>
      </c>
      <c r="BD113" t="str">
        <f>選手!F108</f>
        <v/>
      </c>
      <c r="BE113">
        <f>選手!B108</f>
        <v>0</v>
      </c>
      <c r="BG113" t="str">
        <f>選手!A108</f>
        <v/>
      </c>
    </row>
    <row r="114" spans="53:59" customFormat="1" ht="14.25" customHeight="1" x14ac:dyDescent="0.15">
      <c r="BA114">
        <v>108</v>
      </c>
      <c r="BB114" t="str">
        <f>選手!C109</f>
        <v/>
      </c>
      <c r="BC114" t="str">
        <f>選手!L109</f>
        <v/>
      </c>
      <c r="BD114" t="str">
        <f>選手!F109</f>
        <v/>
      </c>
      <c r="BE114">
        <f>選手!B109</f>
        <v>0</v>
      </c>
      <c r="BG114" t="str">
        <f>選手!A109</f>
        <v/>
      </c>
    </row>
    <row r="115" spans="53:59" customFormat="1" ht="14.25" customHeight="1" x14ac:dyDescent="0.15">
      <c r="BA115">
        <v>109</v>
      </c>
      <c r="BB115" t="str">
        <f>選手!C110</f>
        <v/>
      </c>
      <c r="BC115" t="str">
        <f>選手!L110</f>
        <v/>
      </c>
      <c r="BD115" t="str">
        <f>選手!F110</f>
        <v/>
      </c>
      <c r="BE115">
        <f>選手!B110</f>
        <v>0</v>
      </c>
      <c r="BG115" t="str">
        <f>選手!A110</f>
        <v/>
      </c>
    </row>
    <row r="116" spans="53:59" customFormat="1" ht="14.25" customHeight="1" x14ac:dyDescent="0.15">
      <c r="BA116">
        <v>110</v>
      </c>
      <c r="BB116" t="str">
        <f>選手!C111</f>
        <v/>
      </c>
      <c r="BC116" t="str">
        <f>選手!L111</f>
        <v/>
      </c>
      <c r="BD116" t="str">
        <f>選手!F111</f>
        <v/>
      </c>
      <c r="BE116">
        <f>選手!B111</f>
        <v>0</v>
      </c>
      <c r="BG116" t="str">
        <f>選手!A111</f>
        <v/>
      </c>
    </row>
    <row r="117" spans="53:59" customFormat="1" ht="14.25" customHeight="1" x14ac:dyDescent="0.15">
      <c r="BA117">
        <v>111</v>
      </c>
      <c r="BB117" t="str">
        <f>選手!C112</f>
        <v/>
      </c>
      <c r="BC117" t="str">
        <f>選手!L112</f>
        <v/>
      </c>
      <c r="BD117" t="str">
        <f>選手!F112</f>
        <v/>
      </c>
      <c r="BE117">
        <f>選手!B112</f>
        <v>0</v>
      </c>
      <c r="BG117" t="str">
        <f>選手!A112</f>
        <v/>
      </c>
    </row>
    <row r="118" spans="53:59" customFormat="1" ht="14.25" customHeight="1" x14ac:dyDescent="0.15">
      <c r="BA118">
        <v>112</v>
      </c>
      <c r="BB118" t="str">
        <f>選手!C113</f>
        <v/>
      </c>
      <c r="BC118" t="str">
        <f>選手!L113</f>
        <v/>
      </c>
      <c r="BD118" t="str">
        <f>選手!F113</f>
        <v/>
      </c>
      <c r="BE118">
        <f>選手!B113</f>
        <v>0</v>
      </c>
      <c r="BG118" t="str">
        <f>選手!A113</f>
        <v/>
      </c>
    </row>
    <row r="119" spans="53:59" customFormat="1" ht="14.25" customHeight="1" x14ac:dyDescent="0.15">
      <c r="BA119">
        <v>113</v>
      </c>
      <c r="BB119" t="str">
        <f>選手!C114</f>
        <v/>
      </c>
      <c r="BC119" t="str">
        <f>選手!L114</f>
        <v/>
      </c>
      <c r="BD119" t="str">
        <f>選手!F114</f>
        <v/>
      </c>
      <c r="BE119">
        <f>選手!B114</f>
        <v>0</v>
      </c>
      <c r="BG119" t="str">
        <f>選手!A114</f>
        <v/>
      </c>
    </row>
    <row r="120" spans="53:59" customFormat="1" ht="14.25" customHeight="1" x14ac:dyDescent="0.15">
      <c r="BA120">
        <v>114</v>
      </c>
      <c r="BB120" t="str">
        <f>選手!C115</f>
        <v/>
      </c>
      <c r="BC120" t="str">
        <f>選手!L115</f>
        <v/>
      </c>
      <c r="BD120" t="str">
        <f>選手!F115</f>
        <v/>
      </c>
      <c r="BE120">
        <f>選手!B115</f>
        <v>0</v>
      </c>
      <c r="BG120" t="str">
        <f>選手!A115</f>
        <v/>
      </c>
    </row>
    <row r="121" spans="53:59" customFormat="1" ht="14.25" customHeight="1" x14ac:dyDescent="0.15">
      <c r="BA121">
        <v>115</v>
      </c>
      <c r="BB121" t="str">
        <f>選手!C116</f>
        <v/>
      </c>
      <c r="BC121" t="str">
        <f>選手!L116</f>
        <v/>
      </c>
      <c r="BD121" t="str">
        <f>選手!F116</f>
        <v/>
      </c>
      <c r="BE121">
        <f>選手!B116</f>
        <v>0</v>
      </c>
      <c r="BG121" t="str">
        <f>選手!A116</f>
        <v/>
      </c>
    </row>
    <row r="122" spans="53:59" customFormat="1" ht="14.25" customHeight="1" x14ac:dyDescent="0.15">
      <c r="BA122">
        <v>116</v>
      </c>
      <c r="BB122" t="str">
        <f>選手!C117</f>
        <v/>
      </c>
      <c r="BC122" t="str">
        <f>選手!L117</f>
        <v/>
      </c>
      <c r="BD122" t="str">
        <f>選手!F117</f>
        <v/>
      </c>
      <c r="BE122">
        <f>選手!B117</f>
        <v>0</v>
      </c>
      <c r="BG122" t="str">
        <f>選手!A117</f>
        <v/>
      </c>
    </row>
    <row r="123" spans="53:59" customFormat="1" ht="14.25" customHeight="1" x14ac:dyDescent="0.15">
      <c r="BA123">
        <v>117</v>
      </c>
      <c r="BB123" t="str">
        <f>選手!C118</f>
        <v/>
      </c>
      <c r="BC123" t="str">
        <f>選手!L118</f>
        <v/>
      </c>
      <c r="BD123" t="str">
        <f>選手!F118</f>
        <v/>
      </c>
      <c r="BE123">
        <f>選手!B118</f>
        <v>0</v>
      </c>
      <c r="BG123" t="str">
        <f>選手!A118</f>
        <v/>
      </c>
    </row>
    <row r="124" spans="53:59" customFormat="1" ht="14.25" customHeight="1" x14ac:dyDescent="0.15">
      <c r="BA124">
        <v>118</v>
      </c>
      <c r="BB124" t="str">
        <f>選手!C119</f>
        <v/>
      </c>
      <c r="BC124" t="str">
        <f>選手!L119</f>
        <v/>
      </c>
      <c r="BD124" t="str">
        <f>選手!F119</f>
        <v/>
      </c>
      <c r="BE124">
        <f>選手!B119</f>
        <v>0</v>
      </c>
      <c r="BG124" t="str">
        <f>選手!A119</f>
        <v/>
      </c>
    </row>
    <row r="125" spans="53:59" customFormat="1" ht="14.25" customHeight="1" x14ac:dyDescent="0.15">
      <c r="BA125">
        <v>119</v>
      </c>
      <c r="BB125" t="str">
        <f>選手!C120</f>
        <v/>
      </c>
      <c r="BC125" t="str">
        <f>選手!L120</f>
        <v/>
      </c>
      <c r="BD125" t="str">
        <f>選手!F120</f>
        <v/>
      </c>
      <c r="BE125">
        <f>選手!B120</f>
        <v>0</v>
      </c>
      <c r="BG125" t="str">
        <f>選手!A120</f>
        <v/>
      </c>
    </row>
    <row r="126" spans="53:59" customFormat="1" ht="14.25" customHeight="1" x14ac:dyDescent="0.15">
      <c r="BA126">
        <v>120</v>
      </c>
      <c r="BB126" t="str">
        <f>選手!C121</f>
        <v/>
      </c>
      <c r="BC126" t="str">
        <f>選手!L121</f>
        <v/>
      </c>
      <c r="BD126" t="str">
        <f>選手!F121</f>
        <v/>
      </c>
      <c r="BE126">
        <f>選手!B121</f>
        <v>0</v>
      </c>
      <c r="BG126" t="str">
        <f>選手!A121</f>
        <v/>
      </c>
    </row>
    <row r="127" spans="53:59" customFormat="1" ht="14.25" customHeight="1" x14ac:dyDescent="0.15">
      <c r="BA127">
        <v>121</v>
      </c>
      <c r="BB127" t="str">
        <f>選手!C122</f>
        <v/>
      </c>
      <c r="BC127" t="str">
        <f>選手!L122</f>
        <v/>
      </c>
      <c r="BD127" t="str">
        <f>選手!F122</f>
        <v/>
      </c>
      <c r="BE127">
        <f>選手!B122</f>
        <v>0</v>
      </c>
      <c r="BG127" t="str">
        <f>選手!A122</f>
        <v/>
      </c>
    </row>
    <row r="128" spans="53:59" customFormat="1" ht="14.25" customHeight="1" x14ac:dyDescent="0.15">
      <c r="BA128">
        <v>122</v>
      </c>
      <c r="BB128" t="str">
        <f>選手!C123</f>
        <v/>
      </c>
      <c r="BC128" t="str">
        <f>選手!L123</f>
        <v/>
      </c>
      <c r="BD128" t="str">
        <f>選手!F123</f>
        <v/>
      </c>
      <c r="BE128">
        <f>選手!B123</f>
        <v>0</v>
      </c>
      <c r="BG128" t="str">
        <f>選手!A123</f>
        <v/>
      </c>
    </row>
    <row r="129" spans="53:59" customFormat="1" ht="14.25" customHeight="1" x14ac:dyDescent="0.15">
      <c r="BA129">
        <v>123</v>
      </c>
      <c r="BB129" t="str">
        <f>選手!C124</f>
        <v/>
      </c>
      <c r="BC129" t="str">
        <f>選手!L124</f>
        <v/>
      </c>
      <c r="BD129" t="str">
        <f>選手!F124</f>
        <v/>
      </c>
      <c r="BE129">
        <f>選手!B124</f>
        <v>0</v>
      </c>
      <c r="BG129" t="str">
        <f>選手!A124</f>
        <v/>
      </c>
    </row>
    <row r="130" spans="53:59" customFormat="1" ht="14.25" customHeight="1" x14ac:dyDescent="0.15">
      <c r="BA130">
        <v>124</v>
      </c>
      <c r="BB130" t="str">
        <f>選手!C125</f>
        <v/>
      </c>
      <c r="BC130" t="str">
        <f>選手!L125</f>
        <v/>
      </c>
      <c r="BD130" t="str">
        <f>選手!F125</f>
        <v/>
      </c>
      <c r="BE130">
        <f>選手!B125</f>
        <v>0</v>
      </c>
      <c r="BG130" t="str">
        <f>選手!A125</f>
        <v/>
      </c>
    </row>
    <row r="131" spans="53:59" customFormat="1" ht="14.25" customHeight="1" x14ac:dyDescent="0.15">
      <c r="BA131">
        <v>125</v>
      </c>
      <c r="BB131" t="str">
        <f>選手!C126</f>
        <v/>
      </c>
      <c r="BC131" t="str">
        <f>選手!L126</f>
        <v/>
      </c>
      <c r="BD131" t="str">
        <f>選手!F126</f>
        <v/>
      </c>
      <c r="BE131">
        <f>選手!B126</f>
        <v>0</v>
      </c>
      <c r="BG131" t="str">
        <f>選手!A126</f>
        <v/>
      </c>
    </row>
    <row r="132" spans="53:59" customFormat="1" ht="14.25" customHeight="1" x14ac:dyDescent="0.15">
      <c r="BA132">
        <v>126</v>
      </c>
      <c r="BB132" t="str">
        <f>選手!C127</f>
        <v/>
      </c>
      <c r="BC132" t="str">
        <f>選手!L127</f>
        <v/>
      </c>
      <c r="BD132" t="str">
        <f>選手!F127</f>
        <v/>
      </c>
      <c r="BE132">
        <f>選手!B127</f>
        <v>0</v>
      </c>
      <c r="BG132" t="str">
        <f>選手!A127</f>
        <v/>
      </c>
    </row>
    <row r="133" spans="53:59" customFormat="1" ht="14.25" customHeight="1" x14ac:dyDescent="0.15">
      <c r="BA133">
        <v>127</v>
      </c>
      <c r="BB133" t="str">
        <f>選手!C128</f>
        <v/>
      </c>
      <c r="BC133" t="str">
        <f>選手!L128</f>
        <v/>
      </c>
      <c r="BD133" t="str">
        <f>選手!F128</f>
        <v/>
      </c>
      <c r="BE133">
        <f>選手!B128</f>
        <v>0</v>
      </c>
      <c r="BG133" t="str">
        <f>選手!A128</f>
        <v/>
      </c>
    </row>
    <row r="134" spans="53:59" customFormat="1" ht="14.25" customHeight="1" x14ac:dyDescent="0.15">
      <c r="BA134">
        <v>128</v>
      </c>
      <c r="BB134" t="str">
        <f>選手!C129</f>
        <v/>
      </c>
      <c r="BC134" t="str">
        <f>選手!L129</f>
        <v/>
      </c>
      <c r="BD134" t="str">
        <f>選手!F129</f>
        <v/>
      </c>
      <c r="BE134">
        <f>選手!B129</f>
        <v>0</v>
      </c>
      <c r="BG134" t="str">
        <f>選手!A129</f>
        <v/>
      </c>
    </row>
    <row r="135" spans="53:59" customFormat="1" ht="14.25" customHeight="1" x14ac:dyDescent="0.15">
      <c r="BA135">
        <v>129</v>
      </c>
      <c r="BB135" t="str">
        <f>選手!C130</f>
        <v/>
      </c>
      <c r="BC135" t="str">
        <f>選手!L130</f>
        <v/>
      </c>
      <c r="BD135" t="str">
        <f>選手!F130</f>
        <v/>
      </c>
      <c r="BE135">
        <f>選手!B130</f>
        <v>0</v>
      </c>
      <c r="BG135" t="str">
        <f>選手!A130</f>
        <v/>
      </c>
    </row>
    <row r="136" spans="53:59" customFormat="1" ht="14.25" customHeight="1" x14ac:dyDescent="0.15">
      <c r="BA136">
        <v>130</v>
      </c>
      <c r="BB136" t="str">
        <f>選手!C131</f>
        <v/>
      </c>
      <c r="BC136" t="str">
        <f>選手!L131</f>
        <v/>
      </c>
      <c r="BD136" t="str">
        <f>選手!F131</f>
        <v/>
      </c>
      <c r="BE136">
        <f>選手!B131</f>
        <v>0</v>
      </c>
      <c r="BG136" t="str">
        <f>選手!A131</f>
        <v/>
      </c>
    </row>
    <row r="137" spans="53:59" customFormat="1" ht="14.25" customHeight="1" x14ac:dyDescent="0.15">
      <c r="BA137">
        <v>131</v>
      </c>
      <c r="BB137" t="str">
        <f>選手!C132</f>
        <v/>
      </c>
      <c r="BC137" t="str">
        <f>選手!L132</f>
        <v/>
      </c>
      <c r="BD137" t="str">
        <f>選手!F132</f>
        <v/>
      </c>
      <c r="BE137">
        <f>選手!B132</f>
        <v>0</v>
      </c>
      <c r="BG137" t="str">
        <f>選手!A132</f>
        <v/>
      </c>
    </row>
    <row r="138" spans="53:59" customFormat="1" ht="14.25" customHeight="1" x14ac:dyDescent="0.15">
      <c r="BA138">
        <v>132</v>
      </c>
      <c r="BB138" t="str">
        <f>選手!C133</f>
        <v/>
      </c>
      <c r="BC138" t="str">
        <f>選手!L133</f>
        <v/>
      </c>
      <c r="BD138" t="str">
        <f>選手!F133</f>
        <v/>
      </c>
      <c r="BE138">
        <f>選手!B133</f>
        <v>0</v>
      </c>
      <c r="BG138" t="str">
        <f>選手!A133</f>
        <v/>
      </c>
    </row>
    <row r="139" spans="53:59" customFormat="1" ht="14.25" customHeight="1" x14ac:dyDescent="0.15">
      <c r="BA139">
        <v>133</v>
      </c>
      <c r="BB139" t="str">
        <f>選手!C134</f>
        <v/>
      </c>
      <c r="BC139" t="str">
        <f>選手!L134</f>
        <v/>
      </c>
      <c r="BD139" t="str">
        <f>選手!F134</f>
        <v/>
      </c>
      <c r="BE139">
        <f>選手!B134</f>
        <v>0</v>
      </c>
      <c r="BG139" t="str">
        <f>選手!A134</f>
        <v/>
      </c>
    </row>
    <row r="140" spans="53:59" customFormat="1" ht="14.25" customHeight="1" x14ac:dyDescent="0.15">
      <c r="BA140">
        <v>134</v>
      </c>
      <c r="BB140" t="str">
        <f>選手!C135</f>
        <v/>
      </c>
      <c r="BC140" t="str">
        <f>選手!L135</f>
        <v/>
      </c>
      <c r="BD140" t="str">
        <f>選手!F135</f>
        <v/>
      </c>
      <c r="BE140">
        <f>選手!B135</f>
        <v>0</v>
      </c>
      <c r="BG140" t="str">
        <f>選手!A135</f>
        <v/>
      </c>
    </row>
    <row r="141" spans="53:59" customFormat="1" ht="14.25" customHeight="1" x14ac:dyDescent="0.15">
      <c r="BA141">
        <v>135</v>
      </c>
      <c r="BB141" t="str">
        <f>選手!C136</f>
        <v/>
      </c>
      <c r="BC141" t="str">
        <f>選手!L136</f>
        <v/>
      </c>
      <c r="BD141" t="str">
        <f>選手!F136</f>
        <v/>
      </c>
      <c r="BE141">
        <f>選手!B136</f>
        <v>0</v>
      </c>
      <c r="BG141" t="str">
        <f>選手!A136</f>
        <v/>
      </c>
    </row>
    <row r="142" spans="53:59" customFormat="1" ht="14.25" customHeight="1" x14ac:dyDescent="0.15">
      <c r="BA142">
        <v>136</v>
      </c>
      <c r="BB142" t="str">
        <f>選手!C137</f>
        <v/>
      </c>
      <c r="BC142" t="str">
        <f>選手!L137</f>
        <v/>
      </c>
      <c r="BD142" t="str">
        <f>選手!F137</f>
        <v/>
      </c>
      <c r="BE142">
        <f>選手!B137</f>
        <v>0</v>
      </c>
      <c r="BG142" t="str">
        <f>選手!A137</f>
        <v/>
      </c>
    </row>
    <row r="143" spans="53:59" customFormat="1" ht="14.25" customHeight="1" x14ac:dyDescent="0.15">
      <c r="BA143">
        <v>137</v>
      </c>
      <c r="BB143" t="str">
        <f>選手!C138</f>
        <v/>
      </c>
      <c r="BC143" t="str">
        <f>選手!L138</f>
        <v/>
      </c>
      <c r="BD143" t="str">
        <f>選手!F138</f>
        <v/>
      </c>
      <c r="BE143">
        <f>選手!B138</f>
        <v>0</v>
      </c>
      <c r="BG143" t="str">
        <f>選手!A138</f>
        <v/>
      </c>
    </row>
    <row r="144" spans="53:59" customFormat="1" ht="14.25" customHeight="1" x14ac:dyDescent="0.15">
      <c r="BA144">
        <v>138</v>
      </c>
      <c r="BB144" t="str">
        <f>選手!C139</f>
        <v/>
      </c>
      <c r="BC144" t="str">
        <f>選手!L139</f>
        <v/>
      </c>
      <c r="BD144" t="str">
        <f>選手!F139</f>
        <v/>
      </c>
      <c r="BE144">
        <f>選手!B139</f>
        <v>0</v>
      </c>
      <c r="BG144" t="str">
        <f>選手!A139</f>
        <v/>
      </c>
    </row>
    <row r="145" spans="53:59" customFormat="1" ht="14.25" customHeight="1" x14ac:dyDescent="0.15">
      <c r="BA145">
        <v>139</v>
      </c>
      <c r="BB145" t="str">
        <f>選手!C140</f>
        <v/>
      </c>
      <c r="BC145" t="str">
        <f>選手!L140</f>
        <v/>
      </c>
      <c r="BD145" t="str">
        <f>選手!F140</f>
        <v/>
      </c>
      <c r="BE145">
        <f>選手!B140</f>
        <v>0</v>
      </c>
      <c r="BG145" t="str">
        <f>選手!A140</f>
        <v/>
      </c>
    </row>
    <row r="146" spans="53:59" customFormat="1" ht="14.25" customHeight="1" x14ac:dyDescent="0.15">
      <c r="BA146">
        <v>140</v>
      </c>
      <c r="BB146" t="str">
        <f>選手!C141</f>
        <v/>
      </c>
      <c r="BC146" t="str">
        <f>選手!L141</f>
        <v/>
      </c>
      <c r="BD146" t="str">
        <f>選手!F141</f>
        <v/>
      </c>
      <c r="BE146">
        <f>選手!B141</f>
        <v>0</v>
      </c>
      <c r="BG146" t="str">
        <f>選手!A141</f>
        <v/>
      </c>
    </row>
    <row r="147" spans="53:59" customFormat="1" ht="14.25" customHeight="1" x14ac:dyDescent="0.15">
      <c r="BA147">
        <v>141</v>
      </c>
      <c r="BB147" t="str">
        <f>選手!C142</f>
        <v/>
      </c>
      <c r="BC147" t="str">
        <f>選手!L142</f>
        <v/>
      </c>
      <c r="BD147" t="str">
        <f>選手!F142</f>
        <v/>
      </c>
      <c r="BE147">
        <f>選手!B142</f>
        <v>0</v>
      </c>
      <c r="BG147" t="str">
        <f>選手!A142</f>
        <v/>
      </c>
    </row>
    <row r="148" spans="53:59" customFormat="1" ht="14.25" customHeight="1" x14ac:dyDescent="0.15">
      <c r="BA148">
        <v>142</v>
      </c>
      <c r="BB148" t="str">
        <f>選手!C143</f>
        <v/>
      </c>
      <c r="BC148" t="str">
        <f>選手!L143</f>
        <v/>
      </c>
      <c r="BD148" t="str">
        <f>選手!F143</f>
        <v/>
      </c>
      <c r="BE148">
        <f>選手!B143</f>
        <v>0</v>
      </c>
      <c r="BG148" t="str">
        <f>選手!A143</f>
        <v/>
      </c>
    </row>
    <row r="149" spans="53:59" customFormat="1" ht="14.25" customHeight="1" x14ac:dyDescent="0.15">
      <c r="BA149">
        <v>143</v>
      </c>
      <c r="BB149" t="str">
        <f>選手!C144</f>
        <v/>
      </c>
      <c r="BC149" t="str">
        <f>選手!L144</f>
        <v/>
      </c>
      <c r="BD149" t="str">
        <f>選手!F144</f>
        <v/>
      </c>
      <c r="BE149">
        <f>選手!B144</f>
        <v>0</v>
      </c>
      <c r="BG149" t="str">
        <f>選手!A144</f>
        <v/>
      </c>
    </row>
    <row r="150" spans="53:59" customFormat="1" ht="14.25" customHeight="1" x14ac:dyDescent="0.15">
      <c r="BA150">
        <v>144</v>
      </c>
      <c r="BB150" t="str">
        <f>選手!C145</f>
        <v/>
      </c>
      <c r="BC150" t="str">
        <f>選手!L145</f>
        <v/>
      </c>
      <c r="BD150" t="str">
        <f>選手!F145</f>
        <v/>
      </c>
      <c r="BE150">
        <f>選手!B145</f>
        <v>0</v>
      </c>
      <c r="BG150" t="str">
        <f>選手!A145</f>
        <v/>
      </c>
    </row>
    <row r="151" spans="53:59" customFormat="1" ht="14.25" customHeight="1" x14ac:dyDescent="0.15">
      <c r="BA151">
        <v>145</v>
      </c>
      <c r="BB151" t="str">
        <f>選手!C146</f>
        <v/>
      </c>
      <c r="BC151" t="str">
        <f>選手!L146</f>
        <v/>
      </c>
      <c r="BD151" t="str">
        <f>選手!F146</f>
        <v/>
      </c>
      <c r="BE151">
        <f>選手!B146</f>
        <v>0</v>
      </c>
      <c r="BG151" t="str">
        <f>選手!A146</f>
        <v/>
      </c>
    </row>
    <row r="152" spans="53:59" customFormat="1" ht="14.25" customHeight="1" x14ac:dyDescent="0.15">
      <c r="BA152">
        <v>146</v>
      </c>
      <c r="BB152" t="str">
        <f>選手!C147</f>
        <v/>
      </c>
      <c r="BC152" t="str">
        <f>選手!L147</f>
        <v/>
      </c>
      <c r="BD152" t="str">
        <f>選手!F147</f>
        <v/>
      </c>
      <c r="BE152">
        <f>選手!B147</f>
        <v>0</v>
      </c>
      <c r="BG152" t="str">
        <f>選手!A147</f>
        <v/>
      </c>
    </row>
    <row r="153" spans="53:59" customFormat="1" ht="14.25" customHeight="1" x14ac:dyDescent="0.15">
      <c r="BA153">
        <v>147</v>
      </c>
      <c r="BB153" t="str">
        <f>選手!C148</f>
        <v/>
      </c>
      <c r="BC153" t="str">
        <f>選手!L148</f>
        <v/>
      </c>
      <c r="BD153" t="str">
        <f>選手!F148</f>
        <v/>
      </c>
      <c r="BE153">
        <f>選手!B148</f>
        <v>0</v>
      </c>
      <c r="BG153" t="str">
        <f>選手!A148</f>
        <v/>
      </c>
    </row>
    <row r="154" spans="53:59" customFormat="1" ht="14.25" customHeight="1" x14ac:dyDescent="0.15">
      <c r="BA154">
        <v>148</v>
      </c>
      <c r="BB154" t="str">
        <f>選手!C149</f>
        <v/>
      </c>
      <c r="BC154" t="str">
        <f>選手!L149</f>
        <v/>
      </c>
      <c r="BD154" t="str">
        <f>選手!F149</f>
        <v/>
      </c>
      <c r="BE154">
        <f>選手!B149</f>
        <v>0</v>
      </c>
      <c r="BG154" t="str">
        <f>選手!A149</f>
        <v/>
      </c>
    </row>
    <row r="155" spans="53:59" customFormat="1" ht="14.25" customHeight="1" x14ac:dyDescent="0.15">
      <c r="BA155">
        <v>149</v>
      </c>
      <c r="BB155" t="str">
        <f>選手!C150</f>
        <v/>
      </c>
      <c r="BC155" t="str">
        <f>選手!L150</f>
        <v/>
      </c>
      <c r="BD155" t="str">
        <f>選手!F150</f>
        <v/>
      </c>
      <c r="BE155">
        <f>選手!B150</f>
        <v>0</v>
      </c>
      <c r="BG155" t="str">
        <f>選手!A150</f>
        <v/>
      </c>
    </row>
    <row r="156" spans="53:59" customFormat="1" ht="14.25" customHeight="1" x14ac:dyDescent="0.15">
      <c r="BA156">
        <v>150</v>
      </c>
      <c r="BB156" t="str">
        <f>選手!C151</f>
        <v/>
      </c>
      <c r="BC156" t="str">
        <f>選手!L151</f>
        <v/>
      </c>
      <c r="BD156" t="str">
        <f>選手!F151</f>
        <v/>
      </c>
      <c r="BE156">
        <f>選手!B151</f>
        <v>0</v>
      </c>
      <c r="BG156" t="str">
        <f>選手!A151</f>
        <v/>
      </c>
    </row>
    <row r="157" spans="53:59" customFormat="1" ht="14.25" customHeight="1" x14ac:dyDescent="0.15">
      <c r="BA157">
        <v>151</v>
      </c>
      <c r="BB157" t="str">
        <f>選手!C152</f>
        <v/>
      </c>
      <c r="BC157" t="str">
        <f>選手!L152</f>
        <v/>
      </c>
      <c r="BD157" t="str">
        <f>選手!F152</f>
        <v/>
      </c>
      <c r="BE157">
        <f>選手!B152</f>
        <v>0</v>
      </c>
      <c r="BG157" t="str">
        <f>選手!A152</f>
        <v/>
      </c>
    </row>
    <row r="158" spans="53:59" customFormat="1" ht="14.25" customHeight="1" x14ac:dyDescent="0.15">
      <c r="BA158">
        <v>152</v>
      </c>
      <c r="BB158" t="str">
        <f>選手!C153</f>
        <v/>
      </c>
      <c r="BC158" t="str">
        <f>選手!L153</f>
        <v/>
      </c>
      <c r="BD158" t="str">
        <f>選手!F153</f>
        <v/>
      </c>
      <c r="BE158">
        <f>選手!B153</f>
        <v>0</v>
      </c>
      <c r="BG158" t="str">
        <f>選手!A153</f>
        <v/>
      </c>
    </row>
    <row r="159" spans="53:59" customFormat="1" ht="14.25" customHeight="1" x14ac:dyDescent="0.15">
      <c r="BA159">
        <v>153</v>
      </c>
      <c r="BB159">
        <f>選手!C154</f>
        <v>0</v>
      </c>
      <c r="BC159">
        <f>選手!L154</f>
        <v>0</v>
      </c>
      <c r="BD159">
        <f>選手!F154</f>
        <v>0</v>
      </c>
      <c r="BE159">
        <f>選手!B154</f>
        <v>0</v>
      </c>
      <c r="BG159">
        <f>選手!A154</f>
        <v>0</v>
      </c>
    </row>
    <row r="160" spans="53:59" customFormat="1" ht="14.25" customHeight="1" x14ac:dyDescent="0.15">
      <c r="BA160">
        <v>154</v>
      </c>
      <c r="BB160">
        <f>選手!C155</f>
        <v>0</v>
      </c>
      <c r="BC160">
        <f>選手!L155</f>
        <v>0</v>
      </c>
      <c r="BD160">
        <f>選手!F155</f>
        <v>0</v>
      </c>
      <c r="BE160">
        <f>選手!B155</f>
        <v>0</v>
      </c>
      <c r="BG160">
        <f>選手!A155</f>
        <v>0</v>
      </c>
    </row>
    <row r="161" spans="53:59" customFormat="1" ht="14.25" customHeight="1" x14ac:dyDescent="0.15">
      <c r="BA161">
        <v>155</v>
      </c>
      <c r="BB161" t="str">
        <f>選手!C156</f>
        <v/>
      </c>
      <c r="BC161" t="str">
        <f>選手!L156</f>
        <v/>
      </c>
      <c r="BD161" t="str">
        <f>選手!F156</f>
        <v/>
      </c>
      <c r="BE161">
        <f>選手!B156</f>
        <v>5</v>
      </c>
      <c r="BG161" t="str">
        <f>選手!A156</f>
        <v/>
      </c>
    </row>
    <row r="162" spans="53:59" customFormat="1" ht="14.25" customHeight="1" x14ac:dyDescent="0.15">
      <c r="BA162">
        <v>156</v>
      </c>
      <c r="BB162" t="str">
        <f>選手!C157</f>
        <v/>
      </c>
      <c r="BC162" t="str">
        <f>選手!L157</f>
        <v/>
      </c>
      <c r="BD162" t="str">
        <f>選手!F157</f>
        <v/>
      </c>
      <c r="BE162">
        <f>選手!B157</f>
        <v>5</v>
      </c>
      <c r="BG162" t="str">
        <f>選手!A157</f>
        <v/>
      </c>
    </row>
    <row r="163" spans="53:59" customFormat="1" ht="14.25" customHeight="1" x14ac:dyDescent="0.15">
      <c r="BA163">
        <v>157</v>
      </c>
      <c r="BB163" t="str">
        <f>選手!C158</f>
        <v/>
      </c>
      <c r="BC163" t="str">
        <f>選手!L158</f>
        <v/>
      </c>
      <c r="BD163" t="str">
        <f>選手!F158</f>
        <v/>
      </c>
      <c r="BE163">
        <f>選手!B158</f>
        <v>5</v>
      </c>
      <c r="BG163" t="str">
        <f>選手!A158</f>
        <v/>
      </c>
    </row>
    <row r="164" spans="53:59" customFormat="1" ht="14.25" customHeight="1" x14ac:dyDescent="0.15">
      <c r="BA164">
        <v>158</v>
      </c>
      <c r="BB164" t="str">
        <f>選手!C159</f>
        <v/>
      </c>
      <c r="BC164" t="str">
        <f>選手!L159</f>
        <v/>
      </c>
      <c r="BD164" t="str">
        <f>選手!F159</f>
        <v/>
      </c>
      <c r="BE164">
        <f>選手!B159</f>
        <v>5</v>
      </c>
      <c r="BG164" t="str">
        <f>選手!A159</f>
        <v/>
      </c>
    </row>
    <row r="165" spans="53:59" customFormat="1" ht="14.25" customHeight="1" x14ac:dyDescent="0.15">
      <c r="BA165">
        <v>159</v>
      </c>
      <c r="BB165" t="str">
        <f>選手!C160</f>
        <v/>
      </c>
      <c r="BC165" t="str">
        <f>選手!L160</f>
        <v/>
      </c>
      <c r="BD165" t="str">
        <f>選手!F160</f>
        <v/>
      </c>
      <c r="BE165">
        <f>選手!B160</f>
        <v>5</v>
      </c>
      <c r="BG165" t="str">
        <f>選手!A160</f>
        <v/>
      </c>
    </row>
    <row r="166" spans="53:59" customFormat="1" ht="14.25" customHeight="1" x14ac:dyDescent="0.15">
      <c r="BA166">
        <v>160</v>
      </c>
      <c r="BB166" t="str">
        <f>選手!C161</f>
        <v/>
      </c>
      <c r="BC166" t="str">
        <f>選手!L161</f>
        <v/>
      </c>
      <c r="BD166" t="str">
        <f>選手!F161</f>
        <v/>
      </c>
      <c r="BE166">
        <f>選手!B161</f>
        <v>5</v>
      </c>
      <c r="BG166" t="str">
        <f>選手!A161</f>
        <v/>
      </c>
    </row>
    <row r="167" spans="53:59" customFormat="1" ht="14.25" customHeight="1" x14ac:dyDescent="0.15">
      <c r="BA167">
        <v>161</v>
      </c>
      <c r="BB167" t="str">
        <f>選手!C162</f>
        <v/>
      </c>
      <c r="BC167" t="str">
        <f>選手!L162</f>
        <v/>
      </c>
      <c r="BD167" t="str">
        <f>選手!F162</f>
        <v/>
      </c>
      <c r="BE167">
        <f>選手!B162</f>
        <v>5</v>
      </c>
      <c r="BG167" t="str">
        <f>選手!A162</f>
        <v/>
      </c>
    </row>
    <row r="168" spans="53:59" customFormat="1" ht="14.25" customHeight="1" x14ac:dyDescent="0.15">
      <c r="BA168">
        <v>162</v>
      </c>
      <c r="BB168" t="str">
        <f>選手!C163</f>
        <v/>
      </c>
      <c r="BC168" t="str">
        <f>選手!L163</f>
        <v/>
      </c>
      <c r="BD168" t="str">
        <f>選手!F163</f>
        <v/>
      </c>
      <c r="BE168">
        <f>選手!B163</f>
        <v>5</v>
      </c>
      <c r="BG168" t="str">
        <f>選手!A163</f>
        <v/>
      </c>
    </row>
    <row r="169" spans="53:59" customFormat="1" ht="14.25" customHeight="1" x14ac:dyDescent="0.15">
      <c r="BA169">
        <v>163</v>
      </c>
      <c r="BB169" t="str">
        <f>選手!C164</f>
        <v/>
      </c>
      <c r="BC169" t="str">
        <f>選手!L164</f>
        <v/>
      </c>
      <c r="BD169" t="str">
        <f>選手!F164</f>
        <v/>
      </c>
      <c r="BE169">
        <f>選手!B164</f>
        <v>5</v>
      </c>
      <c r="BG169" t="str">
        <f>選手!A164</f>
        <v/>
      </c>
    </row>
    <row r="170" spans="53:59" customFormat="1" ht="14.25" customHeight="1" x14ac:dyDescent="0.15">
      <c r="BA170">
        <v>164</v>
      </c>
      <c r="BB170" t="str">
        <f>選手!C165</f>
        <v/>
      </c>
      <c r="BC170" t="str">
        <f>選手!L165</f>
        <v/>
      </c>
      <c r="BD170" t="str">
        <f>選手!F165</f>
        <v/>
      </c>
      <c r="BE170">
        <f>選手!B165</f>
        <v>5</v>
      </c>
      <c r="BG170" t="str">
        <f>選手!A165</f>
        <v/>
      </c>
    </row>
    <row r="171" spans="53:59" customFormat="1" ht="14.25" customHeight="1" x14ac:dyDescent="0.15">
      <c r="BA171">
        <v>165</v>
      </c>
      <c r="BB171" t="str">
        <f>選手!C166</f>
        <v/>
      </c>
      <c r="BC171" t="str">
        <f>選手!L166</f>
        <v/>
      </c>
      <c r="BD171" t="str">
        <f>選手!F166</f>
        <v/>
      </c>
      <c r="BE171">
        <f>選手!B166</f>
        <v>5</v>
      </c>
      <c r="BG171" t="str">
        <f>選手!A166</f>
        <v/>
      </c>
    </row>
    <row r="172" spans="53:59" customFormat="1" ht="14.25" customHeight="1" x14ac:dyDescent="0.15">
      <c r="BA172">
        <v>166</v>
      </c>
      <c r="BB172" t="str">
        <f>選手!C167</f>
        <v/>
      </c>
      <c r="BC172" t="str">
        <f>選手!L167</f>
        <v/>
      </c>
      <c r="BD172" t="str">
        <f>選手!F167</f>
        <v/>
      </c>
      <c r="BE172">
        <f>選手!B167</f>
        <v>5</v>
      </c>
      <c r="BG172" t="str">
        <f>選手!A167</f>
        <v/>
      </c>
    </row>
    <row r="173" spans="53:59" customFormat="1" ht="14.25" customHeight="1" x14ac:dyDescent="0.15">
      <c r="BA173">
        <v>167</v>
      </c>
      <c r="BB173" t="str">
        <f>選手!C168</f>
        <v/>
      </c>
      <c r="BC173" t="str">
        <f>選手!L168</f>
        <v/>
      </c>
      <c r="BD173" t="str">
        <f>選手!F168</f>
        <v/>
      </c>
      <c r="BE173">
        <f>選手!B168</f>
        <v>5</v>
      </c>
      <c r="BG173" t="str">
        <f>選手!A168</f>
        <v/>
      </c>
    </row>
    <row r="174" spans="53:59" customFormat="1" ht="14.25" customHeight="1" x14ac:dyDescent="0.15">
      <c r="BA174">
        <v>168</v>
      </c>
      <c r="BB174" t="str">
        <f>選手!C169</f>
        <v/>
      </c>
      <c r="BC174" t="str">
        <f>選手!L169</f>
        <v/>
      </c>
      <c r="BD174" t="str">
        <f>選手!F169</f>
        <v/>
      </c>
      <c r="BE174">
        <f>選手!B169</f>
        <v>5</v>
      </c>
      <c r="BG174" t="str">
        <f>選手!A169</f>
        <v/>
      </c>
    </row>
    <row r="175" spans="53:59" customFormat="1" ht="14.25" customHeight="1" x14ac:dyDescent="0.15">
      <c r="BA175">
        <v>169</v>
      </c>
      <c r="BB175" t="str">
        <f>選手!C170</f>
        <v/>
      </c>
      <c r="BC175" t="str">
        <f>選手!L170</f>
        <v/>
      </c>
      <c r="BD175" t="str">
        <f>選手!F170</f>
        <v/>
      </c>
      <c r="BE175">
        <f>選手!B170</f>
        <v>5</v>
      </c>
      <c r="BG175" t="str">
        <f>選手!A170</f>
        <v/>
      </c>
    </row>
    <row r="176" spans="53:59" customFormat="1" ht="14.25" customHeight="1" x14ac:dyDescent="0.15">
      <c r="BA176">
        <v>170</v>
      </c>
      <c r="BB176" t="str">
        <f>選手!C171</f>
        <v/>
      </c>
      <c r="BC176" t="str">
        <f>選手!L171</f>
        <v/>
      </c>
      <c r="BD176" t="str">
        <f>選手!F171</f>
        <v/>
      </c>
      <c r="BE176">
        <f>選手!B171</f>
        <v>5</v>
      </c>
      <c r="BG176" t="str">
        <f>選手!A171</f>
        <v/>
      </c>
    </row>
    <row r="177" spans="53:59" customFormat="1" ht="14.25" customHeight="1" x14ac:dyDescent="0.15">
      <c r="BA177">
        <v>171</v>
      </c>
      <c r="BB177" t="str">
        <f>選手!C172</f>
        <v/>
      </c>
      <c r="BC177" t="str">
        <f>選手!L172</f>
        <v/>
      </c>
      <c r="BD177" t="str">
        <f>選手!F172</f>
        <v/>
      </c>
      <c r="BE177">
        <f>選手!B172</f>
        <v>5</v>
      </c>
      <c r="BG177" t="str">
        <f>選手!A172</f>
        <v/>
      </c>
    </row>
    <row r="178" spans="53:59" customFormat="1" ht="14.25" customHeight="1" x14ac:dyDescent="0.15">
      <c r="BA178">
        <v>172</v>
      </c>
      <c r="BB178" t="str">
        <f>選手!C173</f>
        <v/>
      </c>
      <c r="BC178" t="str">
        <f>選手!L173</f>
        <v/>
      </c>
      <c r="BD178" t="str">
        <f>選手!F173</f>
        <v/>
      </c>
      <c r="BE178">
        <f>選手!B173</f>
        <v>5</v>
      </c>
      <c r="BG178" t="str">
        <f>選手!A173</f>
        <v/>
      </c>
    </row>
    <row r="179" spans="53:59" customFormat="1" ht="14.25" customHeight="1" x14ac:dyDescent="0.15">
      <c r="BA179">
        <v>173</v>
      </c>
      <c r="BB179" t="str">
        <f>選手!C174</f>
        <v/>
      </c>
      <c r="BC179" t="str">
        <f>選手!L174</f>
        <v/>
      </c>
      <c r="BD179" t="str">
        <f>選手!F174</f>
        <v/>
      </c>
      <c r="BE179">
        <f>選手!B174</f>
        <v>5</v>
      </c>
      <c r="BG179" t="str">
        <f>選手!A174</f>
        <v/>
      </c>
    </row>
    <row r="180" spans="53:59" customFormat="1" ht="14.25" customHeight="1" x14ac:dyDescent="0.15">
      <c r="BA180">
        <v>174</v>
      </c>
      <c r="BB180" t="str">
        <f>選手!C175</f>
        <v/>
      </c>
      <c r="BC180" t="str">
        <f>選手!L175</f>
        <v/>
      </c>
      <c r="BD180" t="str">
        <f>選手!F175</f>
        <v/>
      </c>
      <c r="BE180">
        <f>選手!B175</f>
        <v>5</v>
      </c>
      <c r="BG180" t="str">
        <f>選手!A175</f>
        <v/>
      </c>
    </row>
    <row r="181" spans="53:59" customFormat="1" ht="14.25" customHeight="1" x14ac:dyDescent="0.15">
      <c r="BA181">
        <v>175</v>
      </c>
      <c r="BB181" t="str">
        <f>選手!C176</f>
        <v/>
      </c>
      <c r="BC181" t="str">
        <f>選手!L176</f>
        <v/>
      </c>
      <c r="BD181" t="str">
        <f>選手!F176</f>
        <v/>
      </c>
      <c r="BE181">
        <f>選手!B176</f>
        <v>5</v>
      </c>
      <c r="BG181" t="str">
        <f>選手!A176</f>
        <v/>
      </c>
    </row>
    <row r="182" spans="53:59" customFormat="1" ht="14.25" customHeight="1" x14ac:dyDescent="0.15">
      <c r="BA182">
        <v>176</v>
      </c>
      <c r="BB182" t="str">
        <f>選手!C177</f>
        <v/>
      </c>
      <c r="BC182" t="str">
        <f>選手!L177</f>
        <v/>
      </c>
      <c r="BD182" t="str">
        <f>選手!F177</f>
        <v/>
      </c>
      <c r="BE182">
        <f>選手!B177</f>
        <v>5</v>
      </c>
      <c r="BG182" t="str">
        <f>選手!A177</f>
        <v/>
      </c>
    </row>
    <row r="183" spans="53:59" customFormat="1" ht="14.25" customHeight="1" x14ac:dyDescent="0.15">
      <c r="BA183">
        <v>177</v>
      </c>
      <c r="BB183" t="str">
        <f>選手!C178</f>
        <v/>
      </c>
      <c r="BC183" t="str">
        <f>選手!L178</f>
        <v/>
      </c>
      <c r="BD183" t="str">
        <f>選手!F178</f>
        <v/>
      </c>
      <c r="BE183">
        <f>選手!B178</f>
        <v>5</v>
      </c>
      <c r="BG183" t="str">
        <f>選手!A178</f>
        <v/>
      </c>
    </row>
    <row r="184" spans="53:59" customFormat="1" ht="14.25" customHeight="1" x14ac:dyDescent="0.15">
      <c r="BA184">
        <v>178</v>
      </c>
      <c r="BB184" t="str">
        <f>選手!C179</f>
        <v/>
      </c>
      <c r="BC184" t="str">
        <f>選手!L179</f>
        <v/>
      </c>
      <c r="BD184" t="str">
        <f>選手!F179</f>
        <v/>
      </c>
      <c r="BE184">
        <f>選手!B179</f>
        <v>5</v>
      </c>
      <c r="BG184" t="str">
        <f>選手!A179</f>
        <v/>
      </c>
    </row>
    <row r="185" spans="53:59" customFormat="1" ht="14.25" customHeight="1" x14ac:dyDescent="0.15">
      <c r="BA185">
        <v>179</v>
      </c>
      <c r="BB185" t="str">
        <f>選手!C180</f>
        <v/>
      </c>
      <c r="BC185" t="str">
        <f>選手!L180</f>
        <v/>
      </c>
      <c r="BD185" t="str">
        <f>選手!F180</f>
        <v/>
      </c>
      <c r="BE185">
        <f>選手!B180</f>
        <v>5</v>
      </c>
      <c r="BG185" t="str">
        <f>選手!A180</f>
        <v/>
      </c>
    </row>
    <row r="186" spans="53:59" customFormat="1" ht="14.25" customHeight="1" x14ac:dyDescent="0.15">
      <c r="BA186">
        <v>180</v>
      </c>
      <c r="BB186" t="str">
        <f>選手!C181</f>
        <v/>
      </c>
      <c r="BC186" t="str">
        <f>選手!L181</f>
        <v/>
      </c>
      <c r="BD186" t="str">
        <f>選手!F181</f>
        <v/>
      </c>
      <c r="BE186">
        <f>選手!B181</f>
        <v>5</v>
      </c>
      <c r="BG186" t="str">
        <f>選手!A181</f>
        <v/>
      </c>
    </row>
    <row r="187" spans="53:59" customFormat="1" ht="14.25" customHeight="1" x14ac:dyDescent="0.15">
      <c r="BA187">
        <v>181</v>
      </c>
      <c r="BB187" t="str">
        <f>選手!C182</f>
        <v/>
      </c>
      <c r="BC187" t="str">
        <f>選手!L182</f>
        <v/>
      </c>
      <c r="BD187" t="str">
        <f>選手!F182</f>
        <v/>
      </c>
      <c r="BE187">
        <f>選手!B182</f>
        <v>5</v>
      </c>
      <c r="BG187" t="str">
        <f>選手!A182</f>
        <v/>
      </c>
    </row>
    <row r="188" spans="53:59" customFormat="1" ht="14.25" customHeight="1" x14ac:dyDescent="0.15">
      <c r="BA188">
        <v>182</v>
      </c>
      <c r="BB188" t="str">
        <f>選手!C183</f>
        <v/>
      </c>
      <c r="BC188" t="str">
        <f>選手!L183</f>
        <v/>
      </c>
      <c r="BD188" t="str">
        <f>選手!F183</f>
        <v/>
      </c>
      <c r="BE188">
        <f>選手!B183</f>
        <v>5</v>
      </c>
      <c r="BG188" t="str">
        <f>選手!A183</f>
        <v/>
      </c>
    </row>
    <row r="189" spans="53:59" customFormat="1" ht="14.25" customHeight="1" x14ac:dyDescent="0.15">
      <c r="BA189">
        <v>183</v>
      </c>
      <c r="BB189" t="str">
        <f>選手!C184</f>
        <v/>
      </c>
      <c r="BC189" t="str">
        <f>選手!L184</f>
        <v/>
      </c>
      <c r="BD189" t="str">
        <f>選手!F184</f>
        <v/>
      </c>
      <c r="BE189">
        <f>選手!B184</f>
        <v>5</v>
      </c>
      <c r="BG189" t="str">
        <f>選手!A184</f>
        <v/>
      </c>
    </row>
    <row r="190" spans="53:59" customFormat="1" ht="14.25" customHeight="1" x14ac:dyDescent="0.15">
      <c r="BA190">
        <v>184</v>
      </c>
      <c r="BB190" t="str">
        <f>選手!C185</f>
        <v/>
      </c>
      <c r="BC190" t="str">
        <f>選手!L185</f>
        <v/>
      </c>
      <c r="BD190" t="str">
        <f>選手!F185</f>
        <v/>
      </c>
      <c r="BE190">
        <f>選手!B185</f>
        <v>5</v>
      </c>
      <c r="BG190" t="str">
        <f>選手!A185</f>
        <v/>
      </c>
    </row>
    <row r="191" spans="53:59" customFormat="1" ht="14.25" customHeight="1" x14ac:dyDescent="0.15">
      <c r="BA191">
        <v>185</v>
      </c>
      <c r="BB191" t="str">
        <f>選手!C186</f>
        <v/>
      </c>
      <c r="BC191" t="str">
        <f>選手!L186</f>
        <v/>
      </c>
      <c r="BD191" t="str">
        <f>選手!F186</f>
        <v/>
      </c>
      <c r="BE191">
        <f>選手!B186</f>
        <v>5</v>
      </c>
      <c r="BG191" t="str">
        <f>選手!A186</f>
        <v/>
      </c>
    </row>
    <row r="192" spans="53:59" customFormat="1" ht="14.25" customHeight="1" x14ac:dyDescent="0.15">
      <c r="BA192">
        <v>186</v>
      </c>
      <c r="BB192" t="str">
        <f>選手!C187</f>
        <v/>
      </c>
      <c r="BC192" t="str">
        <f>選手!L187</f>
        <v/>
      </c>
      <c r="BD192" t="str">
        <f>選手!F187</f>
        <v/>
      </c>
      <c r="BE192">
        <f>選手!B187</f>
        <v>5</v>
      </c>
      <c r="BG192" t="str">
        <f>選手!A187</f>
        <v/>
      </c>
    </row>
    <row r="193" spans="53:59" customFormat="1" ht="14.25" customHeight="1" x14ac:dyDescent="0.15">
      <c r="BA193">
        <v>187</v>
      </c>
      <c r="BB193" t="str">
        <f>選手!C188</f>
        <v/>
      </c>
      <c r="BC193" t="str">
        <f>選手!L188</f>
        <v/>
      </c>
      <c r="BD193" t="str">
        <f>選手!F188</f>
        <v/>
      </c>
      <c r="BE193">
        <f>選手!B188</f>
        <v>5</v>
      </c>
      <c r="BG193" t="str">
        <f>選手!A188</f>
        <v/>
      </c>
    </row>
    <row r="194" spans="53:59" customFormat="1" ht="14.25" customHeight="1" x14ac:dyDescent="0.15">
      <c r="BA194">
        <v>188</v>
      </c>
      <c r="BB194" t="str">
        <f>選手!C189</f>
        <v/>
      </c>
      <c r="BC194" t="str">
        <f>選手!L189</f>
        <v/>
      </c>
      <c r="BD194" t="str">
        <f>選手!F189</f>
        <v/>
      </c>
      <c r="BE194">
        <f>選手!B189</f>
        <v>5</v>
      </c>
      <c r="BG194" t="str">
        <f>選手!A189</f>
        <v/>
      </c>
    </row>
    <row r="195" spans="53:59" customFormat="1" ht="14.25" customHeight="1" x14ac:dyDescent="0.15">
      <c r="BA195">
        <v>189</v>
      </c>
      <c r="BB195" t="str">
        <f>選手!C190</f>
        <v/>
      </c>
      <c r="BC195" t="str">
        <f>選手!L190</f>
        <v/>
      </c>
      <c r="BD195" t="str">
        <f>選手!F190</f>
        <v/>
      </c>
      <c r="BE195">
        <f>選手!B190</f>
        <v>5</v>
      </c>
      <c r="BG195" t="str">
        <f>選手!A190</f>
        <v/>
      </c>
    </row>
    <row r="196" spans="53:59" customFormat="1" ht="14.25" customHeight="1" x14ac:dyDescent="0.15">
      <c r="BA196">
        <v>190</v>
      </c>
      <c r="BB196" t="str">
        <f>選手!C191</f>
        <v/>
      </c>
      <c r="BC196" t="str">
        <f>選手!L191</f>
        <v/>
      </c>
      <c r="BD196" t="str">
        <f>選手!F191</f>
        <v/>
      </c>
      <c r="BE196">
        <f>選手!B191</f>
        <v>5</v>
      </c>
      <c r="BG196" t="str">
        <f>選手!A191</f>
        <v/>
      </c>
    </row>
    <row r="197" spans="53:59" customFormat="1" ht="14.25" customHeight="1" x14ac:dyDescent="0.15">
      <c r="BA197">
        <v>191</v>
      </c>
      <c r="BB197" t="str">
        <f>選手!C192</f>
        <v/>
      </c>
      <c r="BC197" t="str">
        <f>選手!L192</f>
        <v/>
      </c>
      <c r="BD197" t="str">
        <f>選手!F192</f>
        <v/>
      </c>
      <c r="BE197">
        <f>選手!B192</f>
        <v>5</v>
      </c>
      <c r="BG197" t="str">
        <f>選手!A192</f>
        <v/>
      </c>
    </row>
    <row r="198" spans="53:59" customFormat="1" ht="14.25" customHeight="1" x14ac:dyDescent="0.15">
      <c r="BA198">
        <v>192</v>
      </c>
      <c r="BB198" t="str">
        <f>選手!C193</f>
        <v/>
      </c>
      <c r="BC198" t="str">
        <f>選手!L193</f>
        <v/>
      </c>
      <c r="BD198" t="str">
        <f>選手!F193</f>
        <v/>
      </c>
      <c r="BE198">
        <f>選手!B193</f>
        <v>5</v>
      </c>
      <c r="BG198" t="str">
        <f>選手!A193</f>
        <v/>
      </c>
    </row>
    <row r="199" spans="53:59" customFormat="1" ht="14.25" customHeight="1" x14ac:dyDescent="0.15">
      <c r="BA199">
        <v>193</v>
      </c>
      <c r="BB199" t="str">
        <f>選手!C194</f>
        <v/>
      </c>
      <c r="BC199" t="str">
        <f>選手!L194</f>
        <v/>
      </c>
      <c r="BD199" t="str">
        <f>選手!F194</f>
        <v/>
      </c>
      <c r="BE199">
        <f>選手!B194</f>
        <v>5</v>
      </c>
      <c r="BG199" t="str">
        <f>選手!A194</f>
        <v/>
      </c>
    </row>
    <row r="200" spans="53:59" customFormat="1" ht="14.25" customHeight="1" x14ac:dyDescent="0.15">
      <c r="BA200">
        <v>194</v>
      </c>
      <c r="BB200" t="str">
        <f>選手!C195</f>
        <v/>
      </c>
      <c r="BC200" t="str">
        <f>選手!L195</f>
        <v/>
      </c>
      <c r="BD200" t="str">
        <f>選手!F195</f>
        <v/>
      </c>
      <c r="BE200">
        <f>選手!B195</f>
        <v>5</v>
      </c>
      <c r="BG200" t="str">
        <f>選手!A195</f>
        <v/>
      </c>
    </row>
    <row r="201" spans="53:59" customFormat="1" ht="14.25" customHeight="1" x14ac:dyDescent="0.15">
      <c r="BA201">
        <v>195</v>
      </c>
      <c r="BB201" t="str">
        <f>選手!C196</f>
        <v/>
      </c>
      <c r="BC201" t="str">
        <f>選手!L196</f>
        <v/>
      </c>
      <c r="BD201" t="str">
        <f>選手!F196</f>
        <v/>
      </c>
      <c r="BE201">
        <f>選手!B196</f>
        <v>5</v>
      </c>
      <c r="BG201" t="str">
        <f>選手!A196</f>
        <v/>
      </c>
    </row>
    <row r="202" spans="53:59" customFormat="1" ht="14.25" customHeight="1" x14ac:dyDescent="0.15">
      <c r="BA202">
        <v>196</v>
      </c>
      <c r="BB202" t="str">
        <f>選手!C197</f>
        <v/>
      </c>
      <c r="BC202" t="str">
        <f>選手!L197</f>
        <v/>
      </c>
      <c r="BD202" t="str">
        <f>選手!F197</f>
        <v/>
      </c>
      <c r="BE202">
        <f>選手!B197</f>
        <v>5</v>
      </c>
      <c r="BG202" t="str">
        <f>選手!A197</f>
        <v/>
      </c>
    </row>
    <row r="203" spans="53:59" customFormat="1" ht="14.25" customHeight="1" x14ac:dyDescent="0.15">
      <c r="BA203">
        <v>197</v>
      </c>
      <c r="BB203" t="str">
        <f>選手!C198</f>
        <v/>
      </c>
      <c r="BC203" t="str">
        <f>選手!L198</f>
        <v/>
      </c>
      <c r="BD203" t="str">
        <f>選手!F198</f>
        <v/>
      </c>
      <c r="BE203">
        <f>選手!B198</f>
        <v>5</v>
      </c>
      <c r="BG203" t="str">
        <f>選手!A198</f>
        <v/>
      </c>
    </row>
    <row r="204" spans="53:59" customFormat="1" ht="14.25" customHeight="1" x14ac:dyDescent="0.15">
      <c r="BA204">
        <v>198</v>
      </c>
      <c r="BB204" t="str">
        <f>選手!C199</f>
        <v/>
      </c>
      <c r="BC204" t="str">
        <f>選手!L199</f>
        <v/>
      </c>
      <c r="BD204" t="str">
        <f>選手!F199</f>
        <v/>
      </c>
      <c r="BE204">
        <f>選手!B199</f>
        <v>5</v>
      </c>
      <c r="BG204" t="str">
        <f>選手!A199</f>
        <v/>
      </c>
    </row>
    <row r="205" spans="53:59" customFormat="1" ht="14.25" customHeight="1" x14ac:dyDescent="0.15">
      <c r="BA205">
        <v>199</v>
      </c>
      <c r="BB205" t="str">
        <f>選手!C200</f>
        <v/>
      </c>
      <c r="BC205" t="str">
        <f>選手!L200</f>
        <v/>
      </c>
      <c r="BD205" t="str">
        <f>選手!F200</f>
        <v/>
      </c>
      <c r="BE205">
        <f>選手!B200</f>
        <v>5</v>
      </c>
      <c r="BG205" t="str">
        <f>選手!A200</f>
        <v/>
      </c>
    </row>
    <row r="206" spans="53:59" customFormat="1" ht="14.25" customHeight="1" x14ac:dyDescent="0.15">
      <c r="BA206">
        <v>200</v>
      </c>
      <c r="BB206" t="str">
        <f>選手!C201</f>
        <v/>
      </c>
      <c r="BC206" t="str">
        <f>選手!L201</f>
        <v/>
      </c>
      <c r="BD206" t="str">
        <f>選手!F201</f>
        <v/>
      </c>
      <c r="BE206">
        <f>選手!B201</f>
        <v>5</v>
      </c>
      <c r="BG206" t="str">
        <f>選手!A201</f>
        <v/>
      </c>
    </row>
    <row r="207" spans="53:59" customFormat="1" ht="14.25" customHeight="1" x14ac:dyDescent="0.15">
      <c r="BA207">
        <v>201</v>
      </c>
      <c r="BB207" t="str">
        <f>選手!C202</f>
        <v/>
      </c>
      <c r="BC207" t="str">
        <f>選手!L202</f>
        <v/>
      </c>
      <c r="BD207" t="str">
        <f>選手!F202</f>
        <v/>
      </c>
      <c r="BE207">
        <f>選手!B202</f>
        <v>5</v>
      </c>
      <c r="BG207" t="str">
        <f>選手!A202</f>
        <v/>
      </c>
    </row>
    <row r="208" spans="53:59" customFormat="1" ht="14.25" customHeight="1" x14ac:dyDescent="0.15">
      <c r="BA208">
        <v>202</v>
      </c>
      <c r="BB208" t="str">
        <f>選手!C203</f>
        <v/>
      </c>
      <c r="BC208" t="str">
        <f>選手!L203</f>
        <v/>
      </c>
      <c r="BD208" t="str">
        <f>選手!F203</f>
        <v/>
      </c>
      <c r="BE208">
        <f>選手!B203</f>
        <v>5</v>
      </c>
      <c r="BG208" t="str">
        <f>選手!A203</f>
        <v/>
      </c>
    </row>
    <row r="209" spans="53:59" customFormat="1" ht="14.25" customHeight="1" x14ac:dyDescent="0.15">
      <c r="BA209">
        <v>203</v>
      </c>
      <c r="BB209" t="str">
        <f>選手!C204</f>
        <v/>
      </c>
      <c r="BC209" t="str">
        <f>選手!L204</f>
        <v/>
      </c>
      <c r="BD209" t="str">
        <f>選手!F204</f>
        <v/>
      </c>
      <c r="BE209">
        <f>選手!B204</f>
        <v>5</v>
      </c>
      <c r="BG209" t="str">
        <f>選手!A204</f>
        <v/>
      </c>
    </row>
    <row r="210" spans="53:59" customFormat="1" ht="14.25" customHeight="1" x14ac:dyDescent="0.15">
      <c r="BA210">
        <v>204</v>
      </c>
      <c r="BB210" t="str">
        <f>選手!C205</f>
        <v/>
      </c>
      <c r="BC210" t="str">
        <f>選手!L205</f>
        <v/>
      </c>
      <c r="BD210" t="str">
        <f>選手!F205</f>
        <v/>
      </c>
      <c r="BE210">
        <f>選手!B205</f>
        <v>5</v>
      </c>
      <c r="BG210" t="str">
        <f>選手!A205</f>
        <v/>
      </c>
    </row>
    <row r="211" spans="53:59" customFormat="1" ht="14.25" customHeight="1" x14ac:dyDescent="0.15">
      <c r="BA211">
        <v>205</v>
      </c>
    </row>
    <row r="212" spans="53:59" customFormat="1" ht="14.25" customHeight="1" x14ac:dyDescent="0.15">
      <c r="BA212">
        <v>206</v>
      </c>
    </row>
    <row r="213" spans="53:59" customFormat="1" ht="14.25" customHeight="1" x14ac:dyDescent="0.15">
      <c r="BA213">
        <v>207</v>
      </c>
    </row>
    <row r="214" spans="53:59" customFormat="1" ht="14.25" customHeight="1" x14ac:dyDescent="0.15">
      <c r="BA214">
        <v>208</v>
      </c>
    </row>
    <row r="215" spans="53:59" customFormat="1" ht="14.25" customHeight="1" x14ac:dyDescent="0.15">
      <c r="BA215">
        <v>209</v>
      </c>
    </row>
    <row r="216" spans="53:59" customFormat="1" ht="14.25" customHeight="1" x14ac:dyDescent="0.15">
      <c r="BA216">
        <v>210</v>
      </c>
    </row>
  </sheetData>
  <mergeCells count="12">
    <mergeCell ref="A2:D2"/>
    <mergeCell ref="A1:F1"/>
    <mergeCell ref="AR4:AU4"/>
    <mergeCell ref="E2:F2"/>
    <mergeCell ref="H3:I3"/>
    <mergeCell ref="Q4:Q5"/>
    <mergeCell ref="R4:V4"/>
    <mergeCell ref="X4:AB4"/>
    <mergeCell ref="AC4:AF4"/>
    <mergeCell ref="AG4:AJ4"/>
    <mergeCell ref="AK4:AO4"/>
    <mergeCell ref="AP4:AQ4"/>
  </mergeCells>
  <phoneticPr fontId="2"/>
  <conditionalFormatting sqref="F6:I23 F30:I65">
    <cfRule type="expression" dxfId="5" priority="5" stopIfTrue="1">
      <formula>AND(F6&lt;&gt;"",AK6&gt;1)</formula>
    </cfRule>
    <cfRule type="expression" dxfId="4" priority="6" stopIfTrue="1">
      <formula>AC6=2</formula>
    </cfRule>
  </conditionalFormatting>
  <conditionalFormatting sqref="C6:C23 C30:C65">
    <cfRule type="expression" dxfId="3" priority="4">
      <formula>AQ6&gt;2</formula>
    </cfRule>
  </conditionalFormatting>
  <conditionalFormatting sqref="F24:I29">
    <cfRule type="expression" dxfId="2" priority="2" stopIfTrue="1">
      <formula>AND(F24&lt;&gt;"",AK24&gt;1)</formula>
    </cfRule>
    <cfRule type="expression" dxfId="1" priority="3" stopIfTrue="1">
      <formula>AC24=2</formula>
    </cfRule>
  </conditionalFormatting>
  <conditionalFormatting sqref="C24:C29">
    <cfRule type="expression" dxfId="0" priority="1">
      <formula>AQ24&gt;2</formula>
    </cfRule>
  </conditionalFormatting>
  <dataValidations xWindow="778" yWindow="320" count="9">
    <dataValidation imeMode="off" allowBlank="1" showInputMessage="1" showErrorMessage="1" promptTitle="エントリータイム入力" prompt="例　30秒45　→　30.45_x000a_１分13秒32 → 113.32" sqref="E6:E65" xr:uid="{00000000-0002-0000-0300-000000000000}"/>
    <dataValidation allowBlank="1" showInputMessage="1" showErrorMessage="1" prompt="入力不要" sqref="K6:L65 A6:A65" xr:uid="{00000000-0002-0000-0300-000001000000}"/>
    <dataValidation type="list" allowBlank="1" showInputMessage="1" showErrorMessage="1" promptTitle="リレー泳者" prompt="リレーの泳者を選択して下さい。_x000a_（個人種目出場者のみ選択可能です。）" sqref="F10:F65 G10:I65" xr:uid="{00000000-0002-0000-0300-000002000000}">
      <formula1>$BB$6:$BB$216</formula1>
    </dataValidation>
    <dataValidation type="list" allowBlank="1" showInputMessage="1" showErrorMessage="1" promptTitle="性別" prompt="性別を選択して下さい。" sqref="B6:B65" xr:uid="{00000000-0002-0000-0300-000003000000}">
      <formula1>"男子,女子"</formula1>
    </dataValidation>
    <dataValidation type="list" allowBlank="1" showInputMessage="1" showErrorMessage="1" promptTitle="種目選択" prompt="種目を選択して下さい。" sqref="D7:D65" xr:uid="{00000000-0002-0000-0300-000004000000}">
      <formula1>$AW$7:$AW$10</formula1>
    </dataValidation>
    <dataValidation type="list" allowBlank="1" showInputMessage="1" showErrorMessage="1" promptTitle="区分" prompt="リレーの区分を選択して下さい。" sqref="C7:C65" xr:uid="{00000000-0002-0000-0300-000005000000}">
      <formula1>$CC$8:$CC$16</formula1>
    </dataValidation>
    <dataValidation type="list" allowBlank="1" showInputMessage="1" showErrorMessage="1" promptTitle="種目選択" prompt="種目を選択して下さい。" sqref="D6" xr:uid="{31A1A7AF-9A8A-4824-BB48-B8F0F196F13E}">
      <formula1>$AW$7</formula1>
    </dataValidation>
    <dataValidation type="list" allowBlank="1" showInputMessage="1" showErrorMessage="1" promptTitle="区分" prompt="リレーの区分を選択して下さい。" sqref="C6" xr:uid="{5B5CD265-E364-43BB-91AE-6CDED336EB66}">
      <formula1>$CC$8:$CC$12</formula1>
    </dataValidation>
    <dataValidation type="list" allowBlank="1" showInputMessage="1" showErrorMessage="1" promptTitle="リレー泳者" prompt="泳者を選択して下さい。" sqref="F6:F9" xr:uid="{641C7A34-D7EF-4E8B-8513-ED9C7077EB27}">
      <formula1>$BB$6:$BB$216</formula1>
    </dataValidation>
  </dataValidations>
  <printOptions horizontalCentered="1"/>
  <pageMargins left="0.43307086614173229" right="0.43307086614173229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>
    <pageSetUpPr fitToPage="1"/>
  </sheetPr>
  <dimension ref="A1:AF41"/>
  <sheetViews>
    <sheetView showGridLines="0" workbookViewId="0">
      <selection activeCell="D25" sqref="D25"/>
    </sheetView>
  </sheetViews>
  <sheetFormatPr defaultColWidth="9.140625" defaultRowHeight="14.25" customHeight="1" x14ac:dyDescent="0.15"/>
  <cols>
    <col min="1" max="1" width="4.42578125" style="15" customWidth="1"/>
    <col min="2" max="2" width="7" customWidth="1"/>
    <col min="3" max="3" width="24.7109375" style="15" customWidth="1"/>
    <col min="4" max="4" width="19.7109375" style="15" customWidth="1"/>
    <col min="5" max="5" width="9.7109375" customWidth="1"/>
    <col min="6" max="6" width="19.7109375" customWidth="1"/>
    <col min="7" max="7" width="9.7109375" customWidth="1"/>
    <col min="8" max="8" width="12.85546875" customWidth="1"/>
    <col min="9" max="9" width="16.42578125" bestFit="1" customWidth="1"/>
    <col min="10" max="10" width="25.42578125" bestFit="1" customWidth="1"/>
    <col min="11" max="11" width="3.7109375" style="15" bestFit="1" customWidth="1"/>
    <col min="12" max="12" width="2.7109375" style="15" bestFit="1" customWidth="1"/>
    <col min="13" max="13" width="4.7109375" style="15" bestFit="1" customWidth="1"/>
    <col min="14" max="17" width="5.7109375" bestFit="1" customWidth="1"/>
    <col min="18" max="18" width="7.7109375" bestFit="1" customWidth="1"/>
    <col min="19" max="20" width="4.7109375" bestFit="1" customWidth="1"/>
    <col min="21" max="22" width="10.7109375" bestFit="1" customWidth="1"/>
    <col min="23" max="24" width="8.7109375" bestFit="1" customWidth="1"/>
    <col min="25" max="26" width="6.7109375" bestFit="1" customWidth="1"/>
    <col min="27" max="32" width="9.140625" hidden="1" customWidth="1"/>
    <col min="33" max="33" width="0" hidden="1" customWidth="1"/>
  </cols>
  <sheetData>
    <row r="1" spans="1:26" ht="14.25" customHeight="1" x14ac:dyDescent="0.15">
      <c r="A1" s="2" t="str">
        <f>申込書!B1</f>
        <v>ＯＷＳ愛知りんくうオープン２０２３</v>
      </c>
      <c r="G1" s="179" t="s">
        <v>55</v>
      </c>
      <c r="H1" s="180"/>
    </row>
    <row r="2" spans="1:26" ht="14.25" customHeight="1" x14ac:dyDescent="0.15">
      <c r="E2" t="s">
        <v>21</v>
      </c>
    </row>
    <row r="3" spans="1:26" ht="14.25" customHeight="1" x14ac:dyDescent="0.15">
      <c r="A3" s="3"/>
      <c r="B3" s="1" t="str">
        <f>IF(申込書!C6="","チーム登録を行って下さい！",申込書!C6)</f>
        <v>チーム登録を行って下さい！</v>
      </c>
      <c r="C3" s="1"/>
    </row>
    <row r="4" spans="1:26" ht="14.25" customHeight="1" thickBot="1" x14ac:dyDescent="0.2">
      <c r="B4" s="2"/>
      <c r="C4" s="16"/>
      <c r="D4" s="16"/>
      <c r="E4" s="37"/>
    </row>
    <row r="5" spans="1:26" ht="21.75" thickBot="1" x14ac:dyDescent="0.2">
      <c r="A5"/>
      <c r="B5" s="196" t="s">
        <v>49</v>
      </c>
      <c r="C5" s="197"/>
      <c r="D5"/>
    </row>
    <row r="6" spans="1:26" ht="12" x14ac:dyDescent="0.15">
      <c r="A6"/>
      <c r="C6"/>
      <c r="D6"/>
    </row>
    <row r="7" spans="1:26" s="15" customFormat="1" ht="19.5" customHeight="1" x14ac:dyDescent="0.15">
      <c r="B7" s="38" t="s">
        <v>2</v>
      </c>
      <c r="C7" s="38" t="s">
        <v>10</v>
      </c>
      <c r="D7" s="38" t="s">
        <v>127</v>
      </c>
      <c r="E7" s="38" t="s">
        <v>51</v>
      </c>
      <c r="F7" s="38" t="s">
        <v>125</v>
      </c>
      <c r="G7" s="38" t="s">
        <v>53</v>
      </c>
      <c r="Q7" s="15" t="s">
        <v>58</v>
      </c>
      <c r="R7" s="15" t="s">
        <v>67</v>
      </c>
      <c r="S7" s="15" t="s">
        <v>57</v>
      </c>
      <c r="T7" s="15" t="s">
        <v>56</v>
      </c>
      <c r="U7" s="15" t="s">
        <v>85</v>
      </c>
      <c r="V7" s="15" t="s">
        <v>80</v>
      </c>
      <c r="W7" s="15" t="s">
        <v>76</v>
      </c>
      <c r="X7" s="15" t="s">
        <v>77</v>
      </c>
      <c r="Y7" s="15" t="s">
        <v>78</v>
      </c>
      <c r="Z7" s="15" t="s">
        <v>79</v>
      </c>
    </row>
    <row r="8" spans="1:26" ht="19.5" customHeight="1" x14ac:dyDescent="0.15">
      <c r="A8"/>
      <c r="B8" s="39">
        <v>1</v>
      </c>
      <c r="C8" s="39"/>
      <c r="D8" s="51"/>
      <c r="E8" s="41"/>
      <c r="F8" s="51"/>
      <c r="G8" s="41"/>
      <c r="J8" s="39" t="s">
        <v>135</v>
      </c>
      <c r="K8" s="15">
        <v>21</v>
      </c>
      <c r="Q8" s="39">
        <v>0</v>
      </c>
      <c r="R8" s="39" t="str">
        <f>IF(C8="","",VLOOKUP(C8,$J$8:$K$15,2,0)+8)</f>
        <v/>
      </c>
      <c r="S8" s="39" t="str">
        <f>IF($D8="出場",VLOOKUP($D8,$J$20:$Q$21,2,0),"")</f>
        <v/>
      </c>
      <c r="T8" s="39" t="str">
        <f>IF($F8="出場",VLOOKUP($F8,$J$22:$Q$23,2,0),"")</f>
        <v/>
      </c>
      <c r="U8" t="str">
        <f>IF(E8="","999:99.99"," "&amp;LEFT(RIGHT("        "&amp;TEXT(E8,"0.00"),7),2)&amp;":"&amp;RIGHT(TEXT(E8,"0.00"),5))</f>
        <v>999:99.99</v>
      </c>
      <c r="V8" t="str">
        <f>IF(G8="","999:99.99"," "&amp;LEFT(RIGHT("        "&amp;TEXT(G8,"0.00"),7),2)&amp;":"&amp;RIGHT(TEXT(G8,"0.00"),5))</f>
        <v>999:99.99</v>
      </c>
      <c r="W8" s="39" t="str">
        <f>IF($D8="出場",VLOOKUP($D8,$J$20:$P$21,3,0),"")</f>
        <v/>
      </c>
      <c r="X8" s="39" t="str">
        <f>IF($F8="出場",VLOOKUP($F8,$J$22:$Q$23,3,0),"")</f>
        <v/>
      </c>
      <c r="Y8" s="39" t="str">
        <f>IF($D8="出場",VLOOKUP($D8,$J$21:$Q$24,4,0),"")</f>
        <v/>
      </c>
      <c r="Z8" s="39" t="str">
        <f>IF($F8="出場",VLOOKUP($F8,$J$21:$Q$24,4,0),"")</f>
        <v/>
      </c>
    </row>
    <row r="9" spans="1:26" ht="19.5" customHeight="1" x14ac:dyDescent="0.15">
      <c r="A9"/>
      <c r="B9" s="39">
        <v>2</v>
      </c>
      <c r="C9" s="39"/>
      <c r="D9" s="51"/>
      <c r="E9" s="41"/>
      <c r="F9" s="51"/>
      <c r="G9" s="41"/>
      <c r="J9" s="39" t="s">
        <v>136</v>
      </c>
      <c r="K9" s="15">
        <v>22</v>
      </c>
      <c r="Q9" s="39">
        <v>0</v>
      </c>
      <c r="R9" s="39" t="str">
        <f t="shared" ref="R9:R15" si="0">IF(C9="","",VLOOKUP(C9,$J$8:$K$15,2,0)+8)</f>
        <v/>
      </c>
      <c r="S9" s="39" t="str">
        <f t="shared" ref="S9:S15" si="1">IF($D9="出場",VLOOKUP($D9,$J$20:$Q$21,2,0),"")</f>
        <v/>
      </c>
      <c r="T9" s="39" t="str">
        <f t="shared" ref="T9:T15" si="2">IF($F9="出場",VLOOKUP($F9,$J$22:$Q$23,2,0),"")</f>
        <v/>
      </c>
      <c r="U9" t="str">
        <f>IF(E9="","999:99.99"," "&amp;LEFT(RIGHT("        "&amp;TEXT(E9,"0.00"),7),2)&amp;":"&amp;RIGHT(TEXT(E9,"0.00"),5))</f>
        <v>999:99.99</v>
      </c>
      <c r="V9" t="str">
        <f>IF(G9="","999:99.99"," "&amp;LEFT(RIGHT("        "&amp;TEXT(G9,"0.00"),7),2)&amp;":"&amp;RIGHT(TEXT(G9,"0.00"),5))</f>
        <v>999:99.99</v>
      </c>
      <c r="W9" s="39" t="str">
        <f t="shared" ref="W9:W28" si="3">IF($D9="出場",VLOOKUP($D9,$J$20:$P$21,3,0),"")</f>
        <v/>
      </c>
      <c r="X9" s="39" t="str">
        <f t="shared" ref="X9:X28" si="4">IF($F9="出場",VLOOKUP($F9,$J$22:$Q$23,3,0),"")</f>
        <v/>
      </c>
      <c r="Y9" s="39" t="str">
        <f t="shared" ref="Y9:Y28" si="5">IF($D9="出場",VLOOKUP($D9,$J$21:$Q$24,4,0),"")</f>
        <v/>
      </c>
      <c r="Z9" s="39" t="str">
        <f t="shared" ref="Z9:Z28" si="6">IF($F9="出場",VLOOKUP($F9,$J$21:$Q$24,4,0),"")</f>
        <v/>
      </c>
    </row>
    <row r="10" spans="1:26" ht="19.5" customHeight="1" x14ac:dyDescent="0.15">
      <c r="A10"/>
      <c r="B10" s="39">
        <v>3</v>
      </c>
      <c r="C10" s="39"/>
      <c r="D10" s="51"/>
      <c r="E10" s="41"/>
      <c r="F10" s="51"/>
      <c r="G10" s="41"/>
      <c r="J10" s="39" t="s">
        <v>137</v>
      </c>
      <c r="K10" s="15">
        <v>23</v>
      </c>
      <c r="Q10" s="39">
        <v>0</v>
      </c>
      <c r="R10" s="39" t="str">
        <f t="shared" si="0"/>
        <v/>
      </c>
      <c r="S10" s="39" t="str">
        <f t="shared" si="1"/>
        <v/>
      </c>
      <c r="T10" s="39" t="str">
        <f t="shared" si="2"/>
        <v/>
      </c>
      <c r="U10" t="str">
        <f>IF(E10="","999:99.99"," "&amp;LEFT(RIGHT("        "&amp;TEXT(E10,"0.00"),7),2)&amp;":"&amp;RIGHT(TEXT(E10,"0.00"),5))</f>
        <v>999:99.99</v>
      </c>
      <c r="V10" t="str">
        <f>IF(G10="","999:99.99"," "&amp;LEFT(RIGHT("        "&amp;TEXT(G10,"0.00"),7),2)&amp;":"&amp;RIGHT(TEXT(G10,"0.00"),5))</f>
        <v>999:99.99</v>
      </c>
      <c r="W10" s="39" t="str">
        <f t="shared" si="3"/>
        <v/>
      </c>
      <c r="X10" s="39" t="str">
        <f t="shared" si="4"/>
        <v/>
      </c>
      <c r="Y10" s="39" t="str">
        <f t="shared" si="5"/>
        <v/>
      </c>
      <c r="Z10" s="39" t="str">
        <f t="shared" si="6"/>
        <v/>
      </c>
    </row>
    <row r="11" spans="1:26" ht="19.5" customHeight="1" x14ac:dyDescent="0.15">
      <c r="A11"/>
      <c r="B11" s="39">
        <v>4</v>
      </c>
      <c r="C11" s="39"/>
      <c r="D11" s="51"/>
      <c r="E11" s="41"/>
      <c r="F11" s="51"/>
      <c r="G11" s="41"/>
      <c r="J11" s="39" t="s">
        <v>138</v>
      </c>
      <c r="K11" s="15">
        <v>24</v>
      </c>
      <c r="Q11" s="39">
        <v>0</v>
      </c>
      <c r="R11" s="39" t="str">
        <f t="shared" si="0"/>
        <v/>
      </c>
      <c r="S11" s="39" t="str">
        <f t="shared" si="1"/>
        <v/>
      </c>
      <c r="T11" s="39" t="str">
        <f t="shared" si="2"/>
        <v/>
      </c>
      <c r="U11" t="str">
        <f>IF(E11="","999:99.99"," "&amp;LEFT(RIGHT("        "&amp;TEXT(E11,"0.00"),7),2)&amp;":"&amp;RIGHT(TEXT(E11,"0.00"),5))</f>
        <v>999:99.99</v>
      </c>
      <c r="V11" t="str">
        <f>IF(G11="","999:99.99"," "&amp;LEFT(RIGHT("        "&amp;TEXT(G11,"0.00"),7),2)&amp;":"&amp;RIGHT(TEXT(G11,"0.00"),5))</f>
        <v>999:99.99</v>
      </c>
      <c r="W11" s="39" t="str">
        <f t="shared" si="3"/>
        <v/>
      </c>
      <c r="X11" s="39" t="str">
        <f t="shared" si="4"/>
        <v/>
      </c>
      <c r="Y11" s="39" t="str">
        <f t="shared" si="5"/>
        <v/>
      </c>
      <c r="Z11" s="39" t="str">
        <f t="shared" si="6"/>
        <v/>
      </c>
    </row>
    <row r="12" spans="1:26" ht="19.5" customHeight="1" x14ac:dyDescent="0.15">
      <c r="A12"/>
      <c r="B12" s="39">
        <v>5</v>
      </c>
      <c r="C12" s="39"/>
      <c r="D12" s="51"/>
      <c r="E12" s="41"/>
      <c r="F12" s="51"/>
      <c r="G12" s="41"/>
      <c r="J12" s="39" t="s">
        <v>109</v>
      </c>
      <c r="K12" s="15">
        <v>25</v>
      </c>
      <c r="Q12" s="39">
        <v>0</v>
      </c>
      <c r="R12" s="39" t="str">
        <f t="shared" si="0"/>
        <v/>
      </c>
      <c r="S12" s="39" t="str">
        <f t="shared" si="1"/>
        <v/>
      </c>
      <c r="T12" s="39" t="str">
        <f t="shared" si="2"/>
        <v/>
      </c>
      <c r="U12" t="str">
        <f>IF(E12="","999:99.99"," "&amp;LEFT(RIGHT("        "&amp;TEXT(E12,"0.00"),7),2)&amp;":"&amp;RIGHT(TEXT(E12,"0.00"),5))</f>
        <v>999:99.99</v>
      </c>
      <c r="V12" t="str">
        <f>IF(G12="","999:99.99"," "&amp;LEFT(RIGHT("        "&amp;TEXT(G12,"0.00"),7),2)&amp;":"&amp;RIGHT(TEXT(G12,"0.00"),5))</f>
        <v>999:99.99</v>
      </c>
      <c r="W12" s="39" t="str">
        <f t="shared" si="3"/>
        <v/>
      </c>
      <c r="X12" s="39" t="str">
        <f t="shared" si="4"/>
        <v/>
      </c>
      <c r="Y12" s="39" t="str">
        <f t="shared" si="5"/>
        <v/>
      </c>
      <c r="Z12" s="39" t="str">
        <f t="shared" si="6"/>
        <v/>
      </c>
    </row>
    <row r="13" spans="1:26" ht="19.5" customHeight="1" x14ac:dyDescent="0.15">
      <c r="A13"/>
      <c r="B13" s="39">
        <v>6</v>
      </c>
      <c r="C13" s="39"/>
      <c r="D13" s="51"/>
      <c r="E13" s="41"/>
      <c r="F13" s="51"/>
      <c r="G13" s="41"/>
      <c r="J13" s="39" t="s">
        <v>110</v>
      </c>
      <c r="K13" s="15">
        <v>26</v>
      </c>
      <c r="Q13" s="39">
        <v>0</v>
      </c>
      <c r="R13" s="39" t="str">
        <f t="shared" si="0"/>
        <v/>
      </c>
      <c r="S13" s="39" t="str">
        <f t="shared" si="1"/>
        <v/>
      </c>
      <c r="T13" s="39" t="str">
        <f t="shared" si="2"/>
        <v/>
      </c>
      <c r="U13" t="str">
        <f t="shared" ref="U13:U15" si="7">IF(E13="","999:99.99"," "&amp;LEFT(RIGHT("        "&amp;TEXT(E13,"0.00"),7),2)&amp;":"&amp;RIGHT(TEXT(E13,"0.00"),5))</f>
        <v>999:99.99</v>
      </c>
      <c r="V13" t="str">
        <f t="shared" ref="V13:V15" si="8">IF(G13="","999:99.99"," "&amp;LEFT(RIGHT("        "&amp;TEXT(G13,"0.00"),7),2)&amp;":"&amp;RIGHT(TEXT(G13,"0.00"),5))</f>
        <v>999:99.99</v>
      </c>
      <c r="W13" s="39" t="str">
        <f t="shared" si="3"/>
        <v/>
      </c>
      <c r="X13" s="39" t="str">
        <f t="shared" si="4"/>
        <v/>
      </c>
      <c r="Y13" s="39" t="str">
        <f t="shared" si="5"/>
        <v/>
      </c>
      <c r="Z13" s="39" t="str">
        <f t="shared" si="6"/>
        <v/>
      </c>
    </row>
    <row r="14" spans="1:26" ht="19.5" customHeight="1" x14ac:dyDescent="0.15">
      <c r="A14"/>
      <c r="B14" s="39">
        <v>7</v>
      </c>
      <c r="C14" s="39"/>
      <c r="D14" s="51"/>
      <c r="E14" s="41"/>
      <c r="F14" s="51"/>
      <c r="G14" s="41"/>
      <c r="J14" s="39" t="s">
        <v>111</v>
      </c>
      <c r="K14" s="15">
        <v>27</v>
      </c>
      <c r="Q14" s="39">
        <v>0</v>
      </c>
      <c r="R14" s="39" t="str">
        <f t="shared" si="0"/>
        <v/>
      </c>
      <c r="S14" s="39" t="str">
        <f t="shared" si="1"/>
        <v/>
      </c>
      <c r="T14" s="39" t="str">
        <f t="shared" si="2"/>
        <v/>
      </c>
      <c r="U14" t="str">
        <f t="shared" si="7"/>
        <v>999:99.99</v>
      </c>
      <c r="V14" t="str">
        <f t="shared" si="8"/>
        <v>999:99.99</v>
      </c>
      <c r="W14" s="39" t="str">
        <f t="shared" si="3"/>
        <v/>
      </c>
      <c r="X14" s="39" t="str">
        <f t="shared" si="4"/>
        <v/>
      </c>
      <c r="Y14" s="39" t="str">
        <f t="shared" si="5"/>
        <v/>
      </c>
      <c r="Z14" s="39" t="str">
        <f t="shared" si="6"/>
        <v/>
      </c>
    </row>
    <row r="15" spans="1:26" ht="19.5" customHeight="1" x14ac:dyDescent="0.15">
      <c r="A15"/>
      <c r="B15" s="39">
        <v>8</v>
      </c>
      <c r="C15" s="39"/>
      <c r="D15" s="51"/>
      <c r="E15" s="41"/>
      <c r="F15" s="51"/>
      <c r="G15" s="41"/>
      <c r="J15" s="39" t="s">
        <v>133</v>
      </c>
      <c r="K15" s="15">
        <v>28</v>
      </c>
      <c r="Q15" s="39">
        <v>0</v>
      </c>
      <c r="R15" s="39" t="str">
        <f t="shared" si="0"/>
        <v/>
      </c>
      <c r="S15" s="39" t="str">
        <f t="shared" si="1"/>
        <v/>
      </c>
      <c r="T15" s="39" t="str">
        <f t="shared" si="2"/>
        <v/>
      </c>
      <c r="U15" t="str">
        <f t="shared" si="7"/>
        <v>999:99.99</v>
      </c>
      <c r="V15" t="str">
        <f t="shared" si="8"/>
        <v>999:99.99</v>
      </c>
      <c r="W15" s="39" t="str">
        <f t="shared" si="3"/>
        <v/>
      </c>
      <c r="X15" s="39" t="str">
        <f t="shared" si="4"/>
        <v/>
      </c>
      <c r="Y15" s="39" t="str">
        <f t="shared" si="5"/>
        <v/>
      </c>
      <c r="Z15" s="39" t="str">
        <f t="shared" si="6"/>
        <v/>
      </c>
    </row>
    <row r="16" spans="1:26" ht="19.5" customHeight="1" x14ac:dyDescent="0.15">
      <c r="A16"/>
      <c r="C16"/>
      <c r="D16"/>
      <c r="R16" t="str">
        <f>IF(C16="","",VLOOKUP(C16,$J$8:$K$12,2,0))</f>
        <v/>
      </c>
      <c r="S16" t="str">
        <f>IF(D16="","",VLOOKUP(D16,$J$21:$N$22,2,0))</f>
        <v/>
      </c>
      <c r="T16" t="str">
        <f>IF(F16="","",VLOOKUP(F16,$J$21:$N$22,2,0))</f>
        <v/>
      </c>
      <c r="W16" s="39"/>
      <c r="X16" s="39"/>
      <c r="Y16" s="39"/>
      <c r="Z16" s="39"/>
    </row>
    <row r="17" spans="1:26" ht="12.75" thickBot="1" x14ac:dyDescent="0.2">
      <c r="A17"/>
      <c r="C17"/>
      <c r="D17"/>
      <c r="K17"/>
      <c r="L17"/>
      <c r="M17"/>
      <c r="R17" t="str">
        <f>IF(C17="","",VLOOKUP(C17,$J$8:$K$12,2,0))</f>
        <v/>
      </c>
      <c r="S17" t="str">
        <f>IF(D17="","",VLOOKUP(D17,$J$21:$N$22,2,0))</f>
        <v/>
      </c>
      <c r="T17" t="str">
        <f>IF(F17="","",VLOOKUP(F17,$J$21:$N$22,2,0))</f>
        <v/>
      </c>
      <c r="W17" s="39"/>
      <c r="X17" s="39"/>
      <c r="Y17" s="39"/>
      <c r="Z17" s="39"/>
    </row>
    <row r="18" spans="1:26" ht="21.75" thickBot="1" x14ac:dyDescent="0.2">
      <c r="A18"/>
      <c r="B18" s="196" t="s">
        <v>54</v>
      </c>
      <c r="C18" s="197"/>
      <c r="D18"/>
      <c r="K18"/>
      <c r="L18"/>
      <c r="M18"/>
      <c r="R18" t="str">
        <f>IF(C18="","",VLOOKUP(C18,$J$8:$K$12,2,0))</f>
        <v/>
      </c>
      <c r="S18" t="str">
        <f>IF(D18="","",VLOOKUP(D18,$J$21:$N$22,2,0))</f>
        <v/>
      </c>
      <c r="T18" t="str">
        <f>IF(F18="","",VLOOKUP(F18,$J$21:$N$22,2,0))</f>
        <v/>
      </c>
      <c r="W18" s="39"/>
      <c r="X18" s="39"/>
      <c r="Y18" s="39"/>
      <c r="Z18" s="39"/>
    </row>
    <row r="19" spans="1:26" ht="12" x14ac:dyDescent="0.15">
      <c r="A19"/>
      <c r="C19"/>
      <c r="D19"/>
      <c r="R19" t="str">
        <f>IF(C19="","",VLOOKUP(C19,$J$8:$K$12,2,0))</f>
        <v/>
      </c>
      <c r="S19" t="str">
        <f>IF(D19="","",VLOOKUP(D19,$J$21:$N$22,2,0))</f>
        <v/>
      </c>
      <c r="T19" t="str">
        <f>IF(F19="","",VLOOKUP(F19,$J$21:$N$22,2,0))</f>
        <v/>
      </c>
      <c r="W19" s="39"/>
      <c r="X19" s="39"/>
      <c r="Y19" s="39"/>
      <c r="Z19" s="39"/>
    </row>
    <row r="20" spans="1:26" ht="12" x14ac:dyDescent="0.15">
      <c r="B20" s="38" t="s">
        <v>2</v>
      </c>
      <c r="C20" s="38" t="s">
        <v>10</v>
      </c>
      <c r="D20" s="38" t="s">
        <v>128</v>
      </c>
      <c r="E20" s="38" t="s">
        <v>51</v>
      </c>
      <c r="F20" s="38" t="s">
        <v>129</v>
      </c>
      <c r="G20" s="38" t="s">
        <v>53</v>
      </c>
      <c r="H20" s="15"/>
      <c r="I20" s="15"/>
      <c r="J20" t="s">
        <v>126</v>
      </c>
      <c r="N20" t="s">
        <v>14</v>
      </c>
      <c r="O20" t="s">
        <v>13</v>
      </c>
      <c r="P20" t="s">
        <v>113</v>
      </c>
      <c r="W20" s="39"/>
      <c r="X20" s="39"/>
      <c r="Y20" s="39"/>
      <c r="Z20" s="39"/>
    </row>
    <row r="21" spans="1:26" s="15" customFormat="1" ht="19.5" customHeight="1" x14ac:dyDescent="0.15">
      <c r="A21"/>
      <c r="B21" s="39">
        <v>1</v>
      </c>
      <c r="C21" s="39"/>
      <c r="D21" s="51"/>
      <c r="E21" s="41"/>
      <c r="F21" s="51"/>
      <c r="G21" s="41"/>
      <c r="H21"/>
      <c r="I21" s="52" t="s">
        <v>130</v>
      </c>
      <c r="J21" s="39" t="s">
        <v>91</v>
      </c>
      <c r="K21" s="38">
        <v>62</v>
      </c>
      <c r="L21" s="15">
        <v>6</v>
      </c>
      <c r="M21" s="15">
        <v>200</v>
      </c>
      <c r="N21" s="15">
        <f>COUNTIF($D$8:$D$15,J21)</f>
        <v>0</v>
      </c>
      <c r="O21">
        <f>COUNTIF($D$21:$D$28,J21)</f>
        <v>0</v>
      </c>
      <c r="P21">
        <f>COUNTIF($D$34:$G$41,J21)</f>
        <v>0</v>
      </c>
      <c r="Q21" s="39">
        <v>5</v>
      </c>
      <c r="R21" s="39" t="str">
        <f>IF(C21="","",VLOOKUP(C21,$J$8:$K$15,2,0))</f>
        <v/>
      </c>
      <c r="S21" s="39" t="str">
        <f>IF(D21="出場",VLOOKUP(D21,$J$20:$N$21,2,0),"")</f>
        <v/>
      </c>
      <c r="T21" s="39" t="str">
        <f>IF(F21="出場",VLOOKUP(F21,$J$22:$N$23,2,0),"")</f>
        <v/>
      </c>
      <c r="U21" t="str">
        <f>IF(E21="","999:99.99"," "&amp;LEFT(RIGHT("        "&amp;TEXT(E21,"0.00"),7),2)&amp;":"&amp;RIGHT(TEXT(E21,"0.00"),5))</f>
        <v>999:99.99</v>
      </c>
      <c r="V21" t="str">
        <f>IF(G21="","999:99.99"," "&amp;LEFT(RIGHT("        "&amp;TEXT(G21,"0.00"),7),2)&amp;":"&amp;RIGHT(TEXT(G21,"0.00"),5))</f>
        <v>999:99.99</v>
      </c>
      <c r="W21" s="39" t="str">
        <f t="shared" si="3"/>
        <v/>
      </c>
      <c r="X21" s="39" t="str">
        <f t="shared" si="4"/>
        <v/>
      </c>
      <c r="Y21" s="39" t="str">
        <f t="shared" si="5"/>
        <v/>
      </c>
      <c r="Z21" s="39" t="str">
        <f t="shared" si="6"/>
        <v/>
      </c>
    </row>
    <row r="22" spans="1:26" ht="19.5" customHeight="1" x14ac:dyDescent="0.15">
      <c r="A22"/>
      <c r="B22" s="39">
        <v>2</v>
      </c>
      <c r="C22" s="39"/>
      <c r="D22" s="51"/>
      <c r="E22" s="41"/>
      <c r="F22" s="51"/>
      <c r="G22" s="41"/>
      <c r="I22" s="52"/>
      <c r="J22" s="39" t="s">
        <v>126</v>
      </c>
      <c r="N22" s="15"/>
      <c r="Q22" s="39">
        <v>5</v>
      </c>
      <c r="R22" s="39" t="str">
        <f t="shared" ref="R22:R28" si="9">IF(C22="","",VLOOKUP(C22,$J$8:$K$15,2,0))</f>
        <v/>
      </c>
      <c r="S22" s="39" t="str">
        <f t="shared" ref="S22:S28" si="10">IF(D22="出場",VLOOKUP(D22,$J$20:$N$21,2,0),"")</f>
        <v/>
      </c>
      <c r="T22" s="39" t="str">
        <f t="shared" ref="T22:T28" si="11">IF(F22="出場",VLOOKUP(F22,$J$22:$N$23,2,0),"")</f>
        <v/>
      </c>
      <c r="U22" t="str">
        <f>IF(E22="","999:99.99"," "&amp;LEFT(RIGHT("        "&amp;TEXT(E22,"0.00"),7),2)&amp;":"&amp;RIGHT(TEXT(E22,"0.00"),5))</f>
        <v>999:99.99</v>
      </c>
      <c r="V22" t="str">
        <f>IF(G22="","999:99.99"," "&amp;LEFT(RIGHT("        "&amp;TEXT(G22,"0.00"),7),2)&amp;":"&amp;RIGHT(TEXT(G22,"0.00"),5))</f>
        <v>999:99.99</v>
      </c>
      <c r="W22" s="39" t="str">
        <f t="shared" si="3"/>
        <v/>
      </c>
      <c r="X22" s="39" t="str">
        <f t="shared" si="4"/>
        <v/>
      </c>
      <c r="Y22" s="39" t="str">
        <f t="shared" si="5"/>
        <v/>
      </c>
      <c r="Z22" s="39" t="str">
        <f t="shared" si="6"/>
        <v/>
      </c>
    </row>
    <row r="23" spans="1:26" ht="19.5" customHeight="1" x14ac:dyDescent="0.15">
      <c r="A23"/>
      <c r="B23" s="39">
        <v>3</v>
      </c>
      <c r="C23" s="39"/>
      <c r="D23" s="51"/>
      <c r="E23" s="41"/>
      <c r="F23" s="51"/>
      <c r="G23" s="41"/>
      <c r="I23" s="52" t="s">
        <v>131</v>
      </c>
      <c r="J23" s="39" t="s">
        <v>91</v>
      </c>
      <c r="K23" s="38">
        <v>72</v>
      </c>
      <c r="L23" s="15">
        <v>7</v>
      </c>
      <c r="M23" s="15">
        <v>200</v>
      </c>
      <c r="N23" s="15">
        <f>COUNTIF($F$8:$F$15,J23)</f>
        <v>0</v>
      </c>
      <c r="O23">
        <f>COUNTIF($F$21:$F$28,J23)</f>
        <v>0</v>
      </c>
      <c r="Q23" s="39">
        <v>5</v>
      </c>
      <c r="R23" s="39" t="str">
        <f t="shared" si="9"/>
        <v/>
      </c>
      <c r="S23" s="39" t="str">
        <f t="shared" si="10"/>
        <v/>
      </c>
      <c r="T23" s="39" t="str">
        <f t="shared" si="11"/>
        <v/>
      </c>
      <c r="U23" t="str">
        <f>IF(E23="","999:99.99"," "&amp;LEFT(RIGHT("        "&amp;TEXT(E23,"0.00"),7),2)&amp;":"&amp;RIGHT(TEXT(E23,"0.00"),5))</f>
        <v>999:99.99</v>
      </c>
      <c r="V23" t="str">
        <f>IF(G23="","999:99.99"," "&amp;LEFT(RIGHT("        "&amp;TEXT(G23,"0.00"),7),2)&amp;":"&amp;RIGHT(TEXT(G23,"0.00"),5))</f>
        <v>999:99.99</v>
      </c>
      <c r="W23" s="39" t="str">
        <f t="shared" si="3"/>
        <v/>
      </c>
      <c r="X23" s="39" t="str">
        <f t="shared" si="4"/>
        <v/>
      </c>
      <c r="Y23" s="39" t="str">
        <f t="shared" si="5"/>
        <v/>
      </c>
      <c r="Z23" s="39" t="str">
        <f t="shared" si="6"/>
        <v/>
      </c>
    </row>
    <row r="24" spans="1:26" ht="19.5" customHeight="1" x14ac:dyDescent="0.15">
      <c r="A24"/>
      <c r="B24" s="39">
        <v>4</v>
      </c>
      <c r="C24" s="39"/>
      <c r="D24" s="51"/>
      <c r="E24" s="41"/>
      <c r="F24" s="51"/>
      <c r="G24" s="41"/>
      <c r="I24" s="52"/>
      <c r="J24" s="39"/>
      <c r="K24" s="38"/>
      <c r="N24" s="15">
        <f>COUNTIF($D$8:$F$12,J24)</f>
        <v>0</v>
      </c>
      <c r="O24">
        <f>COUNTIF($D$21:$F$25,J24)</f>
        <v>0</v>
      </c>
      <c r="Q24" s="39">
        <v>5</v>
      </c>
      <c r="R24" s="39" t="str">
        <f t="shared" si="9"/>
        <v/>
      </c>
      <c r="S24" s="39" t="str">
        <f t="shared" si="10"/>
        <v/>
      </c>
      <c r="T24" s="39" t="str">
        <f t="shared" si="11"/>
        <v/>
      </c>
      <c r="U24" t="str">
        <f>IF(E24="","999:99.99"," "&amp;LEFT(RIGHT("        "&amp;TEXT(E24,"0.00"),7),2)&amp;":"&amp;RIGHT(TEXT(E24,"0.00"),5))</f>
        <v>999:99.99</v>
      </c>
      <c r="V24" t="str">
        <f>IF(G24="","999:99.99"," "&amp;LEFT(RIGHT("        "&amp;TEXT(G24,"0.00"),7),2)&amp;":"&amp;RIGHT(TEXT(G24,"0.00"),5))</f>
        <v>999:99.99</v>
      </c>
      <c r="W24" s="39" t="str">
        <f t="shared" si="3"/>
        <v/>
      </c>
      <c r="X24" s="39" t="str">
        <f t="shared" si="4"/>
        <v/>
      </c>
      <c r="Y24" s="39" t="str">
        <f t="shared" si="5"/>
        <v/>
      </c>
      <c r="Z24" s="39" t="str">
        <f t="shared" si="6"/>
        <v/>
      </c>
    </row>
    <row r="25" spans="1:26" ht="19.5" customHeight="1" x14ac:dyDescent="0.15">
      <c r="A25"/>
      <c r="B25" s="39">
        <v>5</v>
      </c>
      <c r="C25" s="39"/>
      <c r="D25" s="51"/>
      <c r="E25" s="41"/>
      <c r="F25" s="51"/>
      <c r="G25" s="41"/>
      <c r="J25" s="15"/>
      <c r="Q25" s="39">
        <v>5</v>
      </c>
      <c r="R25" s="39" t="str">
        <f t="shared" si="9"/>
        <v/>
      </c>
      <c r="S25" s="39" t="str">
        <f t="shared" si="10"/>
        <v/>
      </c>
      <c r="T25" s="39" t="str">
        <f t="shared" si="11"/>
        <v/>
      </c>
      <c r="U25" t="str">
        <f>IF(E25="","999:99.99"," "&amp;LEFT(RIGHT("        "&amp;TEXT(E25,"0.00"),7),2)&amp;":"&amp;RIGHT(TEXT(E25,"0.00"),5))</f>
        <v>999:99.99</v>
      </c>
      <c r="V25" t="str">
        <f>IF(G25="","999:99.99"," "&amp;LEFT(RIGHT("        "&amp;TEXT(G25,"0.00"),7),2)&amp;":"&amp;RIGHT(TEXT(G25,"0.00"),5))</f>
        <v>999:99.99</v>
      </c>
      <c r="W25" s="39" t="str">
        <f t="shared" si="3"/>
        <v/>
      </c>
      <c r="X25" s="39" t="str">
        <f t="shared" si="4"/>
        <v/>
      </c>
      <c r="Y25" s="39" t="str">
        <f t="shared" si="5"/>
        <v/>
      </c>
      <c r="Z25" s="39" t="str">
        <f t="shared" si="6"/>
        <v/>
      </c>
    </row>
    <row r="26" spans="1:26" ht="19.5" customHeight="1" x14ac:dyDescent="0.15">
      <c r="B26" s="39">
        <v>6</v>
      </c>
      <c r="C26" s="39"/>
      <c r="D26" s="51"/>
      <c r="E26" s="41"/>
      <c r="F26" s="51"/>
      <c r="G26" s="41"/>
      <c r="Q26" s="39">
        <v>5</v>
      </c>
      <c r="R26" s="39" t="str">
        <f t="shared" si="9"/>
        <v/>
      </c>
      <c r="S26" s="39" t="str">
        <f t="shared" si="10"/>
        <v/>
      </c>
      <c r="T26" s="39" t="str">
        <f t="shared" si="11"/>
        <v/>
      </c>
      <c r="U26" t="str">
        <f t="shared" ref="U26:U28" si="12">IF(E26="","999:99.99"," "&amp;LEFT(RIGHT("        "&amp;TEXT(E26,"0.00"),7),2)&amp;":"&amp;RIGHT(TEXT(E26,"0.00"),5))</f>
        <v>999:99.99</v>
      </c>
      <c r="V26" t="str">
        <f t="shared" ref="V26:V28" si="13">IF(G26="","999:99.99"," "&amp;LEFT(RIGHT("        "&amp;TEXT(G26,"0.00"),7),2)&amp;":"&amp;RIGHT(TEXT(G26,"0.00"),5))</f>
        <v>999:99.99</v>
      </c>
      <c r="W26" s="39" t="str">
        <f t="shared" si="3"/>
        <v/>
      </c>
      <c r="X26" s="39" t="str">
        <f t="shared" si="4"/>
        <v/>
      </c>
      <c r="Y26" s="39" t="str">
        <f t="shared" si="5"/>
        <v/>
      </c>
      <c r="Z26" s="39" t="str">
        <f t="shared" si="6"/>
        <v/>
      </c>
    </row>
    <row r="27" spans="1:26" ht="19.5" customHeight="1" x14ac:dyDescent="0.15">
      <c r="B27" s="39">
        <v>7</v>
      </c>
      <c r="C27" s="39"/>
      <c r="D27" s="51"/>
      <c r="E27" s="41"/>
      <c r="F27" s="51"/>
      <c r="G27" s="41"/>
      <c r="Q27" s="39">
        <v>5</v>
      </c>
      <c r="R27" s="39" t="str">
        <f t="shared" si="9"/>
        <v/>
      </c>
      <c r="S27" s="39" t="str">
        <f t="shared" si="10"/>
        <v/>
      </c>
      <c r="T27" s="39" t="str">
        <f t="shared" si="11"/>
        <v/>
      </c>
      <c r="U27" t="str">
        <f t="shared" si="12"/>
        <v>999:99.99</v>
      </c>
      <c r="V27" t="str">
        <f t="shared" si="13"/>
        <v>999:99.99</v>
      </c>
      <c r="W27" s="39" t="str">
        <f t="shared" si="3"/>
        <v/>
      </c>
      <c r="X27" s="39" t="str">
        <f t="shared" si="4"/>
        <v/>
      </c>
      <c r="Y27" s="39" t="str">
        <f t="shared" si="5"/>
        <v/>
      </c>
      <c r="Z27" s="39" t="str">
        <f t="shared" si="6"/>
        <v/>
      </c>
    </row>
    <row r="28" spans="1:26" ht="19.5" customHeight="1" x14ac:dyDescent="0.15">
      <c r="B28" s="39">
        <v>8</v>
      </c>
      <c r="C28" s="39"/>
      <c r="D28" s="51"/>
      <c r="E28" s="41"/>
      <c r="F28" s="51"/>
      <c r="G28" s="41"/>
      <c r="Q28" s="39">
        <v>5</v>
      </c>
      <c r="R28" s="39" t="str">
        <f t="shared" si="9"/>
        <v/>
      </c>
      <c r="S28" s="39" t="str">
        <f t="shared" si="10"/>
        <v/>
      </c>
      <c r="T28" s="39" t="str">
        <f t="shared" si="11"/>
        <v/>
      </c>
      <c r="U28" t="str">
        <f t="shared" si="12"/>
        <v>999:99.99</v>
      </c>
      <c r="V28" t="str">
        <f t="shared" si="13"/>
        <v>999:99.99</v>
      </c>
      <c r="W28" s="39" t="str">
        <f t="shared" si="3"/>
        <v/>
      </c>
      <c r="X28" s="39" t="str">
        <f t="shared" si="4"/>
        <v/>
      </c>
      <c r="Y28" s="39" t="str">
        <f t="shared" si="5"/>
        <v/>
      </c>
      <c r="Z28" s="39" t="str">
        <f t="shared" si="6"/>
        <v/>
      </c>
    </row>
    <row r="31" spans="1:26" ht="21.75" hidden="1" customHeight="1" thickBot="1" x14ac:dyDescent="0.2">
      <c r="B31" s="196" t="s">
        <v>104</v>
      </c>
      <c r="C31" s="197"/>
      <c r="D31"/>
    </row>
    <row r="32" spans="1:26" ht="14.25" hidden="1" customHeight="1" x14ac:dyDescent="0.15">
      <c r="C32"/>
      <c r="D32"/>
    </row>
    <row r="33" spans="2:26" ht="19.5" hidden="1" customHeight="1" x14ac:dyDescent="0.15">
      <c r="B33" s="38" t="s">
        <v>2</v>
      </c>
      <c r="C33" s="38" t="s">
        <v>10</v>
      </c>
      <c r="D33" s="38" t="s">
        <v>50</v>
      </c>
      <c r="E33" s="38" t="s">
        <v>51</v>
      </c>
      <c r="F33" s="38" t="s">
        <v>52</v>
      </c>
      <c r="G33" s="38" t="s">
        <v>53</v>
      </c>
    </row>
    <row r="34" spans="2:26" ht="19.5" hidden="1" customHeight="1" x14ac:dyDescent="0.15">
      <c r="B34" s="39">
        <v>1</v>
      </c>
      <c r="C34" s="39" t="s">
        <v>105</v>
      </c>
      <c r="D34" s="40"/>
      <c r="E34" s="41"/>
      <c r="F34" s="40"/>
      <c r="G34" s="41"/>
      <c r="Q34" s="39">
        <v>9</v>
      </c>
      <c r="R34" s="39" t="e">
        <f>IF(C34="","",VLOOKUP(C34,$J$8:$K$15,2,0))</f>
        <v>#N/A</v>
      </c>
      <c r="S34" s="39" t="str">
        <f>IF(D34="","",VLOOKUP(D34,$J$21:$N$222,2,0))</f>
        <v/>
      </c>
      <c r="T34" s="39" t="str">
        <f>IF(F34="","",VLOOKUP(F34,$J$21:$N$24,2,0))</f>
        <v/>
      </c>
      <c r="U34" t="str">
        <f>IF(E34="","999:99.99"," "&amp;LEFT(RIGHT("        "&amp;TEXT(E34,"0.00"),7),2)&amp;":"&amp;RIGHT(TEXT(E34,"0.00"),5))</f>
        <v>999:99.99</v>
      </c>
      <c r="V34" t="str">
        <f>IF(G34="","999:99.99"," "&amp;LEFT(RIGHT("        "&amp;TEXT(G34,"0.00"),7),2)&amp;":"&amp;RIGHT(TEXT(G34,"0.00"),5))</f>
        <v>999:99.99</v>
      </c>
      <c r="W34" s="39" t="str">
        <f t="shared" ref="W34:W41" si="14">IF($D34="","",VLOOKUP($D34,$J$21:$Q$24,3,0))</f>
        <v/>
      </c>
      <c r="X34" s="39" t="str">
        <f t="shared" ref="X34:X41" si="15">IF($F34="","",VLOOKUP($F34,$J$21:$Q$24,3,0))</f>
        <v/>
      </c>
      <c r="Y34" s="39" t="str">
        <f t="shared" ref="Y34:Y41" si="16">IF($D34="","",VLOOKUP($D34,$J$21:$Q$24,4,0))</f>
        <v/>
      </c>
      <c r="Z34" s="39" t="str">
        <f t="shared" ref="Z34:Z41" si="17">IF($F34="","",VLOOKUP($F34,$J$21:$Q$24,4,0))</f>
        <v/>
      </c>
    </row>
    <row r="35" spans="2:26" ht="19.5" hidden="1" customHeight="1" x14ac:dyDescent="0.15">
      <c r="B35" s="39">
        <v>2</v>
      </c>
      <c r="C35" s="39" t="s">
        <v>106</v>
      </c>
      <c r="D35" s="40"/>
      <c r="E35" s="41"/>
      <c r="F35" s="40"/>
      <c r="G35" s="41"/>
      <c r="Q35" s="39">
        <v>9</v>
      </c>
      <c r="R35" s="39" t="e">
        <f t="shared" ref="R35:R41" si="18">IF(C35="","",VLOOKUP(C35,$J$8:$K$15,2,0))</f>
        <v>#N/A</v>
      </c>
      <c r="S35" s="39" t="str">
        <f>IF(D35="","",VLOOKUP(D35,$J$21:$N$222,2,0))</f>
        <v/>
      </c>
      <c r="T35" s="39" t="str">
        <f>IF(F35="","",VLOOKUP(F35,$J$21:$N$24,2,0))</f>
        <v/>
      </c>
      <c r="U35" t="str">
        <f>IF(E35="","999:99.99"," "&amp;LEFT(RIGHT("        "&amp;TEXT(E35,"0.00"),7),2)&amp;":"&amp;RIGHT(TEXT(E35,"0.00"),5))</f>
        <v>999:99.99</v>
      </c>
      <c r="V35" t="str">
        <f>IF(G35="","999:99.99"," "&amp;LEFT(RIGHT("        "&amp;TEXT(G35,"0.00"),7),2)&amp;":"&amp;RIGHT(TEXT(G35,"0.00"),5))</f>
        <v>999:99.99</v>
      </c>
      <c r="W35" s="39" t="str">
        <f t="shared" si="14"/>
        <v/>
      </c>
      <c r="X35" s="39" t="str">
        <f t="shared" si="15"/>
        <v/>
      </c>
      <c r="Y35" s="39" t="str">
        <f t="shared" si="16"/>
        <v/>
      </c>
      <c r="Z35" s="39" t="str">
        <f t="shared" si="17"/>
        <v/>
      </c>
    </row>
    <row r="36" spans="2:26" ht="19.5" hidden="1" customHeight="1" x14ac:dyDescent="0.15">
      <c r="B36" s="39">
        <v>3</v>
      </c>
      <c r="C36" s="39" t="s">
        <v>107</v>
      </c>
      <c r="D36" s="40"/>
      <c r="E36" s="41"/>
      <c r="F36" s="40"/>
      <c r="G36" s="41"/>
      <c r="Q36" s="39">
        <v>9</v>
      </c>
      <c r="R36" s="39" t="e">
        <f t="shared" si="18"/>
        <v>#N/A</v>
      </c>
      <c r="S36" s="39" t="str">
        <f>IF(D36="","",VLOOKUP(D36,$J$21:$N$222,2,0))</f>
        <v/>
      </c>
      <c r="T36" s="39" t="str">
        <f>IF(F36="","",VLOOKUP(F36,$J$21:$N$24,2,0))</f>
        <v/>
      </c>
      <c r="U36" t="str">
        <f>IF(E36="","999:99.99"," "&amp;LEFT(RIGHT("        "&amp;TEXT(E36,"0.00"),7),2)&amp;":"&amp;RIGHT(TEXT(E36,"0.00"),5))</f>
        <v>999:99.99</v>
      </c>
      <c r="V36" t="str">
        <f>IF(G36="","999:99.99"," "&amp;LEFT(RIGHT("        "&amp;TEXT(G36,"0.00"),7),2)&amp;":"&amp;RIGHT(TEXT(G36,"0.00"),5))</f>
        <v>999:99.99</v>
      </c>
      <c r="W36" s="39" t="str">
        <f t="shared" si="14"/>
        <v/>
      </c>
      <c r="X36" s="39" t="str">
        <f t="shared" si="15"/>
        <v/>
      </c>
      <c r="Y36" s="39" t="str">
        <f t="shared" si="16"/>
        <v/>
      </c>
      <c r="Z36" s="39" t="str">
        <f t="shared" si="17"/>
        <v/>
      </c>
    </row>
    <row r="37" spans="2:26" ht="19.5" hidden="1" customHeight="1" x14ac:dyDescent="0.15">
      <c r="B37" s="39">
        <v>4</v>
      </c>
      <c r="C37" s="39" t="s">
        <v>108</v>
      </c>
      <c r="D37" s="40"/>
      <c r="E37" s="41"/>
      <c r="F37" s="40"/>
      <c r="G37" s="41"/>
      <c r="Q37" s="39">
        <v>9</v>
      </c>
      <c r="R37" s="39" t="e">
        <f t="shared" si="18"/>
        <v>#N/A</v>
      </c>
      <c r="S37" s="39" t="str">
        <f>IF(D37="","",VLOOKUP(D37,$J$21:$N$222,2,0))</f>
        <v/>
      </c>
      <c r="T37" s="39" t="str">
        <f>IF(F37="","",VLOOKUP(F37,$J$21:$N$24,2,0))</f>
        <v/>
      </c>
      <c r="U37" t="str">
        <f>IF(E37="","999:99.99"," "&amp;LEFT(RIGHT("        "&amp;TEXT(E37,"0.00"),7),2)&amp;":"&amp;RIGHT(TEXT(E37,"0.00"),5))</f>
        <v>999:99.99</v>
      </c>
      <c r="V37" t="str">
        <f>IF(G37="","999:99.99"," "&amp;LEFT(RIGHT("        "&amp;TEXT(G37,"0.00"),7),2)&amp;":"&amp;RIGHT(TEXT(G37,"0.00"),5))</f>
        <v>999:99.99</v>
      </c>
      <c r="W37" s="39" t="str">
        <f t="shared" si="14"/>
        <v/>
      </c>
      <c r="X37" s="39" t="str">
        <f t="shared" si="15"/>
        <v/>
      </c>
      <c r="Y37" s="39" t="str">
        <f t="shared" si="16"/>
        <v/>
      </c>
      <c r="Z37" s="39" t="str">
        <f t="shared" si="17"/>
        <v/>
      </c>
    </row>
    <row r="38" spans="2:26" ht="19.5" hidden="1" customHeight="1" x14ac:dyDescent="0.15">
      <c r="B38" s="39">
        <v>5</v>
      </c>
      <c r="C38" s="39" t="s">
        <v>109</v>
      </c>
      <c r="D38" s="40"/>
      <c r="E38" s="41"/>
      <c r="F38" s="40"/>
      <c r="G38" s="41"/>
      <c r="Q38" s="39">
        <v>9</v>
      </c>
      <c r="R38" s="39">
        <f t="shared" si="18"/>
        <v>25</v>
      </c>
      <c r="S38" s="39" t="str">
        <f>IF(D38="","",VLOOKUP(D38,$J$21:$N$222,2,0))</f>
        <v/>
      </c>
      <c r="T38" s="39" t="str">
        <f>IF(F38="","",VLOOKUP(F38,$J$21:$N$24,2,0))</f>
        <v/>
      </c>
      <c r="U38" t="str">
        <f>IF(E38="","999:99.99"," "&amp;LEFT(RIGHT("        "&amp;TEXT(E38,"0.00"),7),2)&amp;":"&amp;RIGHT(TEXT(E38,"0.00"),5))</f>
        <v>999:99.99</v>
      </c>
      <c r="V38" t="str">
        <f>IF(G38="","999:99.99"," "&amp;LEFT(RIGHT("        "&amp;TEXT(G38,"0.00"),7),2)&amp;":"&amp;RIGHT(TEXT(G38,"0.00"),5))</f>
        <v>999:99.99</v>
      </c>
      <c r="W38" s="39" t="str">
        <f t="shared" si="14"/>
        <v/>
      </c>
      <c r="X38" s="39" t="str">
        <f t="shared" si="15"/>
        <v/>
      </c>
      <c r="Y38" s="39" t="str">
        <f t="shared" si="16"/>
        <v/>
      </c>
      <c r="Z38" s="39" t="str">
        <f t="shared" si="17"/>
        <v/>
      </c>
    </row>
    <row r="39" spans="2:26" ht="19.5" hidden="1" customHeight="1" x14ac:dyDescent="0.15">
      <c r="B39" s="39">
        <v>6</v>
      </c>
      <c r="C39" s="39" t="s">
        <v>110</v>
      </c>
      <c r="D39" s="40"/>
      <c r="E39" s="41"/>
      <c r="F39" s="40"/>
      <c r="G39" s="41"/>
      <c r="Q39" s="39">
        <v>9</v>
      </c>
      <c r="R39" s="39">
        <f t="shared" si="18"/>
        <v>26</v>
      </c>
      <c r="S39" s="39" t="str">
        <f t="shared" ref="S39:S41" si="19">IF(D39="","",VLOOKUP(D39,$J$21:$N$222,2,0))</f>
        <v/>
      </c>
      <c r="T39" s="39" t="str">
        <f t="shared" ref="T39:T41" si="20">IF(F39="","",VLOOKUP(F39,$J$21:$N$24,2,0))</f>
        <v/>
      </c>
      <c r="U39" t="str">
        <f t="shared" ref="U39:U41" si="21">IF(E39="","999:99.99"," "&amp;LEFT(RIGHT("        "&amp;TEXT(E39,"0.00"),7),2)&amp;":"&amp;RIGHT(TEXT(E39,"0.00"),5))</f>
        <v>999:99.99</v>
      </c>
      <c r="V39" t="str">
        <f t="shared" ref="V39:V41" si="22">IF(G39="","999:99.99"," "&amp;LEFT(RIGHT("        "&amp;TEXT(G39,"0.00"),7),2)&amp;":"&amp;RIGHT(TEXT(G39,"0.00"),5))</f>
        <v>999:99.99</v>
      </c>
      <c r="W39" s="39" t="str">
        <f t="shared" si="14"/>
        <v/>
      </c>
      <c r="X39" s="39" t="str">
        <f t="shared" si="15"/>
        <v/>
      </c>
      <c r="Y39" s="39" t="str">
        <f t="shared" si="16"/>
        <v/>
      </c>
      <c r="Z39" s="39" t="str">
        <f t="shared" si="17"/>
        <v/>
      </c>
    </row>
    <row r="40" spans="2:26" ht="19.5" hidden="1" customHeight="1" x14ac:dyDescent="0.15">
      <c r="B40" s="39">
        <v>7</v>
      </c>
      <c r="C40" s="39" t="s">
        <v>111</v>
      </c>
      <c r="D40" s="40"/>
      <c r="E40" s="41"/>
      <c r="F40" s="40"/>
      <c r="G40" s="41"/>
      <c r="Q40" s="39">
        <v>9</v>
      </c>
      <c r="R40" s="39">
        <f t="shared" si="18"/>
        <v>27</v>
      </c>
      <c r="S40" s="39" t="str">
        <f t="shared" si="19"/>
        <v/>
      </c>
      <c r="T40" s="39" t="str">
        <f t="shared" si="20"/>
        <v/>
      </c>
      <c r="U40" t="str">
        <f t="shared" si="21"/>
        <v>999:99.99</v>
      </c>
      <c r="V40" t="str">
        <f t="shared" si="22"/>
        <v>999:99.99</v>
      </c>
      <c r="W40" s="39" t="str">
        <f t="shared" si="14"/>
        <v/>
      </c>
      <c r="X40" s="39" t="str">
        <f t="shared" si="15"/>
        <v/>
      </c>
      <c r="Y40" s="39" t="str">
        <f t="shared" si="16"/>
        <v/>
      </c>
      <c r="Z40" s="39" t="str">
        <f t="shared" si="17"/>
        <v/>
      </c>
    </row>
    <row r="41" spans="2:26" ht="19.5" hidden="1" customHeight="1" x14ac:dyDescent="0.15">
      <c r="B41" s="39">
        <v>8</v>
      </c>
      <c r="C41" s="39" t="s">
        <v>112</v>
      </c>
      <c r="D41" s="40"/>
      <c r="E41" s="41"/>
      <c r="F41" s="40"/>
      <c r="G41" s="41"/>
      <c r="Q41" s="39">
        <v>9</v>
      </c>
      <c r="R41" s="39" t="e">
        <f t="shared" si="18"/>
        <v>#N/A</v>
      </c>
      <c r="S41" s="39" t="str">
        <f t="shared" si="19"/>
        <v/>
      </c>
      <c r="T41" s="39" t="str">
        <f t="shared" si="20"/>
        <v/>
      </c>
      <c r="U41" t="str">
        <f t="shared" si="21"/>
        <v>999:99.99</v>
      </c>
      <c r="V41" t="str">
        <f t="shared" si="22"/>
        <v>999:99.99</v>
      </c>
      <c r="W41" s="39" t="str">
        <f t="shared" si="14"/>
        <v/>
      </c>
      <c r="X41" s="39" t="str">
        <f t="shared" si="15"/>
        <v/>
      </c>
      <c r="Y41" s="39" t="str">
        <f t="shared" si="16"/>
        <v/>
      </c>
      <c r="Z41" s="39" t="str">
        <f t="shared" si="17"/>
        <v/>
      </c>
    </row>
  </sheetData>
  <sheetProtection selectLockedCells="1"/>
  <mergeCells count="4">
    <mergeCell ref="G1:H1"/>
    <mergeCell ref="B5:C5"/>
    <mergeCell ref="B18:C18"/>
    <mergeCell ref="B31:C31"/>
  </mergeCells>
  <phoneticPr fontId="2"/>
  <dataValidations xWindow="385" yWindow="597" count="5">
    <dataValidation type="decimal" imeMode="off" allowBlank="1" showInputMessage="1" showErrorMessage="1" errorTitle="エントリータイム確認" error="1分30秒から10分以内で入力してください。" promptTitle="エントリータイム" prompt="&quot;入力例&quot;_x000a_30秒10　→  30.10_x000a_1分15秒10_x000a_    　     → 115.10" sqref="G21:G28 G8:G15 E21:E28 E8:E15 G34:G41 E34:E41" xr:uid="{00000000-0002-0000-0400-000000000000}">
      <formula1>130</formula1>
      <formula2>1000</formula2>
    </dataValidation>
    <dataValidation type="list" allowBlank="1" showInputMessage="1" showErrorMessage="1" promptTitle="区分" prompt="区分を選択して下さい。" sqref="C21:C28 C8:C15 C34:C41" xr:uid="{00000000-0002-0000-0400-000001000000}">
      <formula1>$J$8:$J$15</formula1>
    </dataValidation>
    <dataValidation type="list" allowBlank="1" showInputMessage="1" showErrorMessage="1" promptTitle="種目" prompt="種目を選択して下さい。" sqref="F34:F41 D34:D41" xr:uid="{00000000-0002-0000-0400-000002000000}">
      <formula1>$J$20:$J$21</formula1>
    </dataValidation>
    <dataValidation type="list" allowBlank="1" showInputMessage="1" showErrorMessage="1" promptTitle="種目" prompt="出場・不出場を選択して下さい。" sqref="D8:D15 D21:D28" xr:uid="{00000000-0002-0000-0400-000003000000}">
      <formula1>$J$20:$J$21</formula1>
    </dataValidation>
    <dataValidation type="list" allowBlank="1" showInputMessage="1" showErrorMessage="1" promptTitle="種目" prompt="出場・不出場を選択して下さい。" sqref="F8:F15 F21:F28" xr:uid="{00000000-0002-0000-0400-000004000000}">
      <formula1>$J$22:$J$23</formula1>
    </dataValidation>
  </dataValidations>
  <printOptions horizontalCentered="1"/>
  <pageMargins left="0.47244094488188981" right="0.47244094488188981" top="0.59055118110236227" bottom="0.78740157480314965" header="0.51181102362204722" footer="0.51181102362204722"/>
  <pageSetup paperSize="9" scale="97" orientation="portrait" horizontalDpi="4294967292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V3"/>
  <sheetViews>
    <sheetView workbookViewId="0">
      <selection activeCell="L3" sqref="L3"/>
    </sheetView>
  </sheetViews>
  <sheetFormatPr defaultRowHeight="12" x14ac:dyDescent="0.15"/>
  <cols>
    <col min="1" max="1" width="3.7109375" bestFit="1" customWidth="1"/>
    <col min="2" max="3" width="11.85546875" bestFit="1" customWidth="1"/>
    <col min="4" max="4" width="27.7109375" bestFit="1" customWidth="1"/>
    <col min="5" max="6" width="14.140625" bestFit="1" customWidth="1"/>
    <col min="7" max="7" width="11.85546875" bestFit="1" customWidth="1"/>
    <col min="8" max="10" width="5.7109375" bestFit="1" customWidth="1"/>
    <col min="11" max="11" width="9.7109375" bestFit="1" customWidth="1"/>
    <col min="12" max="12" width="35.5703125" bestFit="1" customWidth="1"/>
    <col min="13" max="13" width="7.7109375" bestFit="1" customWidth="1"/>
    <col min="14" max="15" width="14.140625" bestFit="1" customWidth="1"/>
    <col min="16" max="16" width="34.85546875" customWidth="1"/>
    <col min="17" max="18" width="11.85546875" bestFit="1" customWidth="1"/>
    <col min="19" max="19" width="17.5703125" bestFit="1" customWidth="1"/>
    <col min="20" max="21" width="11.85546875" bestFit="1" customWidth="1"/>
    <col min="22" max="22" width="6.7109375" bestFit="1" customWidth="1"/>
  </cols>
  <sheetData>
    <row r="1" spans="1:22" x14ac:dyDescent="0.15">
      <c r="A1" s="187" t="s">
        <v>28</v>
      </c>
      <c r="B1" s="187" t="s">
        <v>23</v>
      </c>
      <c r="C1" s="187" t="s">
        <v>24</v>
      </c>
      <c r="D1" s="187" t="s">
        <v>7</v>
      </c>
      <c r="E1" s="187" t="s">
        <v>27</v>
      </c>
      <c r="F1" s="187" t="s">
        <v>25</v>
      </c>
      <c r="G1" s="187" t="s">
        <v>26</v>
      </c>
      <c r="H1" s="184" t="s">
        <v>233</v>
      </c>
      <c r="I1" s="184"/>
      <c r="J1" s="184"/>
      <c r="K1" t="s">
        <v>228</v>
      </c>
      <c r="L1" t="s">
        <v>229</v>
      </c>
      <c r="M1" t="s">
        <v>230</v>
      </c>
      <c r="N1" t="s">
        <v>231</v>
      </c>
      <c r="O1" t="s">
        <v>232</v>
      </c>
      <c r="P1" t="s">
        <v>223</v>
      </c>
      <c r="Q1" s="15" t="s">
        <v>240</v>
      </c>
      <c r="R1" s="15" t="s">
        <v>242</v>
      </c>
      <c r="S1" s="184" t="s">
        <v>239</v>
      </c>
      <c r="T1" s="184"/>
      <c r="U1" s="184"/>
      <c r="V1" s="184"/>
    </row>
    <row r="2" spans="1:22" x14ac:dyDescent="0.15">
      <c r="A2" s="188"/>
      <c r="B2" s="188"/>
      <c r="C2" s="188"/>
      <c r="D2" s="188"/>
      <c r="E2" s="188"/>
      <c r="F2" s="188"/>
      <c r="G2" s="188"/>
      <c r="H2" s="38" t="s">
        <v>14</v>
      </c>
      <c r="I2" s="38" t="s">
        <v>13</v>
      </c>
      <c r="J2" s="38" t="s">
        <v>15</v>
      </c>
      <c r="K2" s="38"/>
      <c r="L2" s="38"/>
      <c r="M2" s="38"/>
      <c r="R2" s="58"/>
      <c r="S2" s="38" t="s">
        <v>296</v>
      </c>
      <c r="T2" s="38" t="s">
        <v>240</v>
      </c>
      <c r="U2" s="38" t="s">
        <v>241</v>
      </c>
      <c r="V2" s="38" t="s">
        <v>243</v>
      </c>
    </row>
    <row r="3" spans="1:22" x14ac:dyDescent="0.15">
      <c r="A3" s="39"/>
      <c r="B3" s="49" t="str">
        <f>申込書!AB6</f>
        <v/>
      </c>
      <c r="C3" s="50">
        <f>申込書!C6</f>
        <v>0</v>
      </c>
      <c r="D3" s="50">
        <f>申込書!C6</f>
        <v>0</v>
      </c>
      <c r="E3" s="39">
        <f>申込書!S9</f>
        <v>0</v>
      </c>
      <c r="F3" s="39">
        <f>申込書!C9</f>
        <v>0</v>
      </c>
      <c r="G3" s="39">
        <f>申込書!C8</f>
        <v>0</v>
      </c>
      <c r="H3" s="39"/>
      <c r="I3" s="39"/>
      <c r="J3" s="39">
        <v>4</v>
      </c>
      <c r="K3" s="39">
        <f>申込書!D11</f>
        <v>0</v>
      </c>
      <c r="L3" s="39">
        <f>申込書!D12</f>
        <v>0</v>
      </c>
      <c r="M3" s="39">
        <f>申込書!D13</f>
        <v>0</v>
      </c>
      <c r="N3">
        <f>申込書!F14</f>
        <v>0</v>
      </c>
      <c r="O3">
        <f>申込書!P14</f>
        <v>0</v>
      </c>
      <c r="P3">
        <f>申込書!F15</f>
        <v>0</v>
      </c>
      <c r="Q3" s="76">
        <f>申込書!N20</f>
        <v>0</v>
      </c>
      <c r="R3">
        <f>申込書!N21</f>
        <v>0</v>
      </c>
      <c r="S3">
        <f>申込書!S19</f>
        <v>12000</v>
      </c>
      <c r="T3">
        <f>申込書!S20</f>
        <v>0</v>
      </c>
      <c r="U3">
        <f>申込書!S21</f>
        <v>0</v>
      </c>
      <c r="V3">
        <f>申込書!S22</f>
        <v>12000</v>
      </c>
    </row>
  </sheetData>
  <mergeCells count="9">
    <mergeCell ref="S1:V1"/>
    <mergeCell ref="F1:F2"/>
    <mergeCell ref="G1:G2"/>
    <mergeCell ref="H1:J1"/>
    <mergeCell ref="A1:A2"/>
    <mergeCell ref="B1:B2"/>
    <mergeCell ref="C1:C2"/>
    <mergeCell ref="D1:D2"/>
    <mergeCell ref="E1:E2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2"/>
  <sheetViews>
    <sheetView workbookViewId="0">
      <selection activeCell="B32" sqref="B32"/>
    </sheetView>
  </sheetViews>
  <sheetFormatPr defaultRowHeight="12" x14ac:dyDescent="0.15"/>
  <cols>
    <col min="1" max="1" width="8.85546875" customWidth="1"/>
    <col min="2" max="2" width="31.85546875" customWidth="1"/>
    <col min="3" max="3" width="12.140625" customWidth="1"/>
    <col min="4" max="5" width="12.7109375" customWidth="1"/>
  </cols>
  <sheetData>
    <row r="1" spans="1:5" x14ac:dyDescent="0.15">
      <c r="A1" t="s">
        <v>59</v>
      </c>
      <c r="B1" t="s">
        <v>60</v>
      </c>
      <c r="C1" t="s">
        <v>61</v>
      </c>
      <c r="D1" t="s">
        <v>62</v>
      </c>
      <c r="E1" t="s">
        <v>63</v>
      </c>
    </row>
    <row r="2" spans="1:5" x14ac:dyDescent="0.15">
      <c r="A2" s="24" t="str">
        <f>申込書!AB6</f>
        <v/>
      </c>
      <c r="B2" t="str">
        <f>"コナミスポーツクラブ"&amp;申込書!C6</f>
        <v>コナミスポーツクラブ</v>
      </c>
      <c r="C2" s="25">
        <f>申込書!C6</f>
        <v>0</v>
      </c>
      <c r="D2">
        <f>申込書!S9</f>
        <v>0</v>
      </c>
      <c r="E2">
        <f>申込書!S9</f>
        <v>0</v>
      </c>
    </row>
  </sheetData>
  <phoneticPr fontId="2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205"/>
  <sheetViews>
    <sheetView workbookViewId="0">
      <pane ySplit="1" topLeftCell="A2" activePane="bottomLeft" state="frozen"/>
      <selection pane="bottomLeft" activeCell="J3" sqref="J3"/>
    </sheetView>
  </sheetViews>
  <sheetFormatPr defaultRowHeight="12" x14ac:dyDescent="0.15"/>
  <cols>
    <col min="1" max="1" width="7.7109375" customWidth="1"/>
    <col min="2" max="2" width="4.7109375" customWidth="1"/>
    <col min="3" max="5" width="11.7109375" customWidth="1"/>
    <col min="6" max="6" width="5.7109375" customWidth="1"/>
    <col min="7" max="7" width="7.28515625" customWidth="1"/>
    <col min="8" max="9" width="4.7109375" customWidth="1"/>
    <col min="10" max="10" width="9.42578125" customWidth="1"/>
    <col min="11" max="11" width="8.7109375" bestFit="1" customWidth="1"/>
    <col min="12" max="13" width="13.7109375" customWidth="1"/>
  </cols>
  <sheetData>
    <row r="1" spans="1:14" x14ac:dyDescent="0.15">
      <c r="A1" t="s">
        <v>64</v>
      </c>
      <c r="B1" t="s">
        <v>58</v>
      </c>
      <c r="C1" t="s">
        <v>65</v>
      </c>
      <c r="D1" t="s">
        <v>66</v>
      </c>
      <c r="E1" t="s">
        <v>1</v>
      </c>
      <c r="F1" t="s">
        <v>9</v>
      </c>
      <c r="G1" t="s">
        <v>67</v>
      </c>
      <c r="H1" t="s">
        <v>68</v>
      </c>
      <c r="I1" t="s">
        <v>32</v>
      </c>
      <c r="J1" t="s">
        <v>145</v>
      </c>
      <c r="K1" t="s">
        <v>146</v>
      </c>
      <c r="L1" t="s">
        <v>69</v>
      </c>
      <c r="M1" t="s">
        <v>86</v>
      </c>
      <c r="N1" t="s">
        <v>70</v>
      </c>
    </row>
    <row r="2" spans="1:14" x14ac:dyDescent="0.15">
      <c r="A2" t="str">
        <f>IF(リレー申し込み!D9="","",リレー申し込み!A9)</f>
        <v/>
      </c>
      <c r="B2">
        <f>リレー申し込み!L9</f>
        <v>0</v>
      </c>
      <c r="C2" t="str">
        <f>IF(A2="","",リレー申し込み!X9)</f>
        <v/>
      </c>
      <c r="D2" t="str">
        <f>IF(A2="","",リレー申し込み!Y9)</f>
        <v/>
      </c>
      <c r="E2" s="43" t="str">
        <f>IF(A2="","",リレー申し込み!H9)</f>
        <v/>
      </c>
      <c r="F2" t="str">
        <f>IF(A2="","",リレー申し込み!I9)</f>
        <v/>
      </c>
      <c r="G2" t="str">
        <f>IF(A2="","",リレー申し込み!N9)</f>
        <v/>
      </c>
      <c r="H2" t="str">
        <f>IF(A2="","",リレー申し込み!O9)</f>
        <v/>
      </c>
      <c r="I2" t="str">
        <f>IF(A2="","",リレー申し込み!P9)</f>
        <v/>
      </c>
      <c r="J2" t="str">
        <f>IF(A2="","",リレー申し込み!$C$9)</f>
        <v/>
      </c>
      <c r="L2" t="str">
        <f>IF(A2="","",C2)</f>
        <v/>
      </c>
      <c r="M2" t="str">
        <f>IF(A2="","",TRIM(リレー申し込み!D9)&amp;TRIM(リレー申し込み!E9))</f>
        <v/>
      </c>
      <c r="N2" t="str">
        <f>IF(A2="","",申込書!$AB$6)</f>
        <v/>
      </c>
    </row>
    <row r="3" spans="1:14" x14ac:dyDescent="0.15">
      <c r="A3" t="str">
        <f>IF(リレー申し込み!D10="","",リレー申し込み!A10)</f>
        <v/>
      </c>
      <c r="B3">
        <f>リレー申し込み!L10</f>
        <v>0</v>
      </c>
      <c r="C3" t="str">
        <f>IF(A3="","",リレー申し込み!X10)</f>
        <v/>
      </c>
      <c r="D3" t="str">
        <f>IF(A3="","",リレー申し込み!Y10)</f>
        <v/>
      </c>
      <c r="E3" s="43" t="str">
        <f>IF(A3="","",リレー申し込み!H10)</f>
        <v/>
      </c>
      <c r="F3" t="str">
        <f>IF(A3="","",リレー申し込み!I10)</f>
        <v/>
      </c>
      <c r="G3" t="str">
        <f>IF(A3="","",リレー申し込み!N10)</f>
        <v/>
      </c>
      <c r="H3" t="str">
        <f>IF(A3="","",リレー申し込み!O10)</f>
        <v/>
      </c>
      <c r="I3" t="str">
        <f>IF(A3="","",リレー申し込み!P10)</f>
        <v/>
      </c>
      <c r="J3" t="str">
        <f>IF(A3="","",リレー申し込み!$C$10)</f>
        <v/>
      </c>
      <c r="L3" t="str">
        <f t="shared" ref="L3:L5" si="0">IF(A3="","",C3)</f>
        <v/>
      </c>
      <c r="M3" t="str">
        <f>IF(A3="","",TRIM(リレー申し込み!D10)&amp;TRIM(リレー申し込み!E10))</f>
        <v/>
      </c>
      <c r="N3" t="str">
        <f>IF(A3="","",申込書!$AB$6)</f>
        <v/>
      </c>
    </row>
    <row r="4" spans="1:14" x14ac:dyDescent="0.15">
      <c r="A4" t="str">
        <f>IF(リレー申し込み!D11="","",リレー申し込み!A11)</f>
        <v/>
      </c>
      <c r="B4">
        <f>リレー申し込み!L11</f>
        <v>0</v>
      </c>
      <c r="C4" t="str">
        <f>IF(A4="","",リレー申し込み!X11)</f>
        <v/>
      </c>
      <c r="D4" t="str">
        <f>IF(A4="","",リレー申し込み!Y11)</f>
        <v/>
      </c>
      <c r="E4" s="43" t="str">
        <f>IF(A4="","",リレー申し込み!H11)</f>
        <v/>
      </c>
      <c r="F4" t="str">
        <f>IF(A4="","",リレー申し込み!I11)</f>
        <v/>
      </c>
      <c r="G4" t="str">
        <f>IF(A4="","",リレー申し込み!N11)</f>
        <v/>
      </c>
      <c r="H4" t="str">
        <f>IF(A4="","",リレー申し込み!O11)</f>
        <v/>
      </c>
      <c r="I4" t="str">
        <f>IF(A4="","",リレー申し込み!P11)</f>
        <v/>
      </c>
      <c r="J4" t="str">
        <f>IF(A4="","",リレー申し込み!$C$11)</f>
        <v/>
      </c>
      <c r="L4" t="str">
        <f t="shared" si="0"/>
        <v/>
      </c>
      <c r="M4" t="str">
        <f>IF(A4="","",TRIM(リレー申し込み!D11)&amp;TRIM(リレー申し込み!E11))</f>
        <v/>
      </c>
      <c r="N4" t="str">
        <f>IF(A4="","",申込書!$AB$6)</f>
        <v/>
      </c>
    </row>
    <row r="5" spans="1:14" x14ac:dyDescent="0.15">
      <c r="A5" t="str">
        <f>IF(リレー申し込み!D12="","",リレー申し込み!A12)</f>
        <v/>
      </c>
      <c r="B5">
        <f>リレー申し込み!L12</f>
        <v>0</v>
      </c>
      <c r="C5" t="str">
        <f>IF(A5="","",リレー申し込み!X12)</f>
        <v/>
      </c>
      <c r="D5" t="str">
        <f>IF(A5="","",リレー申し込み!Y12)</f>
        <v/>
      </c>
      <c r="E5" s="43" t="str">
        <f>IF(A5="","",リレー申し込み!H12)</f>
        <v/>
      </c>
      <c r="F5" t="str">
        <f>IF(A5="","",リレー申し込み!I12)</f>
        <v/>
      </c>
      <c r="G5" t="str">
        <f>IF(A5="","",リレー申し込み!N12)</f>
        <v/>
      </c>
      <c r="H5" t="str">
        <f>IF(A5="","",リレー申し込み!O12)</f>
        <v/>
      </c>
      <c r="I5" t="str">
        <f>IF(A5="","",リレー申し込み!P12)</f>
        <v/>
      </c>
      <c r="J5" t="str">
        <f>IF(A5="","",リレー申し込み!$C$12)</f>
        <v/>
      </c>
      <c r="L5" t="str">
        <f t="shared" si="0"/>
        <v/>
      </c>
      <c r="M5" t="str">
        <f>IF(A5="","",TRIM(リレー申し込み!D12)&amp;TRIM(リレー申し込み!E12))</f>
        <v/>
      </c>
      <c r="N5" t="str">
        <f>IF(A5="","",申込書!$AB$6)</f>
        <v/>
      </c>
    </row>
    <row r="6" spans="1:14" x14ac:dyDescent="0.15">
      <c r="A6" t="str">
        <f>IF(泳者登録!C10="","",泳者登録!AR10)</f>
        <v/>
      </c>
      <c r="B6">
        <v>0</v>
      </c>
      <c r="C6" t="str">
        <f>IF(A6="","",泳者登録!AT10)</f>
        <v/>
      </c>
      <c r="D6" t="str">
        <f>IF(A6="","",泳者登録!AU10)</f>
        <v/>
      </c>
      <c r="E6" s="43" t="str">
        <f>IF(A6="","",泳者登録!G10)</f>
        <v/>
      </c>
      <c r="F6" t="str">
        <f>IF(A6="","",泳者登録!S10)</f>
        <v/>
      </c>
      <c r="G6" t="str">
        <f>IF(A6="","",泳者登録!AH10)</f>
        <v/>
      </c>
      <c r="H6" t="str">
        <f>IF(A6="","",泳者登録!AI10)</f>
        <v/>
      </c>
      <c r="I6" t="str">
        <f>IF(A6="","",泳者登録!AJ10)</f>
        <v/>
      </c>
      <c r="L6" t="str">
        <f>IF(A6="","",C6)</f>
        <v/>
      </c>
      <c r="M6" t="str">
        <f>IF(A6="","",TRIM(泳者登録!C10)&amp;TRIM(泳者登録!D10))</f>
        <v/>
      </c>
      <c r="N6" t="str">
        <f>IF(A6="","",申込書!$AB$6)</f>
        <v/>
      </c>
    </row>
    <row r="7" spans="1:14" x14ac:dyDescent="0.15">
      <c r="A7" t="str">
        <f>IF(泳者登録!C11="","",泳者登録!AR11)</f>
        <v/>
      </c>
      <c r="B7">
        <v>0</v>
      </c>
      <c r="C7" t="str">
        <f>IF(A7="","",泳者登録!AT11)</f>
        <v/>
      </c>
      <c r="D7" t="str">
        <f>IF(A7="","",泳者登録!AU11)</f>
        <v/>
      </c>
      <c r="E7" s="43" t="str">
        <f>IF(A7="","",泳者登録!G11)</f>
        <v/>
      </c>
      <c r="F7" t="str">
        <f>IF(A7="","",泳者登録!S11)</f>
        <v/>
      </c>
      <c r="G7" t="str">
        <f>IF(A7="","",泳者登録!AH11)</f>
        <v/>
      </c>
      <c r="H7" t="str">
        <f>IF(A7="","",泳者登録!AI11)</f>
        <v/>
      </c>
      <c r="I7" t="str">
        <f>IF(A7="","",泳者登録!AJ11)</f>
        <v/>
      </c>
      <c r="L7" t="str">
        <f t="shared" ref="L7:L66" si="1">IF(A7="","",C7)</f>
        <v/>
      </c>
      <c r="M7" t="str">
        <f>IF(A7="","",TRIM(泳者登録!C11)&amp;TRIM(泳者登録!D11))</f>
        <v/>
      </c>
      <c r="N7" t="str">
        <f>IF(A7="","",申込書!$AB$6)</f>
        <v/>
      </c>
    </row>
    <row r="8" spans="1:14" x14ac:dyDescent="0.15">
      <c r="A8" t="str">
        <f>IF(泳者登録!C12="","",泳者登録!AR12)</f>
        <v/>
      </c>
      <c r="B8">
        <v>0</v>
      </c>
      <c r="C8" t="str">
        <f>IF(A8="","",泳者登録!AT12)</f>
        <v/>
      </c>
      <c r="D8" t="str">
        <f>IF(A8="","",泳者登録!AU12)</f>
        <v/>
      </c>
      <c r="E8" s="43" t="str">
        <f>IF(A8="","",泳者登録!G12)</f>
        <v/>
      </c>
      <c r="F8" t="str">
        <f>IF(A8="","",泳者登録!S12)</f>
        <v/>
      </c>
      <c r="G8" t="str">
        <f>IF(A8="","",泳者登録!AH12)</f>
        <v/>
      </c>
      <c r="H8" t="str">
        <f>IF(A8="","",泳者登録!AI12)</f>
        <v/>
      </c>
      <c r="I8" t="str">
        <f>IF(A8="","",泳者登録!AJ12)</f>
        <v/>
      </c>
      <c r="L8" t="str">
        <f t="shared" si="1"/>
        <v/>
      </c>
      <c r="M8" t="str">
        <f>IF(A8="","",TRIM(泳者登録!C12)&amp;TRIM(泳者登録!D12))</f>
        <v/>
      </c>
      <c r="N8" t="str">
        <f>IF(A8="","",申込書!$AB$6)</f>
        <v/>
      </c>
    </row>
    <row r="9" spans="1:14" x14ac:dyDescent="0.15">
      <c r="A9" t="str">
        <f>IF(泳者登録!C13="","",泳者登録!AR13)</f>
        <v/>
      </c>
      <c r="B9">
        <v>0</v>
      </c>
      <c r="C9" t="str">
        <f>IF(A9="","",泳者登録!AT13)</f>
        <v/>
      </c>
      <c r="D9" t="str">
        <f>IF(A9="","",泳者登録!AU13)</f>
        <v/>
      </c>
      <c r="E9" s="43" t="str">
        <f>IF(A9="","",泳者登録!G13)</f>
        <v/>
      </c>
      <c r="F9" t="str">
        <f>IF(A9="","",泳者登録!S13)</f>
        <v/>
      </c>
      <c r="G9" t="str">
        <f>IF(A9="","",泳者登録!AH13)</f>
        <v/>
      </c>
      <c r="H9" t="str">
        <f>IF(A9="","",泳者登録!AI13)</f>
        <v/>
      </c>
      <c r="I9" t="str">
        <f>IF(A9="","",泳者登録!AJ13)</f>
        <v/>
      </c>
      <c r="L9" t="str">
        <f t="shared" si="1"/>
        <v/>
      </c>
      <c r="M9" t="str">
        <f>IF(A9="","",TRIM(泳者登録!C13)&amp;TRIM(泳者登録!D13))</f>
        <v/>
      </c>
      <c r="N9" t="str">
        <f>IF(A9="","",申込書!$AB$6)</f>
        <v/>
      </c>
    </row>
    <row r="10" spans="1:14" x14ac:dyDescent="0.15">
      <c r="A10" t="str">
        <f>IF(泳者登録!C14="","",泳者登録!AR14)</f>
        <v/>
      </c>
      <c r="B10">
        <v>0</v>
      </c>
      <c r="C10" t="str">
        <f>IF(A10="","",泳者登録!AT14)</f>
        <v/>
      </c>
      <c r="D10" t="str">
        <f>IF(A10="","",泳者登録!AU14)</f>
        <v/>
      </c>
      <c r="E10" s="43" t="str">
        <f>IF(A10="","",泳者登録!G14)</f>
        <v/>
      </c>
      <c r="F10" t="str">
        <f>IF(A10="","",泳者登録!S14)</f>
        <v/>
      </c>
      <c r="G10" t="str">
        <f>IF(A10="","",泳者登録!AH14)</f>
        <v/>
      </c>
      <c r="H10" t="str">
        <f>IF(A10="","",泳者登録!AI14)</f>
        <v/>
      </c>
      <c r="I10" t="str">
        <f>IF(A10="","",泳者登録!AJ14)</f>
        <v/>
      </c>
      <c r="L10" t="str">
        <f t="shared" si="1"/>
        <v/>
      </c>
      <c r="M10" t="str">
        <f>IF(A10="","",TRIM(泳者登録!C14)&amp;TRIM(泳者登録!D14))</f>
        <v/>
      </c>
      <c r="N10" t="str">
        <f>IF(A10="","",申込書!$AB$6)</f>
        <v/>
      </c>
    </row>
    <row r="11" spans="1:14" x14ac:dyDescent="0.15">
      <c r="A11" t="str">
        <f>IF(泳者登録!C15="","",泳者登録!AR15)</f>
        <v/>
      </c>
      <c r="B11">
        <v>0</v>
      </c>
      <c r="C11" t="str">
        <f>IF(A11="","",泳者登録!AT15)</f>
        <v/>
      </c>
      <c r="D11" t="str">
        <f>IF(A11="","",泳者登録!AU15)</f>
        <v/>
      </c>
      <c r="E11" s="43" t="str">
        <f>IF(A11="","",泳者登録!G15)</f>
        <v/>
      </c>
      <c r="F11" t="str">
        <f>IF(A11="","",泳者登録!S15)</f>
        <v/>
      </c>
      <c r="G11" t="str">
        <f>IF(A11="","",泳者登録!AH15)</f>
        <v/>
      </c>
      <c r="H11" t="str">
        <f>IF(A11="","",泳者登録!AI15)</f>
        <v/>
      </c>
      <c r="I11" t="str">
        <f>IF(A11="","",泳者登録!AJ15)</f>
        <v/>
      </c>
      <c r="L11" t="str">
        <f t="shared" si="1"/>
        <v/>
      </c>
      <c r="M11" t="str">
        <f>IF(A11="","",TRIM(泳者登録!C15)&amp;TRIM(泳者登録!D15))</f>
        <v/>
      </c>
      <c r="N11" t="str">
        <f>IF(A11="","",申込書!$AB$6)</f>
        <v/>
      </c>
    </row>
    <row r="12" spans="1:14" x14ac:dyDescent="0.15">
      <c r="A12" t="str">
        <f>IF(泳者登録!C16="","",泳者登録!AR16)</f>
        <v/>
      </c>
      <c r="B12">
        <v>0</v>
      </c>
      <c r="C12" t="str">
        <f>IF(A12="","",泳者登録!AT16)</f>
        <v/>
      </c>
      <c r="D12" t="str">
        <f>IF(A12="","",泳者登録!AU16)</f>
        <v/>
      </c>
      <c r="E12" s="43" t="str">
        <f>IF(A12="","",泳者登録!G16)</f>
        <v/>
      </c>
      <c r="F12" t="str">
        <f>IF(A12="","",泳者登録!S16)</f>
        <v/>
      </c>
      <c r="G12" t="str">
        <f>IF(A12="","",泳者登録!AH16)</f>
        <v/>
      </c>
      <c r="H12" t="str">
        <f>IF(A12="","",泳者登録!AI16)</f>
        <v/>
      </c>
      <c r="I12" t="str">
        <f>IF(A12="","",泳者登録!AJ16)</f>
        <v/>
      </c>
      <c r="L12" t="str">
        <f t="shared" si="1"/>
        <v/>
      </c>
      <c r="M12" t="str">
        <f>IF(A12="","",TRIM(泳者登録!C16)&amp;TRIM(泳者登録!D16))</f>
        <v/>
      </c>
      <c r="N12" t="str">
        <f>IF(A12="","",申込書!$AB$6)</f>
        <v/>
      </c>
    </row>
    <row r="13" spans="1:14" x14ac:dyDescent="0.15">
      <c r="A13" t="str">
        <f>IF(泳者登録!C17="","",泳者登録!AR17)</f>
        <v/>
      </c>
      <c r="B13">
        <v>0</v>
      </c>
      <c r="C13" t="str">
        <f>IF(A13="","",泳者登録!AT17)</f>
        <v/>
      </c>
      <c r="D13" t="str">
        <f>IF(A13="","",泳者登録!AU17)</f>
        <v/>
      </c>
      <c r="E13" s="43" t="str">
        <f>IF(A13="","",泳者登録!G17)</f>
        <v/>
      </c>
      <c r="F13" t="str">
        <f>IF(A13="","",泳者登録!S17)</f>
        <v/>
      </c>
      <c r="G13" t="str">
        <f>IF(A13="","",泳者登録!AH17)</f>
        <v/>
      </c>
      <c r="H13" t="str">
        <f>IF(A13="","",泳者登録!AI17)</f>
        <v/>
      </c>
      <c r="I13" t="str">
        <f>IF(A13="","",泳者登録!AJ17)</f>
        <v/>
      </c>
      <c r="L13" t="str">
        <f t="shared" si="1"/>
        <v/>
      </c>
      <c r="M13" t="str">
        <f>IF(A13="","",TRIM(泳者登録!C17)&amp;TRIM(泳者登録!D17))</f>
        <v/>
      </c>
      <c r="N13" t="str">
        <f>IF(A13="","",申込書!$AB$6)</f>
        <v/>
      </c>
    </row>
    <row r="14" spans="1:14" x14ac:dyDescent="0.15">
      <c r="A14" t="str">
        <f>IF(泳者登録!C18="","",泳者登録!AR18)</f>
        <v/>
      </c>
      <c r="B14">
        <v>0</v>
      </c>
      <c r="C14" t="str">
        <f>IF(A14="","",泳者登録!AT18)</f>
        <v/>
      </c>
      <c r="D14" t="str">
        <f>IF(A14="","",泳者登録!AU18)</f>
        <v/>
      </c>
      <c r="E14" s="43" t="str">
        <f>IF(A14="","",泳者登録!G18)</f>
        <v/>
      </c>
      <c r="F14" t="str">
        <f>IF(A14="","",泳者登録!S18)</f>
        <v/>
      </c>
      <c r="G14" t="str">
        <f>IF(A14="","",泳者登録!AH18)</f>
        <v/>
      </c>
      <c r="H14" t="str">
        <f>IF(A14="","",泳者登録!AI18)</f>
        <v/>
      </c>
      <c r="I14" t="str">
        <f>IF(A14="","",泳者登録!AJ18)</f>
        <v/>
      </c>
      <c r="L14" t="str">
        <f t="shared" si="1"/>
        <v/>
      </c>
      <c r="M14" t="str">
        <f>IF(A14="","",TRIM(泳者登録!C18)&amp;TRIM(泳者登録!D18))</f>
        <v/>
      </c>
      <c r="N14" t="str">
        <f>IF(A14="","",申込書!$AB$6)</f>
        <v/>
      </c>
    </row>
    <row r="15" spans="1:14" x14ac:dyDescent="0.15">
      <c r="A15" t="str">
        <f>IF(泳者登録!C19="","",泳者登録!AR19)</f>
        <v/>
      </c>
      <c r="B15">
        <v>0</v>
      </c>
      <c r="C15" t="str">
        <f>IF(A15="","",泳者登録!AT19)</f>
        <v/>
      </c>
      <c r="D15" t="str">
        <f>IF(A15="","",泳者登録!AU19)</f>
        <v/>
      </c>
      <c r="E15" s="43" t="str">
        <f>IF(A15="","",泳者登録!G19)</f>
        <v/>
      </c>
      <c r="F15" t="str">
        <f>IF(A15="","",泳者登録!S19)</f>
        <v/>
      </c>
      <c r="G15" t="str">
        <f>IF(A15="","",泳者登録!AH19)</f>
        <v/>
      </c>
      <c r="H15" t="str">
        <f>IF(A15="","",泳者登録!AI19)</f>
        <v/>
      </c>
      <c r="I15" t="str">
        <f>IF(A15="","",泳者登録!AJ19)</f>
        <v/>
      </c>
      <c r="L15" t="str">
        <f t="shared" si="1"/>
        <v/>
      </c>
      <c r="M15" t="str">
        <f>IF(A15="","",TRIM(泳者登録!C19)&amp;TRIM(泳者登録!D19))</f>
        <v/>
      </c>
      <c r="N15" t="str">
        <f>IF(A15="","",申込書!$AB$6)</f>
        <v/>
      </c>
    </row>
    <row r="16" spans="1:14" x14ac:dyDescent="0.15">
      <c r="A16" t="str">
        <f>IF(泳者登録!C20="","",泳者登録!AR20)</f>
        <v/>
      </c>
      <c r="B16">
        <v>0</v>
      </c>
      <c r="C16" t="str">
        <f>IF(A16="","",泳者登録!AT20)</f>
        <v/>
      </c>
      <c r="D16" t="str">
        <f>IF(A16="","",泳者登録!AU20)</f>
        <v/>
      </c>
      <c r="E16" s="43" t="str">
        <f>IF(A16="","",泳者登録!G20)</f>
        <v/>
      </c>
      <c r="F16" t="str">
        <f>IF(A16="","",泳者登録!S20)</f>
        <v/>
      </c>
      <c r="G16" t="str">
        <f>IF(A16="","",泳者登録!AH20)</f>
        <v/>
      </c>
      <c r="H16" t="str">
        <f>IF(A16="","",泳者登録!AI20)</f>
        <v/>
      </c>
      <c r="I16" t="str">
        <f>IF(A16="","",泳者登録!AJ20)</f>
        <v/>
      </c>
      <c r="L16" t="str">
        <f t="shared" si="1"/>
        <v/>
      </c>
      <c r="M16" t="str">
        <f>IF(A16="","",TRIM(泳者登録!C20)&amp;TRIM(泳者登録!D20))</f>
        <v/>
      </c>
      <c r="N16" t="str">
        <f>IF(A16="","",申込書!$AB$6)</f>
        <v/>
      </c>
    </row>
    <row r="17" spans="1:14" x14ac:dyDescent="0.15">
      <c r="A17" t="str">
        <f>IF(泳者登録!C21="","",泳者登録!AR21)</f>
        <v/>
      </c>
      <c r="B17">
        <v>0</v>
      </c>
      <c r="C17" t="str">
        <f>IF(A17="","",泳者登録!AT21)</f>
        <v/>
      </c>
      <c r="D17" t="str">
        <f>IF(A17="","",泳者登録!AU21)</f>
        <v/>
      </c>
      <c r="E17" s="43" t="str">
        <f>IF(A17="","",泳者登録!G21)</f>
        <v/>
      </c>
      <c r="F17" t="str">
        <f>IF(A17="","",泳者登録!S21)</f>
        <v/>
      </c>
      <c r="G17" t="str">
        <f>IF(A17="","",泳者登録!AH21)</f>
        <v/>
      </c>
      <c r="H17" t="str">
        <f>IF(A17="","",泳者登録!AI21)</f>
        <v/>
      </c>
      <c r="I17" t="str">
        <f>IF(A17="","",泳者登録!AJ21)</f>
        <v/>
      </c>
      <c r="L17" t="str">
        <f t="shared" si="1"/>
        <v/>
      </c>
      <c r="M17" t="str">
        <f>IF(A17="","",TRIM(泳者登録!C21)&amp;TRIM(泳者登録!D21))</f>
        <v/>
      </c>
      <c r="N17" t="str">
        <f>IF(A17="","",申込書!$AB$6)</f>
        <v/>
      </c>
    </row>
    <row r="18" spans="1:14" x14ac:dyDescent="0.15">
      <c r="A18" t="str">
        <f>IF(泳者登録!C22="","",泳者登録!AR22)</f>
        <v/>
      </c>
      <c r="B18">
        <v>0</v>
      </c>
      <c r="C18" t="str">
        <f>IF(A18="","",泳者登録!AT22)</f>
        <v/>
      </c>
      <c r="D18" t="str">
        <f>IF(A18="","",泳者登録!AU22)</f>
        <v/>
      </c>
      <c r="E18" s="43" t="str">
        <f>IF(A18="","",泳者登録!G22)</f>
        <v/>
      </c>
      <c r="F18" t="str">
        <f>IF(A18="","",泳者登録!S22)</f>
        <v/>
      </c>
      <c r="G18" t="str">
        <f>IF(A18="","",泳者登録!AH22)</f>
        <v/>
      </c>
      <c r="H18" t="str">
        <f>IF(A18="","",泳者登録!AI22)</f>
        <v/>
      </c>
      <c r="I18" t="str">
        <f>IF(A18="","",泳者登録!AJ22)</f>
        <v/>
      </c>
      <c r="L18" t="str">
        <f t="shared" si="1"/>
        <v/>
      </c>
      <c r="M18" t="str">
        <f>IF(A18="","",TRIM(泳者登録!C22)&amp;TRIM(泳者登録!D22))</f>
        <v/>
      </c>
      <c r="N18" t="str">
        <f>IF(A18="","",申込書!$AB$6)</f>
        <v/>
      </c>
    </row>
    <row r="19" spans="1:14" x14ac:dyDescent="0.15">
      <c r="A19" t="str">
        <f>IF(泳者登録!C23="","",泳者登録!AR23)</f>
        <v/>
      </c>
      <c r="B19">
        <v>0</v>
      </c>
      <c r="C19" t="str">
        <f>IF(A19="","",泳者登録!AT23)</f>
        <v/>
      </c>
      <c r="D19" t="str">
        <f>IF(A19="","",泳者登録!AU23)</f>
        <v/>
      </c>
      <c r="E19" s="43" t="str">
        <f>IF(A19="","",泳者登録!G23)</f>
        <v/>
      </c>
      <c r="F19" t="str">
        <f>IF(A19="","",泳者登録!S23)</f>
        <v/>
      </c>
      <c r="G19" t="str">
        <f>IF(A19="","",泳者登録!AH23)</f>
        <v/>
      </c>
      <c r="H19" t="str">
        <f>IF(A19="","",泳者登録!AI23)</f>
        <v/>
      </c>
      <c r="I19" t="str">
        <f>IF(A19="","",泳者登録!AJ23)</f>
        <v/>
      </c>
      <c r="L19" t="str">
        <f t="shared" si="1"/>
        <v/>
      </c>
      <c r="M19" t="str">
        <f>IF(A19="","",TRIM(泳者登録!C23)&amp;TRIM(泳者登録!D23))</f>
        <v/>
      </c>
      <c r="N19" t="str">
        <f>IF(A19="","",申込書!$AB$6)</f>
        <v/>
      </c>
    </row>
    <row r="20" spans="1:14" x14ac:dyDescent="0.15">
      <c r="A20" t="str">
        <f>IF(泳者登録!C24="","",泳者登録!AR24)</f>
        <v/>
      </c>
      <c r="B20">
        <v>0</v>
      </c>
      <c r="C20" t="str">
        <f>IF(A20="","",泳者登録!AT24)</f>
        <v/>
      </c>
      <c r="D20" t="str">
        <f>IF(A20="","",泳者登録!AU24)</f>
        <v/>
      </c>
      <c r="E20" s="43" t="str">
        <f>IF(A20="","",泳者登録!G24)</f>
        <v/>
      </c>
      <c r="F20" t="str">
        <f>IF(A20="","",泳者登録!S24)</f>
        <v/>
      </c>
      <c r="G20" t="str">
        <f>IF(A20="","",泳者登録!AH24)</f>
        <v/>
      </c>
      <c r="H20" t="str">
        <f>IF(A20="","",泳者登録!AI24)</f>
        <v/>
      </c>
      <c r="I20" t="str">
        <f>IF(A20="","",泳者登録!AJ24)</f>
        <v/>
      </c>
      <c r="L20" t="str">
        <f t="shared" si="1"/>
        <v/>
      </c>
      <c r="M20" t="str">
        <f>IF(A20="","",TRIM(泳者登録!C24)&amp;TRIM(泳者登録!D24))</f>
        <v/>
      </c>
      <c r="N20" t="str">
        <f>IF(A20="","",申込書!$AB$6)</f>
        <v/>
      </c>
    </row>
    <row r="21" spans="1:14" x14ac:dyDescent="0.15">
      <c r="A21" t="str">
        <f>IF(泳者登録!C25="","",泳者登録!AR25)</f>
        <v/>
      </c>
      <c r="B21">
        <v>0</v>
      </c>
      <c r="C21" t="str">
        <f>IF(A21="","",泳者登録!AT25)</f>
        <v/>
      </c>
      <c r="D21" t="str">
        <f>IF(A21="","",泳者登録!AU25)</f>
        <v/>
      </c>
      <c r="E21" s="43" t="str">
        <f>IF(A21="","",泳者登録!G25)</f>
        <v/>
      </c>
      <c r="F21" t="str">
        <f>IF(A21="","",泳者登録!S25)</f>
        <v/>
      </c>
      <c r="G21" t="str">
        <f>IF(A21="","",泳者登録!AH25)</f>
        <v/>
      </c>
      <c r="H21" t="str">
        <f>IF(A21="","",泳者登録!AI25)</f>
        <v/>
      </c>
      <c r="I21" t="str">
        <f>IF(A21="","",泳者登録!AJ25)</f>
        <v/>
      </c>
      <c r="L21" t="str">
        <f t="shared" si="1"/>
        <v/>
      </c>
      <c r="M21" t="str">
        <f>IF(A21="","",TRIM(泳者登録!C25)&amp;TRIM(泳者登録!D25))</f>
        <v/>
      </c>
      <c r="N21" t="str">
        <f>IF(A21="","",申込書!$AB$6)</f>
        <v/>
      </c>
    </row>
    <row r="22" spans="1:14" x14ac:dyDescent="0.15">
      <c r="A22" t="str">
        <f>IF(泳者登録!C26="","",泳者登録!AR26)</f>
        <v/>
      </c>
      <c r="B22">
        <v>0</v>
      </c>
      <c r="C22" t="str">
        <f>IF(A22="","",泳者登録!AT26)</f>
        <v/>
      </c>
      <c r="D22" t="str">
        <f>IF(A22="","",泳者登録!AU26)</f>
        <v/>
      </c>
      <c r="E22" s="43" t="str">
        <f>IF(A22="","",泳者登録!G26)</f>
        <v/>
      </c>
      <c r="F22" t="str">
        <f>IF(A22="","",泳者登録!S26)</f>
        <v/>
      </c>
      <c r="G22" t="str">
        <f>IF(A22="","",泳者登録!AH26)</f>
        <v/>
      </c>
      <c r="H22" t="str">
        <f>IF(A22="","",泳者登録!AI26)</f>
        <v/>
      </c>
      <c r="I22" t="str">
        <f>IF(A22="","",泳者登録!AJ26)</f>
        <v/>
      </c>
      <c r="L22" t="str">
        <f t="shared" si="1"/>
        <v/>
      </c>
      <c r="M22" t="str">
        <f>IF(A22="","",TRIM(泳者登録!C26)&amp;TRIM(泳者登録!D26))</f>
        <v/>
      </c>
      <c r="N22" t="str">
        <f>IF(A22="","",申込書!$AB$6)</f>
        <v/>
      </c>
    </row>
    <row r="23" spans="1:14" x14ac:dyDescent="0.15">
      <c r="A23" t="str">
        <f>IF(泳者登録!C27="","",泳者登録!AR27)</f>
        <v/>
      </c>
      <c r="B23">
        <v>0</v>
      </c>
      <c r="C23" t="str">
        <f>IF(A23="","",泳者登録!AT27)</f>
        <v/>
      </c>
      <c r="D23" t="str">
        <f>IF(A23="","",泳者登録!AU27)</f>
        <v/>
      </c>
      <c r="E23" s="43" t="str">
        <f>IF(A23="","",泳者登録!G27)</f>
        <v/>
      </c>
      <c r="F23" t="str">
        <f>IF(A23="","",泳者登録!S27)</f>
        <v/>
      </c>
      <c r="G23" t="str">
        <f>IF(A23="","",泳者登録!AH27)</f>
        <v/>
      </c>
      <c r="H23" t="str">
        <f>IF(A23="","",泳者登録!AI27)</f>
        <v/>
      </c>
      <c r="I23" t="str">
        <f>IF(A23="","",泳者登録!AJ27)</f>
        <v/>
      </c>
      <c r="L23" t="str">
        <f t="shared" si="1"/>
        <v/>
      </c>
      <c r="M23" t="str">
        <f>IF(A23="","",TRIM(泳者登録!C27)&amp;TRIM(泳者登録!D27))</f>
        <v/>
      </c>
      <c r="N23" t="str">
        <f>IF(A23="","",申込書!$AB$6)</f>
        <v/>
      </c>
    </row>
    <row r="24" spans="1:14" x14ac:dyDescent="0.15">
      <c r="A24" t="str">
        <f>IF(泳者登録!C28="","",泳者登録!AR28)</f>
        <v/>
      </c>
      <c r="B24">
        <v>0</v>
      </c>
      <c r="C24" t="str">
        <f>IF(A24="","",泳者登録!AT28)</f>
        <v/>
      </c>
      <c r="D24" t="str">
        <f>IF(A24="","",泳者登録!AU28)</f>
        <v/>
      </c>
      <c r="E24" s="43" t="str">
        <f>IF(A24="","",泳者登録!G28)</f>
        <v/>
      </c>
      <c r="F24" t="str">
        <f>IF(A24="","",泳者登録!S28)</f>
        <v/>
      </c>
      <c r="G24" t="str">
        <f>IF(A24="","",泳者登録!AH28)</f>
        <v/>
      </c>
      <c r="H24" t="str">
        <f>IF(A24="","",泳者登録!AI28)</f>
        <v/>
      </c>
      <c r="I24" t="str">
        <f>IF(A24="","",泳者登録!AJ28)</f>
        <v/>
      </c>
      <c r="L24" t="str">
        <f t="shared" si="1"/>
        <v/>
      </c>
      <c r="M24" t="str">
        <f>IF(A24="","",TRIM(泳者登録!C28)&amp;TRIM(泳者登録!D28))</f>
        <v/>
      </c>
      <c r="N24" t="str">
        <f>IF(A24="","",申込書!$AB$6)</f>
        <v/>
      </c>
    </row>
    <row r="25" spans="1:14" x14ac:dyDescent="0.15">
      <c r="A25" t="str">
        <f>IF(泳者登録!C29="","",泳者登録!AR29)</f>
        <v/>
      </c>
      <c r="B25">
        <v>0</v>
      </c>
      <c r="C25" t="str">
        <f>IF(A25="","",泳者登録!AT29)</f>
        <v/>
      </c>
      <c r="D25" t="str">
        <f>IF(A25="","",泳者登録!AU29)</f>
        <v/>
      </c>
      <c r="E25" s="43" t="str">
        <f>IF(A25="","",泳者登録!G29)</f>
        <v/>
      </c>
      <c r="F25" t="str">
        <f>IF(A25="","",泳者登録!S29)</f>
        <v/>
      </c>
      <c r="G25" t="str">
        <f>IF(A25="","",泳者登録!AH29)</f>
        <v/>
      </c>
      <c r="H25" t="str">
        <f>IF(A25="","",泳者登録!AI29)</f>
        <v/>
      </c>
      <c r="I25" t="str">
        <f>IF(A25="","",泳者登録!AJ29)</f>
        <v/>
      </c>
      <c r="L25" t="str">
        <f t="shared" si="1"/>
        <v/>
      </c>
      <c r="M25" t="str">
        <f>IF(A25="","",TRIM(泳者登録!C29)&amp;TRIM(泳者登録!D29))</f>
        <v/>
      </c>
      <c r="N25" t="str">
        <f>IF(A25="","",申込書!$AB$6)</f>
        <v/>
      </c>
    </row>
    <row r="26" spans="1:14" x14ac:dyDescent="0.15">
      <c r="A26" t="str">
        <f>IF(泳者登録!C30="","",泳者登録!AR30)</f>
        <v/>
      </c>
      <c r="B26">
        <v>0</v>
      </c>
      <c r="C26" t="str">
        <f>IF(A26="","",泳者登録!AT30)</f>
        <v/>
      </c>
      <c r="D26" t="str">
        <f>IF(A26="","",泳者登録!AU30)</f>
        <v/>
      </c>
      <c r="E26" s="43" t="str">
        <f>IF(A26="","",泳者登録!G30)</f>
        <v/>
      </c>
      <c r="F26" t="str">
        <f>IF(A26="","",泳者登録!S30)</f>
        <v/>
      </c>
      <c r="G26" t="str">
        <f>IF(A26="","",泳者登録!AH30)</f>
        <v/>
      </c>
      <c r="H26" t="str">
        <f>IF(A26="","",泳者登録!AI30)</f>
        <v/>
      </c>
      <c r="I26" t="str">
        <f>IF(A26="","",泳者登録!AJ30)</f>
        <v/>
      </c>
      <c r="L26" t="str">
        <f t="shared" si="1"/>
        <v/>
      </c>
      <c r="M26" t="str">
        <f>IF(A26="","",TRIM(泳者登録!C30)&amp;TRIM(泳者登録!D30))</f>
        <v/>
      </c>
      <c r="N26" t="str">
        <f>IF(A26="","",申込書!$AB$6)</f>
        <v/>
      </c>
    </row>
    <row r="27" spans="1:14" x14ac:dyDescent="0.15">
      <c r="A27" t="str">
        <f>IF(泳者登録!C31="","",泳者登録!AR31)</f>
        <v/>
      </c>
      <c r="B27">
        <v>0</v>
      </c>
      <c r="C27" t="str">
        <f>IF(A27="","",泳者登録!AT31)</f>
        <v/>
      </c>
      <c r="D27" t="str">
        <f>IF(A27="","",泳者登録!AU31)</f>
        <v/>
      </c>
      <c r="E27" s="43" t="str">
        <f>IF(A27="","",泳者登録!G31)</f>
        <v/>
      </c>
      <c r="F27" t="str">
        <f>IF(A27="","",泳者登録!S31)</f>
        <v/>
      </c>
      <c r="G27" t="str">
        <f>IF(A27="","",泳者登録!AH31)</f>
        <v/>
      </c>
      <c r="H27" t="str">
        <f>IF(A27="","",泳者登録!AI31)</f>
        <v/>
      </c>
      <c r="I27" t="str">
        <f>IF(A27="","",泳者登録!AJ31)</f>
        <v/>
      </c>
      <c r="L27" t="str">
        <f t="shared" si="1"/>
        <v/>
      </c>
      <c r="M27" t="str">
        <f>IF(A27="","",TRIM(泳者登録!C31)&amp;TRIM(泳者登録!D31))</f>
        <v/>
      </c>
      <c r="N27" t="str">
        <f>IF(A27="","",申込書!$AB$6)</f>
        <v/>
      </c>
    </row>
    <row r="28" spans="1:14" x14ac:dyDescent="0.15">
      <c r="A28" t="str">
        <f>IF(泳者登録!C32="","",泳者登録!AR32)</f>
        <v/>
      </c>
      <c r="B28">
        <v>0</v>
      </c>
      <c r="C28" t="str">
        <f>IF(A28="","",泳者登録!AT32)</f>
        <v/>
      </c>
      <c r="D28" t="str">
        <f>IF(A28="","",泳者登録!AU32)</f>
        <v/>
      </c>
      <c r="E28" s="43" t="str">
        <f>IF(A28="","",泳者登録!G32)</f>
        <v/>
      </c>
      <c r="F28" t="str">
        <f>IF(A28="","",泳者登録!S32)</f>
        <v/>
      </c>
      <c r="G28" t="str">
        <f>IF(A28="","",泳者登録!AH32)</f>
        <v/>
      </c>
      <c r="H28" t="str">
        <f>IF(A28="","",泳者登録!AI32)</f>
        <v/>
      </c>
      <c r="I28" t="str">
        <f>IF(A28="","",泳者登録!AJ32)</f>
        <v/>
      </c>
      <c r="L28" t="str">
        <f t="shared" si="1"/>
        <v/>
      </c>
      <c r="M28" t="str">
        <f>IF(A28="","",TRIM(泳者登録!C32)&amp;TRIM(泳者登録!D32))</f>
        <v/>
      </c>
      <c r="N28" t="str">
        <f>IF(A28="","",申込書!$AB$6)</f>
        <v/>
      </c>
    </row>
    <row r="29" spans="1:14" x14ac:dyDescent="0.15">
      <c r="A29" t="str">
        <f>IF(泳者登録!C33="","",泳者登録!AR33)</f>
        <v/>
      </c>
      <c r="B29">
        <v>0</v>
      </c>
      <c r="C29" t="str">
        <f>IF(A29="","",泳者登録!AT33)</f>
        <v/>
      </c>
      <c r="D29" t="str">
        <f>IF(A29="","",泳者登録!AU33)</f>
        <v/>
      </c>
      <c r="E29" s="43" t="str">
        <f>IF(A29="","",泳者登録!G33)</f>
        <v/>
      </c>
      <c r="F29" t="str">
        <f>IF(A29="","",泳者登録!S33)</f>
        <v/>
      </c>
      <c r="G29" t="str">
        <f>IF(A29="","",泳者登録!AH33)</f>
        <v/>
      </c>
      <c r="H29" t="str">
        <f>IF(A29="","",泳者登録!AI33)</f>
        <v/>
      </c>
      <c r="I29" t="str">
        <f>IF(A29="","",泳者登録!AJ33)</f>
        <v/>
      </c>
      <c r="L29" t="str">
        <f t="shared" si="1"/>
        <v/>
      </c>
      <c r="M29" t="str">
        <f>IF(A29="","",TRIM(泳者登録!C33)&amp;TRIM(泳者登録!D33))</f>
        <v/>
      </c>
      <c r="N29" t="str">
        <f>IF(A29="","",申込書!$AB$6)</f>
        <v/>
      </c>
    </row>
    <row r="30" spans="1:14" x14ac:dyDescent="0.15">
      <c r="A30" t="str">
        <f>IF(泳者登録!C34="","",泳者登録!AR34)</f>
        <v/>
      </c>
      <c r="B30">
        <v>0</v>
      </c>
      <c r="C30" t="str">
        <f>IF(A30="","",泳者登録!AT34)</f>
        <v/>
      </c>
      <c r="D30" t="str">
        <f>IF(A30="","",泳者登録!AU34)</f>
        <v/>
      </c>
      <c r="E30" s="43" t="str">
        <f>IF(A30="","",泳者登録!G34)</f>
        <v/>
      </c>
      <c r="F30" t="str">
        <f>IF(A30="","",泳者登録!S34)</f>
        <v/>
      </c>
      <c r="G30" t="str">
        <f>IF(A30="","",泳者登録!AH34)</f>
        <v/>
      </c>
      <c r="H30" t="str">
        <f>IF(A30="","",泳者登録!AI34)</f>
        <v/>
      </c>
      <c r="I30" t="str">
        <f>IF(A30="","",泳者登録!AJ34)</f>
        <v/>
      </c>
      <c r="L30" t="str">
        <f t="shared" si="1"/>
        <v/>
      </c>
      <c r="M30" t="str">
        <f>IF(A30="","",TRIM(泳者登録!C34)&amp;TRIM(泳者登録!D34))</f>
        <v/>
      </c>
      <c r="N30" t="str">
        <f>IF(A30="","",申込書!$AB$6)</f>
        <v/>
      </c>
    </row>
    <row r="31" spans="1:14" x14ac:dyDescent="0.15">
      <c r="A31" t="str">
        <f>IF(泳者登録!C35="","",泳者登録!AR35)</f>
        <v/>
      </c>
      <c r="B31">
        <v>0</v>
      </c>
      <c r="C31" t="str">
        <f>IF(A31="","",泳者登録!AT35)</f>
        <v/>
      </c>
      <c r="D31" t="str">
        <f>IF(A31="","",泳者登録!AU35)</f>
        <v/>
      </c>
      <c r="E31" s="43" t="str">
        <f>IF(A31="","",泳者登録!G35)</f>
        <v/>
      </c>
      <c r="F31" t="str">
        <f>IF(A31="","",泳者登録!S35)</f>
        <v/>
      </c>
      <c r="G31" t="str">
        <f>IF(A31="","",泳者登録!AH35)</f>
        <v/>
      </c>
      <c r="H31" t="str">
        <f>IF(A31="","",泳者登録!AI35)</f>
        <v/>
      </c>
      <c r="I31" t="str">
        <f>IF(A31="","",泳者登録!AJ35)</f>
        <v/>
      </c>
      <c r="L31" t="str">
        <f t="shared" si="1"/>
        <v/>
      </c>
      <c r="M31" t="str">
        <f>IF(A31="","",TRIM(泳者登録!C35)&amp;TRIM(泳者登録!D35))</f>
        <v/>
      </c>
      <c r="N31" t="str">
        <f>IF(A31="","",申込書!$AB$6)</f>
        <v/>
      </c>
    </row>
    <row r="32" spans="1:14" x14ac:dyDescent="0.15">
      <c r="A32" t="str">
        <f>IF(泳者登録!C36="","",泳者登録!AR36)</f>
        <v/>
      </c>
      <c r="B32">
        <v>0</v>
      </c>
      <c r="C32" t="str">
        <f>IF(A32="","",泳者登録!AT36)</f>
        <v/>
      </c>
      <c r="D32" t="str">
        <f>IF(A32="","",泳者登録!AU36)</f>
        <v/>
      </c>
      <c r="E32" s="43" t="str">
        <f>IF(A32="","",泳者登録!G36)</f>
        <v/>
      </c>
      <c r="F32" t="str">
        <f>IF(A32="","",泳者登録!S36)</f>
        <v/>
      </c>
      <c r="G32" t="str">
        <f>IF(A32="","",泳者登録!AH36)</f>
        <v/>
      </c>
      <c r="H32" t="str">
        <f>IF(A32="","",泳者登録!AI36)</f>
        <v/>
      </c>
      <c r="I32" t="str">
        <f>IF(A32="","",泳者登録!AJ36)</f>
        <v/>
      </c>
      <c r="L32" t="str">
        <f t="shared" si="1"/>
        <v/>
      </c>
      <c r="M32" t="str">
        <f>IF(A32="","",TRIM(泳者登録!C36)&amp;TRIM(泳者登録!D36))</f>
        <v/>
      </c>
      <c r="N32" t="str">
        <f>IF(A32="","",申込書!$AB$6)</f>
        <v/>
      </c>
    </row>
    <row r="33" spans="1:14" x14ac:dyDescent="0.15">
      <c r="A33" t="str">
        <f>IF(泳者登録!C37="","",泳者登録!AR37)</f>
        <v/>
      </c>
      <c r="B33">
        <v>0</v>
      </c>
      <c r="C33" t="str">
        <f>IF(A33="","",泳者登録!AT37)</f>
        <v/>
      </c>
      <c r="D33" t="str">
        <f>IF(A33="","",泳者登録!AU37)</f>
        <v/>
      </c>
      <c r="E33" s="43" t="str">
        <f>IF(A33="","",泳者登録!G37)</f>
        <v/>
      </c>
      <c r="F33" t="str">
        <f>IF(A33="","",泳者登録!S37)</f>
        <v/>
      </c>
      <c r="G33" t="str">
        <f>IF(A33="","",泳者登録!AH37)</f>
        <v/>
      </c>
      <c r="H33" t="str">
        <f>IF(A33="","",泳者登録!AI37)</f>
        <v/>
      </c>
      <c r="I33" t="str">
        <f>IF(A33="","",泳者登録!AJ37)</f>
        <v/>
      </c>
      <c r="L33" t="str">
        <f t="shared" si="1"/>
        <v/>
      </c>
      <c r="M33" t="str">
        <f>IF(A33="","",TRIM(泳者登録!C37)&amp;TRIM(泳者登録!D37))</f>
        <v/>
      </c>
      <c r="N33" t="str">
        <f>IF(A33="","",申込書!$AB$6)</f>
        <v/>
      </c>
    </row>
    <row r="34" spans="1:14" x14ac:dyDescent="0.15">
      <c r="A34" t="str">
        <f>IF(泳者登録!C38="","",泳者登録!AR38)</f>
        <v/>
      </c>
      <c r="B34">
        <v>0</v>
      </c>
      <c r="C34" t="str">
        <f>IF(A34="","",泳者登録!AT38)</f>
        <v/>
      </c>
      <c r="D34" t="str">
        <f>IF(A34="","",泳者登録!AU38)</f>
        <v/>
      </c>
      <c r="E34" s="43" t="str">
        <f>IF(A34="","",泳者登録!G38)</f>
        <v/>
      </c>
      <c r="F34" t="str">
        <f>IF(A34="","",泳者登録!S38)</f>
        <v/>
      </c>
      <c r="G34" t="str">
        <f>IF(A34="","",泳者登録!AH38)</f>
        <v/>
      </c>
      <c r="H34" t="str">
        <f>IF(A34="","",泳者登録!AI38)</f>
        <v/>
      </c>
      <c r="I34" t="str">
        <f>IF(A34="","",泳者登録!AJ38)</f>
        <v/>
      </c>
      <c r="L34" t="str">
        <f t="shared" si="1"/>
        <v/>
      </c>
      <c r="M34" t="str">
        <f>IF(A34="","",TRIM(泳者登録!C38)&amp;TRIM(泳者登録!D38))</f>
        <v/>
      </c>
      <c r="N34" t="str">
        <f>IF(A34="","",申込書!$AB$6)</f>
        <v/>
      </c>
    </row>
    <row r="35" spans="1:14" x14ac:dyDescent="0.15">
      <c r="A35" t="str">
        <f>IF(泳者登録!C39="","",泳者登録!AR39)</f>
        <v/>
      </c>
      <c r="B35">
        <v>0</v>
      </c>
      <c r="C35" t="str">
        <f>IF(A35="","",泳者登録!AT39)</f>
        <v/>
      </c>
      <c r="D35" t="str">
        <f>IF(A35="","",泳者登録!AU39)</f>
        <v/>
      </c>
      <c r="E35" s="43" t="str">
        <f>IF(A35="","",泳者登録!G39)</f>
        <v/>
      </c>
      <c r="F35" t="str">
        <f>IF(A35="","",泳者登録!S39)</f>
        <v/>
      </c>
      <c r="G35" t="str">
        <f>IF(A35="","",泳者登録!AH39)</f>
        <v/>
      </c>
      <c r="H35" t="str">
        <f>IF(A35="","",泳者登録!AI39)</f>
        <v/>
      </c>
      <c r="I35" t="str">
        <f>IF(A35="","",泳者登録!AJ39)</f>
        <v/>
      </c>
      <c r="L35" t="str">
        <f t="shared" si="1"/>
        <v/>
      </c>
      <c r="M35" t="str">
        <f>IF(A35="","",TRIM(泳者登録!C39)&amp;TRIM(泳者登録!D39))</f>
        <v/>
      </c>
      <c r="N35" t="str">
        <f>IF(A35="","",申込書!$AB$6)</f>
        <v/>
      </c>
    </row>
    <row r="36" spans="1:14" x14ac:dyDescent="0.15">
      <c r="A36" t="str">
        <f>IF(泳者登録!C40="","",泳者登録!AR40)</f>
        <v/>
      </c>
      <c r="B36">
        <v>0</v>
      </c>
      <c r="C36" t="str">
        <f>IF(A36="","",泳者登録!AT40)</f>
        <v/>
      </c>
      <c r="D36" t="str">
        <f>IF(A36="","",泳者登録!AU40)</f>
        <v/>
      </c>
      <c r="E36" s="43" t="str">
        <f>IF(A36="","",泳者登録!G40)</f>
        <v/>
      </c>
      <c r="F36" t="str">
        <f>IF(A36="","",泳者登録!S40)</f>
        <v/>
      </c>
      <c r="G36" t="str">
        <f>IF(A36="","",泳者登録!AH40)</f>
        <v/>
      </c>
      <c r="H36" t="str">
        <f>IF(A36="","",泳者登録!AI40)</f>
        <v/>
      </c>
      <c r="I36" t="str">
        <f>IF(A36="","",泳者登録!AJ40)</f>
        <v/>
      </c>
      <c r="L36" t="str">
        <f t="shared" si="1"/>
        <v/>
      </c>
      <c r="M36" t="str">
        <f>IF(A36="","",TRIM(泳者登録!C40)&amp;TRIM(泳者登録!D40))</f>
        <v/>
      </c>
      <c r="N36" t="str">
        <f>IF(A36="","",申込書!$AB$6)</f>
        <v/>
      </c>
    </row>
    <row r="37" spans="1:14" x14ac:dyDescent="0.15">
      <c r="A37" t="str">
        <f>IF(泳者登録!C41="","",泳者登録!AR41)</f>
        <v/>
      </c>
      <c r="B37">
        <v>0</v>
      </c>
      <c r="C37" t="str">
        <f>IF(A37="","",泳者登録!AT41)</f>
        <v/>
      </c>
      <c r="D37" t="str">
        <f>IF(A37="","",泳者登録!AU41)</f>
        <v/>
      </c>
      <c r="E37" s="43" t="str">
        <f>IF(A37="","",泳者登録!G41)</f>
        <v/>
      </c>
      <c r="F37" t="str">
        <f>IF(A37="","",泳者登録!S41)</f>
        <v/>
      </c>
      <c r="G37" t="str">
        <f>IF(A37="","",泳者登録!AH41)</f>
        <v/>
      </c>
      <c r="H37" t="str">
        <f>IF(A37="","",泳者登録!AI41)</f>
        <v/>
      </c>
      <c r="I37" t="str">
        <f>IF(A37="","",泳者登録!AJ41)</f>
        <v/>
      </c>
      <c r="L37" t="str">
        <f t="shared" si="1"/>
        <v/>
      </c>
      <c r="M37" t="str">
        <f>IF(A37="","",TRIM(泳者登録!C41)&amp;TRIM(泳者登録!D41))</f>
        <v/>
      </c>
      <c r="N37" t="str">
        <f>IF(A37="","",申込書!$AB$6)</f>
        <v/>
      </c>
    </row>
    <row r="38" spans="1:14" x14ac:dyDescent="0.15">
      <c r="A38" t="str">
        <f>IF(泳者登録!C42="","",泳者登録!AR42)</f>
        <v/>
      </c>
      <c r="B38">
        <v>0</v>
      </c>
      <c r="C38" t="str">
        <f>IF(A38="","",泳者登録!AT42)</f>
        <v/>
      </c>
      <c r="D38" t="str">
        <f>IF(A38="","",泳者登録!AU42)</f>
        <v/>
      </c>
      <c r="E38" s="43" t="str">
        <f>IF(A38="","",泳者登録!G42)</f>
        <v/>
      </c>
      <c r="F38" t="str">
        <f>IF(A38="","",泳者登録!S42)</f>
        <v/>
      </c>
      <c r="G38" t="str">
        <f>IF(A38="","",泳者登録!AH42)</f>
        <v/>
      </c>
      <c r="H38" t="str">
        <f>IF(A38="","",泳者登録!AI42)</f>
        <v/>
      </c>
      <c r="I38" t="str">
        <f>IF(A38="","",泳者登録!AJ42)</f>
        <v/>
      </c>
      <c r="L38" t="str">
        <f t="shared" si="1"/>
        <v/>
      </c>
      <c r="M38" t="str">
        <f>IF(A38="","",TRIM(泳者登録!C42)&amp;TRIM(泳者登録!D42))</f>
        <v/>
      </c>
      <c r="N38" t="str">
        <f>IF(A38="","",申込書!$AB$6)</f>
        <v/>
      </c>
    </row>
    <row r="39" spans="1:14" x14ac:dyDescent="0.15">
      <c r="A39" t="str">
        <f>IF(泳者登録!C43="","",泳者登録!AR43)</f>
        <v/>
      </c>
      <c r="B39">
        <v>0</v>
      </c>
      <c r="C39" t="str">
        <f>IF(A39="","",泳者登録!AT43)</f>
        <v/>
      </c>
      <c r="D39" t="str">
        <f>IF(A39="","",泳者登録!AU43)</f>
        <v/>
      </c>
      <c r="E39" s="43" t="str">
        <f>IF(A39="","",泳者登録!G43)</f>
        <v/>
      </c>
      <c r="F39" t="str">
        <f>IF(A39="","",泳者登録!S43)</f>
        <v/>
      </c>
      <c r="G39" t="str">
        <f>IF(A39="","",泳者登録!AH43)</f>
        <v/>
      </c>
      <c r="H39" t="str">
        <f>IF(A39="","",泳者登録!AI43)</f>
        <v/>
      </c>
      <c r="I39" t="str">
        <f>IF(A39="","",泳者登録!AJ43)</f>
        <v/>
      </c>
      <c r="L39" t="str">
        <f t="shared" si="1"/>
        <v/>
      </c>
      <c r="M39" t="str">
        <f>IF(A39="","",TRIM(泳者登録!C43)&amp;TRIM(泳者登録!D43))</f>
        <v/>
      </c>
      <c r="N39" t="str">
        <f>IF(A39="","",申込書!$AB$6)</f>
        <v/>
      </c>
    </row>
    <row r="40" spans="1:14" x14ac:dyDescent="0.15">
      <c r="A40" t="str">
        <f>IF(泳者登録!C44="","",泳者登録!AR44)</f>
        <v/>
      </c>
      <c r="B40">
        <v>0</v>
      </c>
      <c r="C40" t="str">
        <f>IF(A40="","",泳者登録!AT44)</f>
        <v/>
      </c>
      <c r="D40" t="str">
        <f>IF(A40="","",泳者登録!AU44)</f>
        <v/>
      </c>
      <c r="E40" s="43" t="str">
        <f>IF(A40="","",泳者登録!G44)</f>
        <v/>
      </c>
      <c r="F40" t="str">
        <f>IF(A40="","",泳者登録!S44)</f>
        <v/>
      </c>
      <c r="G40" t="str">
        <f>IF(A40="","",泳者登録!AH44)</f>
        <v/>
      </c>
      <c r="H40" t="str">
        <f>IF(A40="","",泳者登録!AI44)</f>
        <v/>
      </c>
      <c r="I40" t="str">
        <f>IF(A40="","",泳者登録!AJ44)</f>
        <v/>
      </c>
      <c r="L40" t="str">
        <f t="shared" si="1"/>
        <v/>
      </c>
      <c r="M40" t="str">
        <f>IF(A40="","",TRIM(泳者登録!C44)&amp;TRIM(泳者登録!D44))</f>
        <v/>
      </c>
      <c r="N40" t="str">
        <f>IF(A40="","",申込書!$AB$6)</f>
        <v/>
      </c>
    </row>
    <row r="41" spans="1:14" x14ac:dyDescent="0.15">
      <c r="A41" t="str">
        <f>IF(泳者登録!C45="","",泳者登録!AR45)</f>
        <v/>
      </c>
      <c r="B41">
        <v>0</v>
      </c>
      <c r="C41" t="str">
        <f>IF(A41="","",泳者登録!AT45)</f>
        <v/>
      </c>
      <c r="D41" t="str">
        <f>IF(A41="","",泳者登録!AU45)</f>
        <v/>
      </c>
      <c r="E41" s="43" t="str">
        <f>IF(A41="","",泳者登録!G45)</f>
        <v/>
      </c>
      <c r="F41" t="str">
        <f>IF(A41="","",泳者登録!S45)</f>
        <v/>
      </c>
      <c r="G41" t="str">
        <f>IF(A41="","",泳者登録!AH45)</f>
        <v/>
      </c>
      <c r="H41" t="str">
        <f>IF(A41="","",泳者登録!AI45)</f>
        <v/>
      </c>
      <c r="I41" t="str">
        <f>IF(A41="","",泳者登録!AJ45)</f>
        <v/>
      </c>
      <c r="L41" t="str">
        <f t="shared" si="1"/>
        <v/>
      </c>
      <c r="M41" t="str">
        <f>IF(A41="","",TRIM(泳者登録!C45)&amp;TRIM(泳者登録!D45))</f>
        <v/>
      </c>
      <c r="N41" t="str">
        <f>IF(A41="","",申込書!$AB$6)</f>
        <v/>
      </c>
    </row>
    <row r="42" spans="1:14" x14ac:dyDescent="0.15">
      <c r="A42" t="str">
        <f>IF(泳者登録!C46="","",泳者登録!AR46)</f>
        <v/>
      </c>
      <c r="B42">
        <v>0</v>
      </c>
      <c r="C42" t="str">
        <f>IF(A42="","",泳者登録!AT46)</f>
        <v/>
      </c>
      <c r="D42" t="str">
        <f>IF(A42="","",泳者登録!AU46)</f>
        <v/>
      </c>
      <c r="E42" s="43" t="str">
        <f>IF(A42="","",泳者登録!G46)</f>
        <v/>
      </c>
      <c r="F42" t="str">
        <f>IF(A42="","",泳者登録!S46)</f>
        <v/>
      </c>
      <c r="G42" t="str">
        <f>IF(A42="","",泳者登録!AH46)</f>
        <v/>
      </c>
      <c r="H42" t="str">
        <f>IF(A42="","",泳者登録!AI46)</f>
        <v/>
      </c>
      <c r="I42" t="str">
        <f>IF(A42="","",泳者登録!AJ46)</f>
        <v/>
      </c>
      <c r="L42" t="str">
        <f t="shared" si="1"/>
        <v/>
      </c>
      <c r="M42" t="str">
        <f>IF(A42="","",TRIM(泳者登録!C46)&amp;TRIM(泳者登録!D46))</f>
        <v/>
      </c>
      <c r="N42" t="str">
        <f>IF(A42="","",申込書!$AB$6)</f>
        <v/>
      </c>
    </row>
    <row r="43" spans="1:14" x14ac:dyDescent="0.15">
      <c r="A43" t="str">
        <f>IF(泳者登録!C47="","",泳者登録!AR47)</f>
        <v/>
      </c>
      <c r="B43">
        <v>0</v>
      </c>
      <c r="C43" t="str">
        <f>IF(A43="","",泳者登録!AT47)</f>
        <v/>
      </c>
      <c r="D43" t="str">
        <f>IF(A43="","",泳者登録!AU47)</f>
        <v/>
      </c>
      <c r="E43" s="43" t="str">
        <f>IF(A43="","",泳者登録!G47)</f>
        <v/>
      </c>
      <c r="F43" t="str">
        <f>IF(A43="","",泳者登録!S47)</f>
        <v/>
      </c>
      <c r="G43" t="str">
        <f>IF(A43="","",泳者登録!AH47)</f>
        <v/>
      </c>
      <c r="H43" t="str">
        <f>IF(A43="","",泳者登録!AI47)</f>
        <v/>
      </c>
      <c r="I43" t="str">
        <f>IF(A43="","",泳者登録!AJ47)</f>
        <v/>
      </c>
      <c r="L43" t="str">
        <f t="shared" si="1"/>
        <v/>
      </c>
      <c r="M43" t="str">
        <f>IF(A43="","",TRIM(泳者登録!C47)&amp;TRIM(泳者登録!D47))</f>
        <v/>
      </c>
      <c r="N43" t="str">
        <f>IF(A43="","",申込書!$AB$6)</f>
        <v/>
      </c>
    </row>
    <row r="44" spans="1:14" x14ac:dyDescent="0.15">
      <c r="A44" t="str">
        <f>IF(泳者登録!C48="","",泳者登録!AR48)</f>
        <v/>
      </c>
      <c r="B44">
        <v>0</v>
      </c>
      <c r="C44" t="str">
        <f>IF(A44="","",泳者登録!AT48)</f>
        <v/>
      </c>
      <c r="D44" t="str">
        <f>IF(A44="","",泳者登録!AU48)</f>
        <v/>
      </c>
      <c r="E44" s="43" t="str">
        <f>IF(A44="","",泳者登録!G48)</f>
        <v/>
      </c>
      <c r="F44" t="str">
        <f>IF(A44="","",泳者登録!S48)</f>
        <v/>
      </c>
      <c r="G44" t="str">
        <f>IF(A44="","",泳者登録!AH48)</f>
        <v/>
      </c>
      <c r="H44" t="str">
        <f>IF(A44="","",泳者登録!AI48)</f>
        <v/>
      </c>
      <c r="I44" t="str">
        <f>IF(A44="","",泳者登録!AJ48)</f>
        <v/>
      </c>
      <c r="L44" t="str">
        <f t="shared" si="1"/>
        <v/>
      </c>
      <c r="M44" t="str">
        <f>IF(A44="","",TRIM(泳者登録!C48)&amp;TRIM(泳者登録!D48))</f>
        <v/>
      </c>
      <c r="N44" t="str">
        <f>IF(A44="","",申込書!$AB$6)</f>
        <v/>
      </c>
    </row>
    <row r="45" spans="1:14" x14ac:dyDescent="0.15">
      <c r="A45" t="str">
        <f>IF(泳者登録!C49="","",泳者登録!AR49)</f>
        <v/>
      </c>
      <c r="B45">
        <v>0</v>
      </c>
      <c r="C45" t="str">
        <f>IF(A45="","",泳者登録!AT49)</f>
        <v/>
      </c>
      <c r="D45" t="str">
        <f>IF(A45="","",泳者登録!AU49)</f>
        <v/>
      </c>
      <c r="E45" s="43" t="str">
        <f>IF(A45="","",泳者登録!G49)</f>
        <v/>
      </c>
      <c r="F45" t="str">
        <f>IF(A45="","",泳者登録!S49)</f>
        <v/>
      </c>
      <c r="G45" t="str">
        <f>IF(A45="","",泳者登録!AH49)</f>
        <v/>
      </c>
      <c r="H45" t="str">
        <f>IF(A45="","",泳者登録!AI49)</f>
        <v/>
      </c>
      <c r="I45" t="str">
        <f>IF(A45="","",泳者登録!AJ49)</f>
        <v/>
      </c>
      <c r="L45" t="str">
        <f t="shared" si="1"/>
        <v/>
      </c>
      <c r="M45" t="str">
        <f>IF(A45="","",TRIM(泳者登録!C49)&amp;TRIM(泳者登録!D49))</f>
        <v/>
      </c>
      <c r="N45" t="str">
        <f>IF(A45="","",申込書!$AB$6)</f>
        <v/>
      </c>
    </row>
    <row r="46" spans="1:14" x14ac:dyDescent="0.15">
      <c r="A46" t="str">
        <f>IF(泳者登録!C50="","",泳者登録!AR50)</f>
        <v/>
      </c>
      <c r="B46">
        <v>0</v>
      </c>
      <c r="C46" t="str">
        <f>IF(A46="","",泳者登録!AT50)</f>
        <v/>
      </c>
      <c r="D46" t="str">
        <f>IF(A46="","",泳者登録!AU50)</f>
        <v/>
      </c>
      <c r="E46" s="43" t="str">
        <f>IF(A46="","",泳者登録!G50)</f>
        <v/>
      </c>
      <c r="F46" t="str">
        <f>IF(A46="","",泳者登録!S50)</f>
        <v/>
      </c>
      <c r="G46" t="str">
        <f>IF(A46="","",泳者登録!AH50)</f>
        <v/>
      </c>
      <c r="H46" t="str">
        <f>IF(A46="","",泳者登録!AI50)</f>
        <v/>
      </c>
      <c r="I46" t="str">
        <f>IF(A46="","",泳者登録!AJ50)</f>
        <v/>
      </c>
      <c r="L46" t="str">
        <f t="shared" si="1"/>
        <v/>
      </c>
      <c r="M46" t="str">
        <f>IF(A46="","",TRIM(泳者登録!C50)&amp;TRIM(泳者登録!D50))</f>
        <v/>
      </c>
      <c r="N46" t="str">
        <f>IF(A46="","",申込書!$AB$6)</f>
        <v/>
      </c>
    </row>
    <row r="47" spans="1:14" x14ac:dyDescent="0.15">
      <c r="A47" t="str">
        <f>IF(泳者登録!C51="","",泳者登録!AR51)</f>
        <v/>
      </c>
      <c r="B47">
        <v>0</v>
      </c>
      <c r="C47" t="str">
        <f>IF(A47="","",泳者登録!AT51)</f>
        <v/>
      </c>
      <c r="D47" t="str">
        <f>IF(A47="","",泳者登録!AU51)</f>
        <v/>
      </c>
      <c r="E47" s="43" t="str">
        <f>IF(A47="","",泳者登録!G51)</f>
        <v/>
      </c>
      <c r="F47" t="str">
        <f>IF(A47="","",泳者登録!S51)</f>
        <v/>
      </c>
      <c r="G47" t="str">
        <f>IF(A47="","",泳者登録!AH51)</f>
        <v/>
      </c>
      <c r="H47" t="str">
        <f>IF(A47="","",泳者登録!AI51)</f>
        <v/>
      </c>
      <c r="I47" t="str">
        <f>IF(A47="","",泳者登録!AJ51)</f>
        <v/>
      </c>
      <c r="L47" t="str">
        <f t="shared" si="1"/>
        <v/>
      </c>
      <c r="M47" t="str">
        <f>IF(A47="","",TRIM(泳者登録!C51)&amp;TRIM(泳者登録!D51))</f>
        <v/>
      </c>
      <c r="N47" t="str">
        <f>IF(A47="","",申込書!$AB$6)</f>
        <v/>
      </c>
    </row>
    <row r="48" spans="1:14" x14ac:dyDescent="0.15">
      <c r="A48" t="str">
        <f>IF(泳者登録!C52="","",泳者登録!AR52)</f>
        <v/>
      </c>
      <c r="B48">
        <v>0</v>
      </c>
      <c r="C48" t="str">
        <f>IF(A48="","",泳者登録!AT52)</f>
        <v/>
      </c>
      <c r="D48" t="str">
        <f>IF(A48="","",泳者登録!AU52)</f>
        <v/>
      </c>
      <c r="E48" s="43" t="str">
        <f>IF(A48="","",泳者登録!G52)</f>
        <v/>
      </c>
      <c r="F48" t="str">
        <f>IF(A48="","",泳者登録!S52)</f>
        <v/>
      </c>
      <c r="G48" t="str">
        <f>IF(A48="","",泳者登録!AH52)</f>
        <v/>
      </c>
      <c r="H48" t="str">
        <f>IF(A48="","",泳者登録!AI52)</f>
        <v/>
      </c>
      <c r="I48" t="str">
        <f>IF(A48="","",泳者登録!AJ52)</f>
        <v/>
      </c>
      <c r="L48" t="str">
        <f t="shared" si="1"/>
        <v/>
      </c>
      <c r="M48" t="str">
        <f>IF(A48="","",TRIM(泳者登録!C52)&amp;TRIM(泳者登録!D52))</f>
        <v/>
      </c>
      <c r="N48" t="str">
        <f>IF(A48="","",申込書!$AB$6)</f>
        <v/>
      </c>
    </row>
    <row r="49" spans="1:14" x14ac:dyDescent="0.15">
      <c r="A49" t="str">
        <f>IF(泳者登録!C53="","",泳者登録!AR53)</f>
        <v/>
      </c>
      <c r="B49">
        <v>0</v>
      </c>
      <c r="C49" t="str">
        <f>IF(A49="","",泳者登録!AT53)</f>
        <v/>
      </c>
      <c r="D49" t="str">
        <f>IF(A49="","",泳者登録!AU53)</f>
        <v/>
      </c>
      <c r="E49" s="43" t="str">
        <f>IF(A49="","",泳者登録!G53)</f>
        <v/>
      </c>
      <c r="F49" t="str">
        <f>IF(A49="","",泳者登録!S53)</f>
        <v/>
      </c>
      <c r="G49" t="str">
        <f>IF(A49="","",泳者登録!AH53)</f>
        <v/>
      </c>
      <c r="H49" t="str">
        <f>IF(A49="","",泳者登録!AI53)</f>
        <v/>
      </c>
      <c r="I49" t="str">
        <f>IF(A49="","",泳者登録!AJ53)</f>
        <v/>
      </c>
      <c r="L49" t="str">
        <f t="shared" si="1"/>
        <v/>
      </c>
      <c r="M49" t="str">
        <f>IF(A49="","",TRIM(泳者登録!C53)&amp;TRIM(泳者登録!D53))</f>
        <v/>
      </c>
      <c r="N49" t="str">
        <f>IF(A49="","",申込書!$AB$6)</f>
        <v/>
      </c>
    </row>
    <row r="50" spans="1:14" x14ac:dyDescent="0.15">
      <c r="A50" t="str">
        <f>IF(泳者登録!C54="","",泳者登録!AR54)</f>
        <v/>
      </c>
      <c r="B50">
        <v>0</v>
      </c>
      <c r="C50" t="str">
        <f>IF(A50="","",泳者登録!AT54)</f>
        <v/>
      </c>
      <c r="D50" t="str">
        <f>IF(A50="","",泳者登録!AU54)</f>
        <v/>
      </c>
      <c r="E50" s="43" t="str">
        <f>IF(A50="","",泳者登録!G54)</f>
        <v/>
      </c>
      <c r="F50" t="str">
        <f>IF(A50="","",泳者登録!S54)</f>
        <v/>
      </c>
      <c r="G50" t="str">
        <f>IF(A50="","",泳者登録!AH54)</f>
        <v/>
      </c>
      <c r="H50" t="str">
        <f>IF(A50="","",泳者登録!AI54)</f>
        <v/>
      </c>
      <c r="I50" t="str">
        <f>IF(A50="","",泳者登録!AJ54)</f>
        <v/>
      </c>
      <c r="L50" t="str">
        <f t="shared" si="1"/>
        <v/>
      </c>
      <c r="M50" t="str">
        <f>IF(A50="","",TRIM(泳者登録!C54)&amp;TRIM(泳者登録!D54))</f>
        <v/>
      </c>
      <c r="N50" t="str">
        <f>IF(A50="","",申込書!$AB$6)</f>
        <v/>
      </c>
    </row>
    <row r="51" spans="1:14" x14ac:dyDescent="0.15">
      <c r="A51" s="42" t="str">
        <f>IF(泳者登録!C55="","",泳者登録!AR55)</f>
        <v/>
      </c>
      <c r="B51" s="42">
        <v>0</v>
      </c>
      <c r="C51" s="42" t="str">
        <f>IF(A51="","",泳者登録!AT55)</f>
        <v/>
      </c>
      <c r="D51" s="42" t="str">
        <f>IF(A51="","",泳者登録!AU55)</f>
        <v/>
      </c>
      <c r="E51" s="44" t="str">
        <f>IF(A51="","",泳者登録!G55)</f>
        <v/>
      </c>
      <c r="F51" s="42" t="str">
        <f>IF(A51="","",泳者登録!S55)</f>
        <v/>
      </c>
      <c r="G51" s="42" t="str">
        <f>IF(A51="","",泳者登録!AH55)</f>
        <v/>
      </c>
      <c r="H51" s="42" t="str">
        <f>IF(A51="","",泳者登録!AI55)</f>
        <v/>
      </c>
      <c r="I51" s="42" t="str">
        <f>IF(A51="","",泳者登録!AJ55)</f>
        <v/>
      </c>
      <c r="J51" s="42"/>
      <c r="K51" s="42"/>
      <c r="L51" s="42" t="str">
        <f t="shared" si="1"/>
        <v/>
      </c>
      <c r="M51" s="42" t="str">
        <f>IF(A51="","",TRIM(泳者登録!C55)&amp;TRIM(泳者登録!D55))</f>
        <v/>
      </c>
      <c r="N51" s="42" t="str">
        <f>IF(A51="","",申込書!$AB$6)</f>
        <v/>
      </c>
    </row>
    <row r="52" spans="1:14" x14ac:dyDescent="0.15">
      <c r="B52">
        <v>0</v>
      </c>
      <c r="C52" t="str">
        <f>IF(A52="","",泳者登録!AT56)</f>
        <v/>
      </c>
      <c r="D52" t="str">
        <f>IF(A52="","",泳者登録!AU56)</f>
        <v/>
      </c>
      <c r="E52" s="43" t="str">
        <f>IF(A52="","",泳者登録!G56)</f>
        <v/>
      </c>
      <c r="F52" t="str">
        <f>IF(A52="","",泳者登録!S56)</f>
        <v/>
      </c>
      <c r="G52" t="str">
        <f>IF(A52="","",泳者登録!AH56)</f>
        <v/>
      </c>
      <c r="H52" t="str">
        <f>IF(A52="","",泳者登録!AI56)</f>
        <v/>
      </c>
      <c r="I52" t="str">
        <f>IF(A52="","",泳者登録!AJ56)</f>
        <v/>
      </c>
      <c r="J52" t="str">
        <f>IF(A52="","",IF(泳者登録!#REF!="○","○","×")&amp;泳者登録!#REF!)</f>
        <v/>
      </c>
      <c r="L52" t="str">
        <f t="shared" si="1"/>
        <v/>
      </c>
      <c r="M52" t="str">
        <f>IF(A52="","",TRIM(泳者登録!C56)&amp;TRIM(泳者登録!D56))</f>
        <v/>
      </c>
      <c r="N52" t="str">
        <f>IF(A52="","",申込書!$AB$6)</f>
        <v/>
      </c>
    </row>
    <row r="53" spans="1:14" x14ac:dyDescent="0.15">
      <c r="A53" s="42"/>
      <c r="B53" s="42">
        <v>0</v>
      </c>
      <c r="C53" s="42" t="str">
        <f>IF(A53="","",泳者登録!AT57)</f>
        <v/>
      </c>
      <c r="D53" s="42" t="str">
        <f>IF(A53="","",泳者登録!AU57)</f>
        <v/>
      </c>
      <c r="E53" s="44" t="str">
        <f>IF(A53="","",泳者登録!G57)</f>
        <v/>
      </c>
      <c r="F53" s="42" t="str">
        <f>IF(A53="","",泳者登録!S57)</f>
        <v/>
      </c>
      <c r="G53" s="42" t="str">
        <f>IF(A53="","",泳者登録!AH57)</f>
        <v/>
      </c>
      <c r="H53" s="42" t="str">
        <f>IF(A53="","",泳者登録!AI57)</f>
        <v/>
      </c>
      <c r="I53" s="42" t="str">
        <f>IF(A53="","",泳者登録!AJ57)</f>
        <v/>
      </c>
      <c r="J53" s="42" t="str">
        <f>IF(A53="","",IF(泳者登録!#REF!="○","○","×")&amp;泳者登録!#REF!)</f>
        <v/>
      </c>
      <c r="K53" s="42"/>
      <c r="L53" s="42" t="str">
        <f t="shared" si="1"/>
        <v/>
      </c>
      <c r="M53" s="42" t="str">
        <f>IF(A53="","",TRIM(泳者登録!C57)&amp;TRIM(泳者登録!D57))</f>
        <v/>
      </c>
      <c r="N53" s="42" t="str">
        <f>IF(A53="","",申込書!$AB$6)</f>
        <v/>
      </c>
    </row>
    <row r="54" spans="1:14" x14ac:dyDescent="0.15">
      <c r="A54" t="str">
        <f>IF(泳者登録!C58="","",泳者登録!AR58)</f>
        <v/>
      </c>
      <c r="B54">
        <v>5</v>
      </c>
      <c r="C54" t="str">
        <f>IF(A54="","",泳者登録!AT58)</f>
        <v/>
      </c>
      <c r="D54" t="str">
        <f>IF(A54="","",泳者登録!AU58)</f>
        <v/>
      </c>
      <c r="E54" s="43" t="str">
        <f>IF(A54="","",泳者登録!G58)</f>
        <v/>
      </c>
      <c r="F54" t="str">
        <f>IF(A54="","",泳者登録!S58)</f>
        <v/>
      </c>
      <c r="G54" t="str">
        <f>IF(A54="","",泳者登録!AH58)</f>
        <v/>
      </c>
      <c r="H54" t="str">
        <f>IF(A54="","",泳者登録!AI58)</f>
        <v/>
      </c>
      <c r="I54" t="str">
        <f>IF(A54="","",泳者登録!AJ58)</f>
        <v/>
      </c>
      <c r="L54" t="str">
        <f t="shared" si="1"/>
        <v/>
      </c>
      <c r="M54" t="str">
        <f>IF(A54="","",TRIM(泳者登録!C58)&amp;TRIM(泳者登録!D58))</f>
        <v/>
      </c>
      <c r="N54" t="str">
        <f>IF(A54="","",申込書!$AB$6)</f>
        <v/>
      </c>
    </row>
    <row r="55" spans="1:14" x14ac:dyDescent="0.15">
      <c r="A55" t="str">
        <f>IF(泳者登録!C59="","",泳者登録!AR59)</f>
        <v/>
      </c>
      <c r="B55">
        <v>5</v>
      </c>
      <c r="C55" t="str">
        <f>IF(A55="","",泳者登録!AT59)</f>
        <v/>
      </c>
      <c r="D55" t="str">
        <f>IF(A55="","",泳者登録!AU59)</f>
        <v/>
      </c>
      <c r="E55" s="43" t="str">
        <f>IF(A55="","",泳者登録!G59)</f>
        <v/>
      </c>
      <c r="F55" t="str">
        <f>IF(A55="","",泳者登録!S59)</f>
        <v/>
      </c>
      <c r="G55" t="str">
        <f>IF(A55="","",泳者登録!AH59)</f>
        <v/>
      </c>
      <c r="H55" t="str">
        <f>IF(A55="","",泳者登録!AI59)</f>
        <v/>
      </c>
      <c r="I55" t="str">
        <f>IF(A55="","",泳者登録!AJ59)</f>
        <v/>
      </c>
      <c r="L55" t="str">
        <f t="shared" si="1"/>
        <v/>
      </c>
      <c r="M55" t="str">
        <f>IF(A55="","",TRIM(泳者登録!C59)&amp;TRIM(泳者登録!D59))</f>
        <v/>
      </c>
      <c r="N55" t="str">
        <f>IF(A55="","",申込書!$AB$6)</f>
        <v/>
      </c>
    </row>
    <row r="56" spans="1:14" x14ac:dyDescent="0.15">
      <c r="A56" t="str">
        <f>IF(泳者登録!C60="","",泳者登録!AR60)</f>
        <v/>
      </c>
      <c r="B56">
        <v>5</v>
      </c>
      <c r="C56" t="str">
        <f>IF(A56="","",泳者登録!AT60)</f>
        <v/>
      </c>
      <c r="D56" t="str">
        <f>IF(A56="","",泳者登録!AU60)</f>
        <v/>
      </c>
      <c r="E56" s="43" t="str">
        <f>IF(A56="","",泳者登録!G60)</f>
        <v/>
      </c>
      <c r="F56" t="str">
        <f>IF(A56="","",泳者登録!S60)</f>
        <v/>
      </c>
      <c r="G56" t="str">
        <f>IF(A56="","",泳者登録!AH60)</f>
        <v/>
      </c>
      <c r="H56" t="str">
        <f>IF(A56="","",泳者登録!AI60)</f>
        <v/>
      </c>
      <c r="I56" t="str">
        <f>IF(A56="","",泳者登録!AJ60)</f>
        <v/>
      </c>
      <c r="L56" t="str">
        <f t="shared" si="1"/>
        <v/>
      </c>
      <c r="M56" t="str">
        <f>IF(A56="","",TRIM(泳者登録!C60)&amp;TRIM(泳者登録!D60))</f>
        <v/>
      </c>
      <c r="N56" t="str">
        <f>IF(A56="","",申込書!$AB$6)</f>
        <v/>
      </c>
    </row>
    <row r="57" spans="1:14" x14ac:dyDescent="0.15">
      <c r="A57" t="str">
        <f>IF(泳者登録!C61="","",泳者登録!AR61)</f>
        <v/>
      </c>
      <c r="B57">
        <v>5</v>
      </c>
      <c r="C57" t="str">
        <f>IF(A57="","",泳者登録!AT61)</f>
        <v/>
      </c>
      <c r="D57" t="str">
        <f>IF(A57="","",泳者登録!AU61)</f>
        <v/>
      </c>
      <c r="E57" s="43" t="str">
        <f>IF(A57="","",泳者登録!G61)</f>
        <v/>
      </c>
      <c r="F57" t="str">
        <f>IF(A57="","",泳者登録!S61)</f>
        <v/>
      </c>
      <c r="G57" t="str">
        <f>IF(A57="","",泳者登録!AH61)</f>
        <v/>
      </c>
      <c r="H57" t="str">
        <f>IF(A57="","",泳者登録!AI61)</f>
        <v/>
      </c>
      <c r="I57" t="str">
        <f>IF(A57="","",泳者登録!AJ61)</f>
        <v/>
      </c>
      <c r="L57" t="str">
        <f t="shared" si="1"/>
        <v/>
      </c>
      <c r="M57" t="str">
        <f>IF(A57="","",TRIM(泳者登録!C61)&amp;TRIM(泳者登録!D61))</f>
        <v/>
      </c>
      <c r="N57" t="str">
        <f>IF(A57="","",申込書!$AB$6)</f>
        <v/>
      </c>
    </row>
    <row r="58" spans="1:14" x14ac:dyDescent="0.15">
      <c r="A58" t="str">
        <f>IF(泳者登録!C62="","",泳者登録!AR62)</f>
        <v/>
      </c>
      <c r="B58">
        <v>5</v>
      </c>
      <c r="C58" t="str">
        <f>IF(A58="","",泳者登録!AT62)</f>
        <v/>
      </c>
      <c r="D58" t="str">
        <f>IF(A58="","",泳者登録!AU62)</f>
        <v/>
      </c>
      <c r="E58" s="43" t="str">
        <f>IF(A58="","",泳者登録!G62)</f>
        <v/>
      </c>
      <c r="F58" t="str">
        <f>IF(A58="","",泳者登録!S62)</f>
        <v/>
      </c>
      <c r="G58" t="str">
        <f>IF(A58="","",泳者登録!AH62)</f>
        <v/>
      </c>
      <c r="H58" t="str">
        <f>IF(A58="","",泳者登録!AI62)</f>
        <v/>
      </c>
      <c r="I58" t="str">
        <f>IF(A58="","",泳者登録!AJ62)</f>
        <v/>
      </c>
      <c r="L58" t="str">
        <f t="shared" si="1"/>
        <v/>
      </c>
      <c r="M58" t="str">
        <f>IF(A58="","",TRIM(泳者登録!C62)&amp;TRIM(泳者登録!D62))</f>
        <v/>
      </c>
      <c r="N58" t="str">
        <f>IF(A58="","",申込書!$AB$6)</f>
        <v/>
      </c>
    </row>
    <row r="59" spans="1:14" x14ac:dyDescent="0.15">
      <c r="A59" t="str">
        <f>IF(泳者登録!C63="","",泳者登録!AR63)</f>
        <v/>
      </c>
      <c r="B59">
        <v>5</v>
      </c>
      <c r="C59" t="str">
        <f>IF(A59="","",泳者登録!AT63)</f>
        <v/>
      </c>
      <c r="D59" t="str">
        <f>IF(A59="","",泳者登録!AU63)</f>
        <v/>
      </c>
      <c r="E59" s="43" t="str">
        <f>IF(A59="","",泳者登録!G63)</f>
        <v/>
      </c>
      <c r="F59" t="str">
        <f>IF(A59="","",泳者登録!S63)</f>
        <v/>
      </c>
      <c r="G59" t="str">
        <f>IF(A59="","",泳者登録!AH63)</f>
        <v/>
      </c>
      <c r="H59" t="str">
        <f>IF(A59="","",泳者登録!AI63)</f>
        <v/>
      </c>
      <c r="I59" t="str">
        <f>IF(A59="","",泳者登録!AJ63)</f>
        <v/>
      </c>
      <c r="L59" t="str">
        <f t="shared" si="1"/>
        <v/>
      </c>
      <c r="M59" t="str">
        <f>IF(A59="","",TRIM(泳者登録!C63)&amp;TRIM(泳者登録!D63))</f>
        <v/>
      </c>
      <c r="N59" t="str">
        <f>IF(A59="","",申込書!$AB$6)</f>
        <v/>
      </c>
    </row>
    <row r="60" spans="1:14" x14ac:dyDescent="0.15">
      <c r="A60" t="str">
        <f>IF(泳者登録!C64="","",泳者登録!AR64)</f>
        <v/>
      </c>
      <c r="B60">
        <v>5</v>
      </c>
      <c r="C60" t="str">
        <f>IF(A60="","",泳者登録!AT64)</f>
        <v/>
      </c>
      <c r="D60" t="str">
        <f>IF(A60="","",泳者登録!AU64)</f>
        <v/>
      </c>
      <c r="E60" s="43" t="str">
        <f>IF(A60="","",泳者登録!G64)</f>
        <v/>
      </c>
      <c r="F60" t="str">
        <f>IF(A60="","",泳者登録!S64)</f>
        <v/>
      </c>
      <c r="G60" t="str">
        <f>IF(A60="","",泳者登録!AH64)</f>
        <v/>
      </c>
      <c r="H60" t="str">
        <f>IF(A60="","",泳者登録!AI64)</f>
        <v/>
      </c>
      <c r="I60" t="str">
        <f>IF(A60="","",泳者登録!AJ64)</f>
        <v/>
      </c>
      <c r="L60" t="str">
        <f t="shared" si="1"/>
        <v/>
      </c>
      <c r="M60" t="str">
        <f>IF(A60="","",TRIM(泳者登録!C64)&amp;TRIM(泳者登録!D64))</f>
        <v/>
      </c>
      <c r="N60" t="str">
        <f>IF(A60="","",申込書!$AB$6)</f>
        <v/>
      </c>
    </row>
    <row r="61" spans="1:14" x14ac:dyDescent="0.15">
      <c r="A61" t="str">
        <f>IF(泳者登録!C65="","",泳者登録!AR65)</f>
        <v/>
      </c>
      <c r="B61">
        <v>5</v>
      </c>
      <c r="C61" t="str">
        <f>IF(A61="","",泳者登録!AT65)</f>
        <v/>
      </c>
      <c r="D61" t="str">
        <f>IF(A61="","",泳者登録!AU65)</f>
        <v/>
      </c>
      <c r="E61" s="43" t="str">
        <f>IF(A61="","",泳者登録!G65)</f>
        <v/>
      </c>
      <c r="F61" t="str">
        <f>IF(A61="","",泳者登録!S65)</f>
        <v/>
      </c>
      <c r="G61" t="str">
        <f>IF(A61="","",泳者登録!AH65)</f>
        <v/>
      </c>
      <c r="H61" t="str">
        <f>IF(A61="","",泳者登録!AI65)</f>
        <v/>
      </c>
      <c r="I61" t="str">
        <f>IF(A61="","",泳者登録!AJ65)</f>
        <v/>
      </c>
      <c r="L61" t="str">
        <f t="shared" si="1"/>
        <v/>
      </c>
      <c r="M61" t="str">
        <f>IF(A61="","",TRIM(泳者登録!C65)&amp;TRIM(泳者登録!D65))</f>
        <v/>
      </c>
      <c r="N61" t="str">
        <f>IF(A61="","",申込書!$AB$6)</f>
        <v/>
      </c>
    </row>
    <row r="62" spans="1:14" x14ac:dyDescent="0.15">
      <c r="A62" t="str">
        <f>IF(泳者登録!C66="","",泳者登録!AR66)</f>
        <v/>
      </c>
      <c r="B62">
        <v>5</v>
      </c>
      <c r="C62" t="str">
        <f>IF(A62="","",泳者登録!AT66)</f>
        <v/>
      </c>
      <c r="D62" t="str">
        <f>IF(A62="","",泳者登録!AU66)</f>
        <v/>
      </c>
      <c r="E62" s="43" t="str">
        <f>IF(A62="","",泳者登録!G66)</f>
        <v/>
      </c>
      <c r="F62" t="str">
        <f>IF(A62="","",泳者登録!S66)</f>
        <v/>
      </c>
      <c r="G62" t="str">
        <f>IF(A62="","",泳者登録!AH66)</f>
        <v/>
      </c>
      <c r="H62" t="str">
        <f>IF(A62="","",泳者登録!AI66)</f>
        <v/>
      </c>
      <c r="I62" t="str">
        <f>IF(A62="","",泳者登録!AJ66)</f>
        <v/>
      </c>
      <c r="L62" t="str">
        <f t="shared" si="1"/>
        <v/>
      </c>
      <c r="M62" t="str">
        <f>IF(A62="","",TRIM(泳者登録!C66)&amp;TRIM(泳者登録!D66))</f>
        <v/>
      </c>
      <c r="N62" t="str">
        <f>IF(A62="","",申込書!$AB$6)</f>
        <v/>
      </c>
    </row>
    <row r="63" spans="1:14" x14ac:dyDescent="0.15">
      <c r="A63" t="str">
        <f>IF(泳者登録!C67="","",泳者登録!AR67)</f>
        <v/>
      </c>
      <c r="B63">
        <v>5</v>
      </c>
      <c r="C63" t="str">
        <f>IF(A63="","",泳者登録!AT67)</f>
        <v/>
      </c>
      <c r="D63" t="str">
        <f>IF(A63="","",泳者登録!AU67)</f>
        <v/>
      </c>
      <c r="E63" s="43" t="str">
        <f>IF(A63="","",泳者登録!G67)</f>
        <v/>
      </c>
      <c r="F63" t="str">
        <f>IF(A63="","",泳者登録!S67)</f>
        <v/>
      </c>
      <c r="G63" t="str">
        <f>IF(A63="","",泳者登録!AH67)</f>
        <v/>
      </c>
      <c r="H63" t="str">
        <f>IF(A63="","",泳者登録!AI67)</f>
        <v/>
      </c>
      <c r="I63" t="str">
        <f>IF(A63="","",泳者登録!AJ67)</f>
        <v/>
      </c>
      <c r="L63" t="str">
        <f t="shared" si="1"/>
        <v/>
      </c>
      <c r="M63" t="str">
        <f>IF(A63="","",TRIM(泳者登録!C67)&amp;TRIM(泳者登録!D67))</f>
        <v/>
      </c>
      <c r="N63" t="str">
        <f>IF(A63="","",申込書!$AB$6)</f>
        <v/>
      </c>
    </row>
    <row r="64" spans="1:14" x14ac:dyDescent="0.15">
      <c r="A64" t="str">
        <f>IF(泳者登録!C68="","",泳者登録!AR68)</f>
        <v/>
      </c>
      <c r="B64">
        <v>5</v>
      </c>
      <c r="C64" t="str">
        <f>IF(A64="","",泳者登録!AT68)</f>
        <v/>
      </c>
      <c r="D64" t="str">
        <f>IF(A64="","",泳者登録!AU68)</f>
        <v/>
      </c>
      <c r="E64" s="43" t="str">
        <f>IF(A64="","",泳者登録!G68)</f>
        <v/>
      </c>
      <c r="F64" t="str">
        <f>IF(A64="","",泳者登録!S68)</f>
        <v/>
      </c>
      <c r="G64" t="str">
        <f>IF(A64="","",泳者登録!AH68)</f>
        <v/>
      </c>
      <c r="H64" t="str">
        <f>IF(A64="","",泳者登録!AI68)</f>
        <v/>
      </c>
      <c r="I64" t="str">
        <f>IF(A64="","",泳者登録!AJ68)</f>
        <v/>
      </c>
      <c r="L64" t="str">
        <f t="shared" si="1"/>
        <v/>
      </c>
      <c r="M64" t="str">
        <f>IF(A64="","",TRIM(泳者登録!C68)&amp;TRIM(泳者登録!D68))</f>
        <v/>
      </c>
      <c r="N64" t="str">
        <f>IF(A64="","",申込書!$AB$6)</f>
        <v/>
      </c>
    </row>
    <row r="65" spans="1:14" x14ac:dyDescent="0.15">
      <c r="A65" t="str">
        <f>IF(泳者登録!C69="","",泳者登録!AR69)</f>
        <v/>
      </c>
      <c r="B65">
        <v>5</v>
      </c>
      <c r="C65" t="str">
        <f>IF(A65="","",泳者登録!AT69)</f>
        <v/>
      </c>
      <c r="D65" t="str">
        <f>IF(A65="","",泳者登録!AU69)</f>
        <v/>
      </c>
      <c r="E65" s="43" t="str">
        <f>IF(A65="","",泳者登録!G69)</f>
        <v/>
      </c>
      <c r="F65" t="str">
        <f>IF(A65="","",泳者登録!S69)</f>
        <v/>
      </c>
      <c r="G65" t="str">
        <f>IF(A65="","",泳者登録!AH69)</f>
        <v/>
      </c>
      <c r="H65" t="str">
        <f>IF(A65="","",泳者登録!AI69)</f>
        <v/>
      </c>
      <c r="I65" t="str">
        <f>IF(A65="","",泳者登録!AJ69)</f>
        <v/>
      </c>
      <c r="L65" t="str">
        <f t="shared" si="1"/>
        <v/>
      </c>
      <c r="M65" t="str">
        <f>IF(A65="","",TRIM(泳者登録!C69)&amp;TRIM(泳者登録!D69))</f>
        <v/>
      </c>
      <c r="N65" t="str">
        <f>IF(A65="","",申込書!$AB$6)</f>
        <v/>
      </c>
    </row>
    <row r="66" spans="1:14" x14ac:dyDescent="0.15">
      <c r="A66" t="str">
        <f>IF(泳者登録!C70="","",泳者登録!AR70)</f>
        <v/>
      </c>
      <c r="B66">
        <v>5</v>
      </c>
      <c r="C66" t="str">
        <f>IF(A66="","",泳者登録!AT70)</f>
        <v/>
      </c>
      <c r="D66" t="str">
        <f>IF(A66="","",泳者登録!AU70)</f>
        <v/>
      </c>
      <c r="E66" s="43" t="str">
        <f>IF(A66="","",泳者登録!G70)</f>
        <v/>
      </c>
      <c r="F66" t="str">
        <f>IF(A66="","",泳者登録!S70)</f>
        <v/>
      </c>
      <c r="G66" t="str">
        <f>IF(A66="","",泳者登録!AH70)</f>
        <v/>
      </c>
      <c r="H66" t="str">
        <f>IF(A66="","",泳者登録!AI70)</f>
        <v/>
      </c>
      <c r="I66" t="str">
        <f>IF(A66="","",泳者登録!AJ70)</f>
        <v/>
      </c>
      <c r="L66" t="str">
        <f t="shared" si="1"/>
        <v/>
      </c>
      <c r="M66" t="str">
        <f>IF(A66="","",TRIM(泳者登録!C70)&amp;TRIM(泳者登録!D70))</f>
        <v/>
      </c>
      <c r="N66" t="str">
        <f>IF(A66="","",申込書!$AB$6)</f>
        <v/>
      </c>
    </row>
    <row r="67" spans="1:14" x14ac:dyDescent="0.15">
      <c r="A67" t="str">
        <f>IF(泳者登録!C71="","",泳者登録!AR71)</f>
        <v/>
      </c>
      <c r="B67">
        <v>5</v>
      </c>
      <c r="C67" t="str">
        <f>IF(A67="","",泳者登録!AT71)</f>
        <v/>
      </c>
      <c r="D67" t="str">
        <f>IF(A67="","",泳者登録!AU71)</f>
        <v/>
      </c>
      <c r="E67" s="43" t="str">
        <f>IF(A67="","",泳者登録!G71)</f>
        <v/>
      </c>
      <c r="F67" t="str">
        <f>IF(A67="","",泳者登録!S71)</f>
        <v/>
      </c>
      <c r="G67" t="str">
        <f>IF(A67="","",泳者登録!AH71)</f>
        <v/>
      </c>
      <c r="H67" t="str">
        <f>IF(A67="","",泳者登録!AI71)</f>
        <v/>
      </c>
      <c r="I67" t="str">
        <f>IF(A67="","",泳者登録!AJ71)</f>
        <v/>
      </c>
      <c r="L67" t="str">
        <f t="shared" ref="L67:L103" si="2">IF(A67="","",C67)</f>
        <v/>
      </c>
      <c r="M67" t="str">
        <f>IF(A67="","",TRIM(泳者登録!C71)&amp;TRIM(泳者登録!D71))</f>
        <v/>
      </c>
      <c r="N67" t="str">
        <f>IF(A67="","",申込書!$AB$6)</f>
        <v/>
      </c>
    </row>
    <row r="68" spans="1:14" x14ac:dyDescent="0.15">
      <c r="A68" t="str">
        <f>IF(泳者登録!C72="","",泳者登録!AR72)</f>
        <v/>
      </c>
      <c r="B68">
        <v>5</v>
      </c>
      <c r="C68" t="str">
        <f>IF(A68="","",泳者登録!AT72)</f>
        <v/>
      </c>
      <c r="D68" t="str">
        <f>IF(A68="","",泳者登録!AU72)</f>
        <v/>
      </c>
      <c r="E68" s="43" t="str">
        <f>IF(A68="","",泳者登録!G72)</f>
        <v/>
      </c>
      <c r="F68" t="str">
        <f>IF(A68="","",泳者登録!S72)</f>
        <v/>
      </c>
      <c r="G68" t="str">
        <f>IF(A68="","",泳者登録!AH72)</f>
        <v/>
      </c>
      <c r="H68" t="str">
        <f>IF(A68="","",泳者登録!AI72)</f>
        <v/>
      </c>
      <c r="I68" t="str">
        <f>IF(A68="","",泳者登録!AJ72)</f>
        <v/>
      </c>
      <c r="L68" t="str">
        <f t="shared" si="2"/>
        <v/>
      </c>
      <c r="M68" t="str">
        <f>IF(A68="","",TRIM(泳者登録!C72)&amp;TRIM(泳者登録!D72))</f>
        <v/>
      </c>
      <c r="N68" t="str">
        <f>IF(A68="","",申込書!$AB$6)</f>
        <v/>
      </c>
    </row>
    <row r="69" spans="1:14" x14ac:dyDescent="0.15">
      <c r="A69" t="str">
        <f>IF(泳者登録!C73="","",泳者登録!AR73)</f>
        <v/>
      </c>
      <c r="B69">
        <v>5</v>
      </c>
      <c r="C69" t="str">
        <f>IF(A69="","",泳者登録!AT73)</f>
        <v/>
      </c>
      <c r="D69" t="str">
        <f>IF(A69="","",泳者登録!AU73)</f>
        <v/>
      </c>
      <c r="E69" s="43" t="str">
        <f>IF(A69="","",泳者登録!G73)</f>
        <v/>
      </c>
      <c r="F69" t="str">
        <f>IF(A69="","",泳者登録!S73)</f>
        <v/>
      </c>
      <c r="G69" t="str">
        <f>IF(A69="","",泳者登録!AH73)</f>
        <v/>
      </c>
      <c r="H69" t="str">
        <f>IF(A69="","",泳者登録!AI73)</f>
        <v/>
      </c>
      <c r="I69" t="str">
        <f>IF(A69="","",泳者登録!AJ73)</f>
        <v/>
      </c>
      <c r="L69" t="str">
        <f t="shared" si="2"/>
        <v/>
      </c>
      <c r="M69" t="str">
        <f>IF(A69="","",TRIM(泳者登録!C73)&amp;TRIM(泳者登録!D73))</f>
        <v/>
      </c>
      <c r="N69" t="str">
        <f>IF(A69="","",申込書!$AB$6)</f>
        <v/>
      </c>
    </row>
    <row r="70" spans="1:14" x14ac:dyDescent="0.15">
      <c r="A70" t="str">
        <f>IF(泳者登録!C74="","",泳者登録!AR74)</f>
        <v/>
      </c>
      <c r="B70">
        <v>5</v>
      </c>
      <c r="C70" t="str">
        <f>IF(A70="","",泳者登録!AT74)</f>
        <v/>
      </c>
      <c r="D70" t="str">
        <f>IF(A70="","",泳者登録!AU74)</f>
        <v/>
      </c>
      <c r="E70" s="43" t="str">
        <f>IF(A70="","",泳者登録!G74)</f>
        <v/>
      </c>
      <c r="F70" t="str">
        <f>IF(A70="","",泳者登録!S74)</f>
        <v/>
      </c>
      <c r="G70" t="str">
        <f>IF(A70="","",泳者登録!AH74)</f>
        <v/>
      </c>
      <c r="H70" t="str">
        <f>IF(A70="","",泳者登録!AI74)</f>
        <v/>
      </c>
      <c r="I70" t="str">
        <f>IF(A70="","",泳者登録!AJ74)</f>
        <v/>
      </c>
      <c r="L70" t="str">
        <f t="shared" si="2"/>
        <v/>
      </c>
      <c r="M70" t="str">
        <f>IF(A70="","",TRIM(泳者登録!C74)&amp;TRIM(泳者登録!D74))</f>
        <v/>
      </c>
      <c r="N70" t="str">
        <f>IF(A70="","",申込書!$AB$6)</f>
        <v/>
      </c>
    </row>
    <row r="71" spans="1:14" x14ac:dyDescent="0.15">
      <c r="A71" t="str">
        <f>IF(泳者登録!C75="","",泳者登録!AR75)</f>
        <v/>
      </c>
      <c r="B71">
        <v>5</v>
      </c>
      <c r="C71" t="str">
        <f>IF(A71="","",泳者登録!AT75)</f>
        <v/>
      </c>
      <c r="D71" t="str">
        <f>IF(A71="","",泳者登録!AU75)</f>
        <v/>
      </c>
      <c r="E71" s="43" t="str">
        <f>IF(A71="","",泳者登録!G75)</f>
        <v/>
      </c>
      <c r="F71" t="str">
        <f>IF(A71="","",泳者登録!S75)</f>
        <v/>
      </c>
      <c r="G71" t="str">
        <f>IF(A71="","",泳者登録!AH75)</f>
        <v/>
      </c>
      <c r="H71" t="str">
        <f>IF(A71="","",泳者登録!AI75)</f>
        <v/>
      </c>
      <c r="I71" t="str">
        <f>IF(A71="","",泳者登録!AJ75)</f>
        <v/>
      </c>
      <c r="L71" t="str">
        <f t="shared" si="2"/>
        <v/>
      </c>
      <c r="M71" t="str">
        <f>IF(A71="","",TRIM(泳者登録!C75)&amp;TRIM(泳者登録!D75))</f>
        <v/>
      </c>
      <c r="N71" t="str">
        <f>IF(A71="","",申込書!$AB$6)</f>
        <v/>
      </c>
    </row>
    <row r="72" spans="1:14" x14ac:dyDescent="0.15">
      <c r="A72" t="str">
        <f>IF(泳者登録!C76="","",泳者登録!AR76)</f>
        <v/>
      </c>
      <c r="B72">
        <v>5</v>
      </c>
      <c r="C72" t="str">
        <f>IF(A72="","",泳者登録!AT76)</f>
        <v/>
      </c>
      <c r="D72" t="str">
        <f>IF(A72="","",泳者登録!AU76)</f>
        <v/>
      </c>
      <c r="E72" s="43" t="str">
        <f>IF(A72="","",泳者登録!G76)</f>
        <v/>
      </c>
      <c r="F72" t="str">
        <f>IF(A72="","",泳者登録!S76)</f>
        <v/>
      </c>
      <c r="G72" t="str">
        <f>IF(A72="","",泳者登録!AH76)</f>
        <v/>
      </c>
      <c r="H72" t="str">
        <f>IF(A72="","",泳者登録!AI76)</f>
        <v/>
      </c>
      <c r="I72" t="str">
        <f>IF(A72="","",泳者登録!AJ76)</f>
        <v/>
      </c>
      <c r="L72" t="str">
        <f t="shared" si="2"/>
        <v/>
      </c>
      <c r="M72" t="str">
        <f>IF(A72="","",TRIM(泳者登録!C76)&amp;TRIM(泳者登録!D76))</f>
        <v/>
      </c>
      <c r="N72" t="str">
        <f>IF(A72="","",申込書!$AB$6)</f>
        <v/>
      </c>
    </row>
    <row r="73" spans="1:14" x14ac:dyDescent="0.15">
      <c r="A73" t="str">
        <f>IF(泳者登録!C77="","",泳者登録!AR77)</f>
        <v/>
      </c>
      <c r="B73">
        <v>5</v>
      </c>
      <c r="C73" t="str">
        <f>IF(A73="","",泳者登録!AT77)</f>
        <v/>
      </c>
      <c r="D73" t="str">
        <f>IF(A73="","",泳者登録!AU77)</f>
        <v/>
      </c>
      <c r="E73" s="43" t="str">
        <f>IF(A73="","",泳者登録!G77)</f>
        <v/>
      </c>
      <c r="F73" t="str">
        <f>IF(A73="","",泳者登録!S77)</f>
        <v/>
      </c>
      <c r="G73" t="str">
        <f>IF(A73="","",泳者登録!AH77)</f>
        <v/>
      </c>
      <c r="H73" t="str">
        <f>IF(A73="","",泳者登録!AI77)</f>
        <v/>
      </c>
      <c r="I73" t="str">
        <f>IF(A73="","",泳者登録!AJ77)</f>
        <v/>
      </c>
      <c r="L73" t="str">
        <f t="shared" si="2"/>
        <v/>
      </c>
      <c r="M73" t="str">
        <f>IF(A73="","",TRIM(泳者登録!C77)&amp;TRIM(泳者登録!D77))</f>
        <v/>
      </c>
      <c r="N73" t="str">
        <f>IF(A73="","",申込書!$AB$6)</f>
        <v/>
      </c>
    </row>
    <row r="74" spans="1:14" x14ac:dyDescent="0.15">
      <c r="A74" t="str">
        <f>IF(泳者登録!C78="","",泳者登録!AR78)</f>
        <v/>
      </c>
      <c r="B74">
        <v>5</v>
      </c>
      <c r="C74" t="str">
        <f>IF(A74="","",泳者登録!AT78)</f>
        <v/>
      </c>
      <c r="D74" t="str">
        <f>IF(A74="","",泳者登録!AU78)</f>
        <v/>
      </c>
      <c r="E74" s="43" t="str">
        <f>IF(A74="","",泳者登録!G78)</f>
        <v/>
      </c>
      <c r="F74" t="str">
        <f>IF(A74="","",泳者登録!S78)</f>
        <v/>
      </c>
      <c r="G74" t="str">
        <f>IF(A74="","",泳者登録!AH78)</f>
        <v/>
      </c>
      <c r="H74" t="str">
        <f>IF(A74="","",泳者登録!AI78)</f>
        <v/>
      </c>
      <c r="I74" t="str">
        <f>IF(A74="","",泳者登録!AJ78)</f>
        <v/>
      </c>
      <c r="L74" t="str">
        <f t="shared" si="2"/>
        <v/>
      </c>
      <c r="M74" t="str">
        <f>IF(A74="","",TRIM(泳者登録!C78)&amp;TRIM(泳者登録!D78))</f>
        <v/>
      </c>
      <c r="N74" t="str">
        <f>IF(A74="","",申込書!$AB$6)</f>
        <v/>
      </c>
    </row>
    <row r="75" spans="1:14" x14ac:dyDescent="0.15">
      <c r="A75" t="str">
        <f>IF(泳者登録!C79="","",泳者登録!AR79)</f>
        <v/>
      </c>
      <c r="B75">
        <v>5</v>
      </c>
      <c r="C75" t="str">
        <f>IF(A75="","",泳者登録!AT79)</f>
        <v/>
      </c>
      <c r="D75" t="str">
        <f>IF(A75="","",泳者登録!AU79)</f>
        <v/>
      </c>
      <c r="E75" s="43" t="str">
        <f>IF(A75="","",泳者登録!G79)</f>
        <v/>
      </c>
      <c r="F75" t="str">
        <f>IF(A75="","",泳者登録!S79)</f>
        <v/>
      </c>
      <c r="G75" t="str">
        <f>IF(A75="","",泳者登録!AH79)</f>
        <v/>
      </c>
      <c r="H75" t="str">
        <f>IF(A75="","",泳者登録!AI79)</f>
        <v/>
      </c>
      <c r="I75" t="str">
        <f>IF(A75="","",泳者登録!AJ79)</f>
        <v/>
      </c>
      <c r="L75" t="str">
        <f t="shared" si="2"/>
        <v/>
      </c>
      <c r="M75" t="str">
        <f>IF(A75="","",TRIM(泳者登録!C79)&amp;TRIM(泳者登録!D79))</f>
        <v/>
      </c>
      <c r="N75" t="str">
        <f>IF(A75="","",申込書!$AB$6)</f>
        <v/>
      </c>
    </row>
    <row r="76" spans="1:14" x14ac:dyDescent="0.15">
      <c r="A76" t="str">
        <f>IF(泳者登録!C80="","",泳者登録!AR80)</f>
        <v/>
      </c>
      <c r="B76">
        <v>5</v>
      </c>
      <c r="C76" t="str">
        <f>IF(A76="","",泳者登録!AT80)</f>
        <v/>
      </c>
      <c r="D76" t="str">
        <f>IF(A76="","",泳者登録!AU80)</f>
        <v/>
      </c>
      <c r="E76" s="43" t="str">
        <f>IF(A76="","",泳者登録!G80)</f>
        <v/>
      </c>
      <c r="F76" t="str">
        <f>IF(A76="","",泳者登録!S80)</f>
        <v/>
      </c>
      <c r="G76" t="str">
        <f>IF(A76="","",泳者登録!AH80)</f>
        <v/>
      </c>
      <c r="H76" t="str">
        <f>IF(A76="","",泳者登録!AI80)</f>
        <v/>
      </c>
      <c r="I76" t="str">
        <f>IF(A76="","",泳者登録!AJ80)</f>
        <v/>
      </c>
      <c r="L76" t="str">
        <f t="shared" si="2"/>
        <v/>
      </c>
      <c r="M76" t="str">
        <f>IF(A76="","",TRIM(泳者登録!C80)&amp;TRIM(泳者登録!D80))</f>
        <v/>
      </c>
      <c r="N76" t="str">
        <f>IF(A76="","",申込書!$AB$6)</f>
        <v/>
      </c>
    </row>
    <row r="77" spans="1:14" x14ac:dyDescent="0.15">
      <c r="A77" t="str">
        <f>IF(泳者登録!C81="","",泳者登録!AR81)</f>
        <v/>
      </c>
      <c r="B77">
        <v>5</v>
      </c>
      <c r="C77" t="str">
        <f>IF(A77="","",泳者登録!AT81)</f>
        <v/>
      </c>
      <c r="D77" t="str">
        <f>IF(A77="","",泳者登録!AU81)</f>
        <v/>
      </c>
      <c r="E77" s="43" t="str">
        <f>IF(A77="","",泳者登録!G81)</f>
        <v/>
      </c>
      <c r="F77" t="str">
        <f>IF(A77="","",泳者登録!S81)</f>
        <v/>
      </c>
      <c r="G77" t="str">
        <f>IF(A77="","",泳者登録!AH81)</f>
        <v/>
      </c>
      <c r="H77" t="str">
        <f>IF(A77="","",泳者登録!AI81)</f>
        <v/>
      </c>
      <c r="I77" t="str">
        <f>IF(A77="","",泳者登録!AJ81)</f>
        <v/>
      </c>
      <c r="L77" t="str">
        <f t="shared" si="2"/>
        <v/>
      </c>
      <c r="M77" t="str">
        <f>IF(A77="","",TRIM(泳者登録!C81)&amp;TRIM(泳者登録!D81))</f>
        <v/>
      </c>
      <c r="N77" t="str">
        <f>IF(A77="","",申込書!$AB$6)</f>
        <v/>
      </c>
    </row>
    <row r="78" spans="1:14" x14ac:dyDescent="0.15">
      <c r="A78" t="str">
        <f>IF(泳者登録!C82="","",泳者登録!AR82)</f>
        <v/>
      </c>
      <c r="B78">
        <v>5</v>
      </c>
      <c r="C78" t="str">
        <f>IF(A78="","",泳者登録!AT82)</f>
        <v/>
      </c>
      <c r="D78" t="str">
        <f>IF(A78="","",泳者登録!AU82)</f>
        <v/>
      </c>
      <c r="E78" s="43" t="str">
        <f>IF(A78="","",泳者登録!G82)</f>
        <v/>
      </c>
      <c r="F78" t="str">
        <f>IF(A78="","",泳者登録!S82)</f>
        <v/>
      </c>
      <c r="G78" t="str">
        <f>IF(A78="","",泳者登録!AH82)</f>
        <v/>
      </c>
      <c r="H78" t="str">
        <f>IF(A78="","",泳者登録!AI82)</f>
        <v/>
      </c>
      <c r="I78" t="str">
        <f>IF(A78="","",泳者登録!AJ82)</f>
        <v/>
      </c>
      <c r="L78" t="str">
        <f t="shared" si="2"/>
        <v/>
      </c>
      <c r="M78" t="str">
        <f>IF(A78="","",TRIM(泳者登録!C82)&amp;TRIM(泳者登録!D82))</f>
        <v/>
      </c>
      <c r="N78" t="str">
        <f>IF(A78="","",申込書!$AB$6)</f>
        <v/>
      </c>
    </row>
    <row r="79" spans="1:14" x14ac:dyDescent="0.15">
      <c r="A79" t="str">
        <f>IF(泳者登録!C83="","",泳者登録!AR83)</f>
        <v/>
      </c>
      <c r="B79">
        <v>5</v>
      </c>
      <c r="C79" t="str">
        <f>IF(A79="","",泳者登録!AT83)</f>
        <v/>
      </c>
      <c r="D79" t="str">
        <f>IF(A79="","",泳者登録!AU83)</f>
        <v/>
      </c>
      <c r="E79" s="43" t="str">
        <f>IF(A79="","",泳者登録!G83)</f>
        <v/>
      </c>
      <c r="F79" t="str">
        <f>IF(A79="","",泳者登録!S83)</f>
        <v/>
      </c>
      <c r="G79" t="str">
        <f>IF(A79="","",泳者登録!AH83)</f>
        <v/>
      </c>
      <c r="H79" t="str">
        <f>IF(A79="","",泳者登録!AI83)</f>
        <v/>
      </c>
      <c r="I79" t="str">
        <f>IF(A79="","",泳者登録!AJ83)</f>
        <v/>
      </c>
      <c r="L79" t="str">
        <f t="shared" si="2"/>
        <v/>
      </c>
      <c r="M79" t="str">
        <f>IF(A79="","",TRIM(泳者登録!C83)&amp;TRIM(泳者登録!D83))</f>
        <v/>
      </c>
      <c r="N79" t="str">
        <f>IF(A79="","",申込書!$AB$6)</f>
        <v/>
      </c>
    </row>
    <row r="80" spans="1:14" x14ac:dyDescent="0.15">
      <c r="A80" t="str">
        <f>IF(泳者登録!C84="","",泳者登録!AR84)</f>
        <v/>
      </c>
      <c r="B80">
        <v>5</v>
      </c>
      <c r="C80" t="str">
        <f>IF(A80="","",泳者登録!AT84)</f>
        <v/>
      </c>
      <c r="D80" t="str">
        <f>IF(A80="","",泳者登録!AU84)</f>
        <v/>
      </c>
      <c r="E80" s="43" t="str">
        <f>IF(A80="","",泳者登録!G84)</f>
        <v/>
      </c>
      <c r="F80" t="str">
        <f>IF(A80="","",泳者登録!S84)</f>
        <v/>
      </c>
      <c r="G80" t="str">
        <f>IF(A80="","",泳者登録!AH84)</f>
        <v/>
      </c>
      <c r="H80" t="str">
        <f>IF(A80="","",泳者登録!AI84)</f>
        <v/>
      </c>
      <c r="I80" t="str">
        <f>IF(A80="","",泳者登録!AJ84)</f>
        <v/>
      </c>
      <c r="L80" t="str">
        <f t="shared" si="2"/>
        <v/>
      </c>
      <c r="M80" t="str">
        <f>IF(A80="","",TRIM(泳者登録!C84)&amp;TRIM(泳者登録!D84))</f>
        <v/>
      </c>
      <c r="N80" t="str">
        <f>IF(A80="","",申込書!$AB$6)</f>
        <v/>
      </c>
    </row>
    <row r="81" spans="1:14" x14ac:dyDescent="0.15">
      <c r="A81" t="str">
        <f>IF(泳者登録!C85="","",泳者登録!AR85)</f>
        <v/>
      </c>
      <c r="B81">
        <v>5</v>
      </c>
      <c r="C81" t="str">
        <f>IF(A81="","",泳者登録!AT85)</f>
        <v/>
      </c>
      <c r="D81" t="str">
        <f>IF(A81="","",泳者登録!AU85)</f>
        <v/>
      </c>
      <c r="E81" s="43" t="str">
        <f>IF(A81="","",泳者登録!G85)</f>
        <v/>
      </c>
      <c r="F81" t="str">
        <f>IF(A81="","",泳者登録!S85)</f>
        <v/>
      </c>
      <c r="G81" t="str">
        <f>IF(A81="","",泳者登録!AH85)</f>
        <v/>
      </c>
      <c r="H81" t="str">
        <f>IF(A81="","",泳者登録!AI85)</f>
        <v/>
      </c>
      <c r="I81" t="str">
        <f>IF(A81="","",泳者登録!AJ85)</f>
        <v/>
      </c>
      <c r="L81" t="str">
        <f t="shared" si="2"/>
        <v/>
      </c>
      <c r="M81" t="str">
        <f>IF(A81="","",TRIM(泳者登録!C85)&amp;TRIM(泳者登録!D85))</f>
        <v/>
      </c>
      <c r="N81" t="str">
        <f>IF(A81="","",申込書!$AB$6)</f>
        <v/>
      </c>
    </row>
    <row r="82" spans="1:14" x14ac:dyDescent="0.15">
      <c r="A82" t="str">
        <f>IF(泳者登録!C86="","",泳者登録!AR86)</f>
        <v/>
      </c>
      <c r="B82">
        <v>5</v>
      </c>
      <c r="C82" t="str">
        <f>IF(A82="","",泳者登録!AT86)</f>
        <v/>
      </c>
      <c r="D82" t="str">
        <f>IF(A82="","",泳者登録!AU86)</f>
        <v/>
      </c>
      <c r="E82" s="43" t="str">
        <f>IF(A82="","",泳者登録!G86)</f>
        <v/>
      </c>
      <c r="F82" t="str">
        <f>IF(A82="","",泳者登録!S86)</f>
        <v/>
      </c>
      <c r="G82" t="str">
        <f>IF(A82="","",泳者登録!AH86)</f>
        <v/>
      </c>
      <c r="H82" t="str">
        <f>IF(A82="","",泳者登録!AI86)</f>
        <v/>
      </c>
      <c r="I82" t="str">
        <f>IF(A82="","",泳者登録!AJ86)</f>
        <v/>
      </c>
      <c r="L82" t="str">
        <f t="shared" si="2"/>
        <v/>
      </c>
      <c r="M82" t="str">
        <f>IF(A82="","",TRIM(泳者登録!C86)&amp;TRIM(泳者登録!D86))</f>
        <v/>
      </c>
      <c r="N82" t="str">
        <f>IF(A82="","",申込書!$AB$6)</f>
        <v/>
      </c>
    </row>
    <row r="83" spans="1:14" x14ac:dyDescent="0.15">
      <c r="A83" t="str">
        <f>IF(泳者登録!C87="","",泳者登録!AR87)</f>
        <v/>
      </c>
      <c r="B83">
        <v>5</v>
      </c>
      <c r="C83" t="str">
        <f>IF(A83="","",泳者登録!AT87)</f>
        <v/>
      </c>
      <c r="D83" t="str">
        <f>IF(A83="","",泳者登録!AU87)</f>
        <v/>
      </c>
      <c r="E83" s="43" t="str">
        <f>IF(A83="","",泳者登録!G87)</f>
        <v/>
      </c>
      <c r="F83" t="str">
        <f>IF(A83="","",泳者登録!S87)</f>
        <v/>
      </c>
      <c r="G83" t="str">
        <f>IF(A83="","",泳者登録!AH87)</f>
        <v/>
      </c>
      <c r="H83" t="str">
        <f>IF(A83="","",泳者登録!AI87)</f>
        <v/>
      </c>
      <c r="I83" t="str">
        <f>IF(A83="","",泳者登録!AJ87)</f>
        <v/>
      </c>
      <c r="L83" t="str">
        <f t="shared" si="2"/>
        <v/>
      </c>
      <c r="M83" t="str">
        <f>IF(A83="","",TRIM(泳者登録!C87)&amp;TRIM(泳者登録!D87))</f>
        <v/>
      </c>
      <c r="N83" t="str">
        <f>IF(A83="","",申込書!$AB$6)</f>
        <v/>
      </c>
    </row>
    <row r="84" spans="1:14" x14ac:dyDescent="0.15">
      <c r="A84" t="str">
        <f>IF(泳者登録!C88="","",泳者登録!AR88)</f>
        <v/>
      </c>
      <c r="B84">
        <v>5</v>
      </c>
      <c r="C84" t="str">
        <f>IF(A84="","",泳者登録!AT88)</f>
        <v/>
      </c>
      <c r="D84" t="str">
        <f>IF(A84="","",泳者登録!AU88)</f>
        <v/>
      </c>
      <c r="E84" s="43" t="str">
        <f>IF(A84="","",泳者登録!G88)</f>
        <v/>
      </c>
      <c r="F84" t="str">
        <f>IF(A84="","",泳者登録!S88)</f>
        <v/>
      </c>
      <c r="G84" t="str">
        <f>IF(A84="","",泳者登録!AH88)</f>
        <v/>
      </c>
      <c r="H84" t="str">
        <f>IF(A84="","",泳者登録!AI88)</f>
        <v/>
      </c>
      <c r="I84" t="str">
        <f>IF(A84="","",泳者登録!AJ88)</f>
        <v/>
      </c>
      <c r="L84" t="str">
        <f t="shared" si="2"/>
        <v/>
      </c>
      <c r="M84" t="str">
        <f>IF(A84="","",TRIM(泳者登録!C88)&amp;TRIM(泳者登録!D88))</f>
        <v/>
      </c>
      <c r="N84" t="str">
        <f>IF(A84="","",申込書!$AB$6)</f>
        <v/>
      </c>
    </row>
    <row r="85" spans="1:14" x14ac:dyDescent="0.15">
      <c r="A85" t="str">
        <f>IF(泳者登録!C89="","",泳者登録!AR89)</f>
        <v/>
      </c>
      <c r="B85">
        <v>5</v>
      </c>
      <c r="C85" t="str">
        <f>IF(A85="","",泳者登録!AT89)</f>
        <v/>
      </c>
      <c r="D85" t="str">
        <f>IF(A85="","",泳者登録!AU89)</f>
        <v/>
      </c>
      <c r="E85" s="43" t="str">
        <f>IF(A85="","",泳者登録!G89)</f>
        <v/>
      </c>
      <c r="F85" t="str">
        <f>IF(A85="","",泳者登録!S89)</f>
        <v/>
      </c>
      <c r="G85" t="str">
        <f>IF(A85="","",泳者登録!AH89)</f>
        <v/>
      </c>
      <c r="H85" t="str">
        <f>IF(A85="","",泳者登録!AI89)</f>
        <v/>
      </c>
      <c r="I85" t="str">
        <f>IF(A85="","",泳者登録!AJ89)</f>
        <v/>
      </c>
      <c r="L85" t="str">
        <f t="shared" si="2"/>
        <v/>
      </c>
      <c r="M85" t="str">
        <f>IF(A85="","",TRIM(泳者登録!C89)&amp;TRIM(泳者登録!D89))</f>
        <v/>
      </c>
      <c r="N85" t="str">
        <f>IF(A85="","",申込書!$AB$6)</f>
        <v/>
      </c>
    </row>
    <row r="86" spans="1:14" x14ac:dyDescent="0.15">
      <c r="A86" t="str">
        <f>IF(泳者登録!C90="","",泳者登録!AR90)</f>
        <v/>
      </c>
      <c r="B86">
        <v>5</v>
      </c>
      <c r="C86" t="str">
        <f>IF(A86="","",泳者登録!AT90)</f>
        <v/>
      </c>
      <c r="D86" t="str">
        <f>IF(A86="","",泳者登録!AU90)</f>
        <v/>
      </c>
      <c r="E86" s="43" t="str">
        <f>IF(A86="","",泳者登録!G90)</f>
        <v/>
      </c>
      <c r="F86" t="str">
        <f>IF(A86="","",泳者登録!S90)</f>
        <v/>
      </c>
      <c r="G86" t="str">
        <f>IF(A86="","",泳者登録!AH90)</f>
        <v/>
      </c>
      <c r="H86" t="str">
        <f>IF(A86="","",泳者登録!AI90)</f>
        <v/>
      </c>
      <c r="I86" t="str">
        <f>IF(A86="","",泳者登録!AJ90)</f>
        <v/>
      </c>
      <c r="L86" t="str">
        <f t="shared" si="2"/>
        <v/>
      </c>
      <c r="M86" t="str">
        <f>IF(A86="","",TRIM(泳者登録!C90)&amp;TRIM(泳者登録!D90))</f>
        <v/>
      </c>
      <c r="N86" t="str">
        <f>IF(A86="","",申込書!$AB$6)</f>
        <v/>
      </c>
    </row>
    <row r="87" spans="1:14" x14ac:dyDescent="0.15">
      <c r="A87" t="str">
        <f>IF(泳者登録!C91="","",泳者登録!AR91)</f>
        <v/>
      </c>
      <c r="B87">
        <v>5</v>
      </c>
      <c r="C87" t="str">
        <f>IF(A87="","",泳者登録!AT91)</f>
        <v/>
      </c>
      <c r="D87" t="str">
        <f>IF(A87="","",泳者登録!AU91)</f>
        <v/>
      </c>
      <c r="E87" s="43" t="str">
        <f>IF(A87="","",泳者登録!G91)</f>
        <v/>
      </c>
      <c r="F87" t="str">
        <f>IF(A87="","",泳者登録!S91)</f>
        <v/>
      </c>
      <c r="G87" t="str">
        <f>IF(A87="","",泳者登録!AH91)</f>
        <v/>
      </c>
      <c r="H87" t="str">
        <f>IF(A87="","",泳者登録!AI91)</f>
        <v/>
      </c>
      <c r="I87" t="str">
        <f>IF(A87="","",泳者登録!AJ91)</f>
        <v/>
      </c>
      <c r="L87" t="str">
        <f t="shared" si="2"/>
        <v/>
      </c>
      <c r="M87" t="str">
        <f>IF(A87="","",TRIM(泳者登録!C91)&amp;TRIM(泳者登録!D91))</f>
        <v/>
      </c>
      <c r="N87" t="str">
        <f>IF(A87="","",申込書!$AB$6)</f>
        <v/>
      </c>
    </row>
    <row r="88" spans="1:14" x14ac:dyDescent="0.15">
      <c r="A88" t="str">
        <f>IF(泳者登録!C92="","",泳者登録!AR92)</f>
        <v/>
      </c>
      <c r="B88">
        <v>5</v>
      </c>
      <c r="C88" t="str">
        <f>IF(A88="","",泳者登録!AT92)</f>
        <v/>
      </c>
      <c r="D88" t="str">
        <f>IF(A88="","",泳者登録!AU92)</f>
        <v/>
      </c>
      <c r="E88" s="43" t="str">
        <f>IF(A88="","",泳者登録!G92)</f>
        <v/>
      </c>
      <c r="F88" t="str">
        <f>IF(A88="","",泳者登録!S92)</f>
        <v/>
      </c>
      <c r="G88" t="str">
        <f>IF(A88="","",泳者登録!AH92)</f>
        <v/>
      </c>
      <c r="H88" t="str">
        <f>IF(A88="","",泳者登録!AI92)</f>
        <v/>
      </c>
      <c r="I88" t="str">
        <f>IF(A88="","",泳者登録!AJ92)</f>
        <v/>
      </c>
      <c r="L88" t="str">
        <f t="shared" si="2"/>
        <v/>
      </c>
      <c r="M88" t="str">
        <f>IF(A88="","",TRIM(泳者登録!C92)&amp;TRIM(泳者登録!D92))</f>
        <v/>
      </c>
      <c r="N88" t="str">
        <f>IF(A88="","",申込書!$AB$6)</f>
        <v/>
      </c>
    </row>
    <row r="89" spans="1:14" x14ac:dyDescent="0.15">
      <c r="A89" t="str">
        <f>IF(泳者登録!C93="","",泳者登録!AR93)</f>
        <v/>
      </c>
      <c r="B89">
        <v>5</v>
      </c>
      <c r="C89" t="str">
        <f>IF(A89="","",泳者登録!AT93)</f>
        <v/>
      </c>
      <c r="D89" t="str">
        <f>IF(A89="","",泳者登録!AU93)</f>
        <v/>
      </c>
      <c r="E89" s="43" t="str">
        <f>IF(A89="","",泳者登録!G93)</f>
        <v/>
      </c>
      <c r="F89" t="str">
        <f>IF(A89="","",泳者登録!S93)</f>
        <v/>
      </c>
      <c r="G89" t="str">
        <f>IF(A89="","",泳者登録!AH93)</f>
        <v/>
      </c>
      <c r="H89" t="str">
        <f>IF(A89="","",泳者登録!AI93)</f>
        <v/>
      </c>
      <c r="I89" t="str">
        <f>IF(A89="","",泳者登録!AJ93)</f>
        <v/>
      </c>
      <c r="L89" t="str">
        <f t="shared" si="2"/>
        <v/>
      </c>
      <c r="M89" t="str">
        <f>IF(A89="","",TRIM(泳者登録!C93)&amp;TRIM(泳者登録!D93))</f>
        <v/>
      </c>
      <c r="N89" t="str">
        <f>IF(A89="","",申込書!$AB$6)</f>
        <v/>
      </c>
    </row>
    <row r="90" spans="1:14" x14ac:dyDescent="0.15">
      <c r="A90" t="str">
        <f>IF(泳者登録!C94="","",泳者登録!AR94)</f>
        <v/>
      </c>
      <c r="B90">
        <v>5</v>
      </c>
      <c r="C90" t="str">
        <f>IF(A90="","",泳者登録!AT94)</f>
        <v/>
      </c>
      <c r="D90" t="str">
        <f>IF(A90="","",泳者登録!AU94)</f>
        <v/>
      </c>
      <c r="E90" s="43" t="str">
        <f>IF(A90="","",泳者登録!G94)</f>
        <v/>
      </c>
      <c r="F90" t="str">
        <f>IF(A90="","",泳者登録!S94)</f>
        <v/>
      </c>
      <c r="G90" t="str">
        <f>IF(A90="","",泳者登録!AH94)</f>
        <v/>
      </c>
      <c r="H90" t="str">
        <f>IF(A90="","",泳者登録!AI94)</f>
        <v/>
      </c>
      <c r="I90" t="str">
        <f>IF(A90="","",泳者登録!AJ94)</f>
        <v/>
      </c>
      <c r="L90" t="str">
        <f t="shared" si="2"/>
        <v/>
      </c>
      <c r="M90" t="str">
        <f>IF(A90="","",TRIM(泳者登録!C94)&amp;TRIM(泳者登録!D94))</f>
        <v/>
      </c>
      <c r="N90" t="str">
        <f>IF(A90="","",申込書!$AB$6)</f>
        <v/>
      </c>
    </row>
    <row r="91" spans="1:14" x14ac:dyDescent="0.15">
      <c r="A91" t="str">
        <f>IF(泳者登録!C95="","",泳者登録!AR95)</f>
        <v/>
      </c>
      <c r="B91">
        <v>5</v>
      </c>
      <c r="C91" t="str">
        <f>IF(A91="","",泳者登録!AT95)</f>
        <v/>
      </c>
      <c r="D91" t="str">
        <f>IF(A91="","",泳者登録!AU95)</f>
        <v/>
      </c>
      <c r="E91" s="43" t="str">
        <f>IF(A91="","",泳者登録!G95)</f>
        <v/>
      </c>
      <c r="F91" t="str">
        <f>IF(A91="","",泳者登録!S95)</f>
        <v/>
      </c>
      <c r="G91" t="str">
        <f>IF(A91="","",泳者登録!AH95)</f>
        <v/>
      </c>
      <c r="H91" t="str">
        <f>IF(A91="","",泳者登録!AI95)</f>
        <v/>
      </c>
      <c r="I91" t="str">
        <f>IF(A91="","",泳者登録!AJ95)</f>
        <v/>
      </c>
      <c r="L91" t="str">
        <f t="shared" si="2"/>
        <v/>
      </c>
      <c r="M91" t="str">
        <f>IF(A91="","",TRIM(泳者登録!C95)&amp;TRIM(泳者登録!D95))</f>
        <v/>
      </c>
      <c r="N91" t="str">
        <f>IF(A91="","",申込書!$AB$6)</f>
        <v/>
      </c>
    </row>
    <row r="92" spans="1:14" x14ac:dyDescent="0.15">
      <c r="A92" t="str">
        <f>IF(泳者登録!C96="","",泳者登録!AR96)</f>
        <v/>
      </c>
      <c r="B92">
        <v>5</v>
      </c>
      <c r="C92" t="str">
        <f>IF(A92="","",泳者登録!AT96)</f>
        <v/>
      </c>
      <c r="D92" t="str">
        <f>IF(A92="","",泳者登録!AU96)</f>
        <v/>
      </c>
      <c r="E92" s="43" t="str">
        <f>IF(A92="","",泳者登録!G96)</f>
        <v/>
      </c>
      <c r="F92" t="str">
        <f>IF(A92="","",泳者登録!S96)</f>
        <v/>
      </c>
      <c r="G92" t="str">
        <f>IF(A92="","",泳者登録!AH96)</f>
        <v/>
      </c>
      <c r="H92" t="str">
        <f>IF(A92="","",泳者登録!AI96)</f>
        <v/>
      </c>
      <c r="I92" t="str">
        <f>IF(A92="","",泳者登録!AJ96)</f>
        <v/>
      </c>
      <c r="L92" t="str">
        <f t="shared" si="2"/>
        <v/>
      </c>
      <c r="M92" t="str">
        <f>IF(A92="","",TRIM(泳者登録!C96)&amp;TRIM(泳者登録!D96))</f>
        <v/>
      </c>
      <c r="N92" t="str">
        <f>IF(A92="","",申込書!$AB$6)</f>
        <v/>
      </c>
    </row>
    <row r="93" spans="1:14" x14ac:dyDescent="0.15">
      <c r="A93" t="str">
        <f>IF(泳者登録!C97="","",泳者登録!AR97)</f>
        <v/>
      </c>
      <c r="B93">
        <v>5</v>
      </c>
      <c r="C93" t="str">
        <f>IF(A93="","",泳者登録!AT97)</f>
        <v/>
      </c>
      <c r="D93" t="str">
        <f>IF(A93="","",泳者登録!AU97)</f>
        <v/>
      </c>
      <c r="E93" s="43" t="str">
        <f>IF(A93="","",泳者登録!G97)</f>
        <v/>
      </c>
      <c r="F93" t="str">
        <f>IF(A93="","",泳者登録!S97)</f>
        <v/>
      </c>
      <c r="G93" t="str">
        <f>IF(A93="","",泳者登録!AH97)</f>
        <v/>
      </c>
      <c r="H93" t="str">
        <f>IF(A93="","",泳者登録!AI97)</f>
        <v/>
      </c>
      <c r="I93" t="str">
        <f>IF(A93="","",泳者登録!AJ97)</f>
        <v/>
      </c>
      <c r="L93" t="str">
        <f t="shared" si="2"/>
        <v/>
      </c>
      <c r="M93" t="str">
        <f>IF(A93="","",TRIM(泳者登録!C97)&amp;TRIM(泳者登録!D97))</f>
        <v/>
      </c>
      <c r="N93" t="str">
        <f>IF(A93="","",申込書!$AB$6)</f>
        <v/>
      </c>
    </row>
    <row r="94" spans="1:14" x14ac:dyDescent="0.15">
      <c r="A94" t="str">
        <f>IF(泳者登録!C98="","",泳者登録!AR98)</f>
        <v/>
      </c>
      <c r="B94">
        <v>5</v>
      </c>
      <c r="C94" t="str">
        <f>IF(A94="","",泳者登録!AT98)</f>
        <v/>
      </c>
      <c r="D94" t="str">
        <f>IF(A94="","",泳者登録!AU98)</f>
        <v/>
      </c>
      <c r="E94" s="43" t="str">
        <f>IF(A94="","",泳者登録!G98)</f>
        <v/>
      </c>
      <c r="F94" t="str">
        <f>IF(A94="","",泳者登録!S98)</f>
        <v/>
      </c>
      <c r="G94" t="str">
        <f>IF(A94="","",泳者登録!AH98)</f>
        <v/>
      </c>
      <c r="H94" t="str">
        <f>IF(A94="","",泳者登録!AI98)</f>
        <v/>
      </c>
      <c r="I94" t="str">
        <f>IF(A94="","",泳者登録!AJ98)</f>
        <v/>
      </c>
      <c r="L94" t="str">
        <f t="shared" si="2"/>
        <v/>
      </c>
      <c r="M94" t="str">
        <f>IF(A94="","",TRIM(泳者登録!C98)&amp;TRIM(泳者登録!D98))</f>
        <v/>
      </c>
      <c r="N94" t="str">
        <f>IF(A94="","",申込書!$AB$6)</f>
        <v/>
      </c>
    </row>
    <row r="95" spans="1:14" x14ac:dyDescent="0.15">
      <c r="A95" t="str">
        <f>IF(泳者登録!C99="","",泳者登録!AR99)</f>
        <v/>
      </c>
      <c r="B95">
        <v>5</v>
      </c>
      <c r="C95" t="str">
        <f>IF(A95="","",泳者登録!AT99)</f>
        <v/>
      </c>
      <c r="D95" t="str">
        <f>IF(A95="","",泳者登録!AU99)</f>
        <v/>
      </c>
      <c r="E95" s="43" t="str">
        <f>IF(A95="","",泳者登録!G99)</f>
        <v/>
      </c>
      <c r="F95" t="str">
        <f>IF(A95="","",泳者登録!S99)</f>
        <v/>
      </c>
      <c r="G95" t="str">
        <f>IF(A95="","",泳者登録!AH99)</f>
        <v/>
      </c>
      <c r="H95" t="str">
        <f>IF(A95="","",泳者登録!AI99)</f>
        <v/>
      </c>
      <c r="I95" t="str">
        <f>IF(A95="","",泳者登録!AJ99)</f>
        <v/>
      </c>
      <c r="L95" t="str">
        <f t="shared" si="2"/>
        <v/>
      </c>
      <c r="M95" t="str">
        <f>IF(A95="","",TRIM(泳者登録!C99)&amp;TRIM(泳者登録!D99))</f>
        <v/>
      </c>
      <c r="N95" t="str">
        <f>IF(A95="","",申込書!$AB$6)</f>
        <v/>
      </c>
    </row>
    <row r="96" spans="1:14" x14ac:dyDescent="0.15">
      <c r="A96" t="str">
        <f>IF(泳者登録!C100="","",泳者登録!AR100)</f>
        <v/>
      </c>
      <c r="B96">
        <v>5</v>
      </c>
      <c r="C96" t="str">
        <f>IF(A96="","",泳者登録!AT100)</f>
        <v/>
      </c>
      <c r="D96" t="str">
        <f>IF(A96="","",泳者登録!AU100)</f>
        <v/>
      </c>
      <c r="E96" s="43" t="str">
        <f>IF(A96="","",泳者登録!G100)</f>
        <v/>
      </c>
      <c r="F96" t="str">
        <f>IF(A96="","",泳者登録!S100)</f>
        <v/>
      </c>
      <c r="G96" t="str">
        <f>IF(A96="","",泳者登録!AH100)</f>
        <v/>
      </c>
      <c r="H96" t="str">
        <f>IF(A96="","",泳者登録!AI100)</f>
        <v/>
      </c>
      <c r="I96" t="str">
        <f>IF(A96="","",泳者登録!AJ100)</f>
        <v/>
      </c>
      <c r="L96" t="str">
        <f t="shared" si="2"/>
        <v/>
      </c>
      <c r="M96" t="str">
        <f>IF(A96="","",TRIM(泳者登録!C100)&amp;TRIM(泳者登録!D100))</f>
        <v/>
      </c>
      <c r="N96" t="str">
        <f>IF(A96="","",申込書!$AB$6)</f>
        <v/>
      </c>
    </row>
    <row r="97" spans="1:14" x14ac:dyDescent="0.15">
      <c r="A97" t="str">
        <f>IF(泳者登録!C101="","",泳者登録!AR101)</f>
        <v/>
      </c>
      <c r="B97">
        <v>5</v>
      </c>
      <c r="C97" t="str">
        <f>IF(A97="","",泳者登録!AT101)</f>
        <v/>
      </c>
      <c r="D97" t="str">
        <f>IF(A97="","",泳者登録!AU101)</f>
        <v/>
      </c>
      <c r="E97" s="43" t="str">
        <f>IF(A97="","",泳者登録!G101)</f>
        <v/>
      </c>
      <c r="F97" t="str">
        <f>IF(A97="","",泳者登録!S101)</f>
        <v/>
      </c>
      <c r="G97" t="str">
        <f>IF(A97="","",泳者登録!AH101)</f>
        <v/>
      </c>
      <c r="H97" t="str">
        <f>IF(A97="","",泳者登録!AI101)</f>
        <v/>
      </c>
      <c r="I97" t="str">
        <f>IF(A97="","",泳者登録!AJ101)</f>
        <v/>
      </c>
      <c r="L97" t="str">
        <f t="shared" si="2"/>
        <v/>
      </c>
      <c r="M97" t="str">
        <f>IF(A97="","",TRIM(泳者登録!C101)&amp;TRIM(泳者登録!D101))</f>
        <v/>
      </c>
      <c r="N97" t="str">
        <f>IF(A97="","",申込書!$AB$6)</f>
        <v/>
      </c>
    </row>
    <row r="98" spans="1:14" x14ac:dyDescent="0.15">
      <c r="A98" t="str">
        <f>IF(泳者登録!C102="","",泳者登録!AR102)</f>
        <v/>
      </c>
      <c r="B98">
        <v>5</v>
      </c>
      <c r="C98" t="str">
        <f>IF(A98="","",泳者登録!AT102)</f>
        <v/>
      </c>
      <c r="D98" t="str">
        <f>IF(A98="","",泳者登録!AU102)</f>
        <v/>
      </c>
      <c r="E98" s="43" t="str">
        <f>IF(A98="","",泳者登録!G102)</f>
        <v/>
      </c>
      <c r="F98" t="str">
        <f>IF(A98="","",泳者登録!S102)</f>
        <v/>
      </c>
      <c r="G98" t="str">
        <f>IF(A98="","",泳者登録!AH102)</f>
        <v/>
      </c>
      <c r="H98" t="str">
        <f>IF(A98="","",泳者登録!AI102)</f>
        <v/>
      </c>
      <c r="I98" t="str">
        <f>IF(A98="","",泳者登録!AJ102)</f>
        <v/>
      </c>
      <c r="L98" t="str">
        <f t="shared" si="2"/>
        <v/>
      </c>
      <c r="M98" t="str">
        <f>IF(A98="","",TRIM(泳者登録!C102)&amp;TRIM(泳者登録!D102))</f>
        <v/>
      </c>
      <c r="N98" t="str">
        <f>IF(A98="","",申込書!$AB$6)</f>
        <v/>
      </c>
    </row>
    <row r="99" spans="1:14" x14ac:dyDescent="0.15">
      <c r="A99" t="str">
        <f>IF(泳者登録!C103="","",泳者登録!AR103)</f>
        <v/>
      </c>
      <c r="B99">
        <v>5</v>
      </c>
      <c r="C99" t="str">
        <f>IF(A99="","",泳者登録!AT103)</f>
        <v/>
      </c>
      <c r="D99" t="str">
        <f>IF(A99="","",泳者登録!AU103)</f>
        <v/>
      </c>
      <c r="E99" s="43" t="str">
        <f>IF(A99="","",泳者登録!G103)</f>
        <v/>
      </c>
      <c r="F99" t="str">
        <f>IF(A99="","",泳者登録!S103)</f>
        <v/>
      </c>
      <c r="G99" t="str">
        <f>IF(A99="","",泳者登録!AH103)</f>
        <v/>
      </c>
      <c r="H99" t="str">
        <f>IF(A99="","",泳者登録!AI103)</f>
        <v/>
      </c>
      <c r="I99" t="str">
        <f>IF(A99="","",泳者登録!AJ103)</f>
        <v/>
      </c>
      <c r="L99" t="str">
        <f t="shared" si="2"/>
        <v/>
      </c>
      <c r="M99" t="str">
        <f>IF(A99="","",TRIM(泳者登録!C103)&amp;TRIM(泳者登録!D103))</f>
        <v/>
      </c>
      <c r="N99" t="str">
        <f>IF(A99="","",申込書!$AB$6)</f>
        <v/>
      </c>
    </row>
    <row r="100" spans="1:14" x14ac:dyDescent="0.15">
      <c r="A100" t="str">
        <f>IF(泳者登録!C104="","",泳者登録!AR104)</f>
        <v/>
      </c>
      <c r="B100">
        <v>5</v>
      </c>
      <c r="C100" t="str">
        <f>IF(A100="","",泳者登録!AT104)</f>
        <v/>
      </c>
      <c r="D100" t="str">
        <f>IF(A100="","",泳者登録!AU104)</f>
        <v/>
      </c>
      <c r="E100" s="43" t="str">
        <f>IF(A100="","",泳者登録!G104)</f>
        <v/>
      </c>
      <c r="F100" t="str">
        <f>IF(A100="","",泳者登録!S104)</f>
        <v/>
      </c>
      <c r="G100" t="str">
        <f>IF(A100="","",泳者登録!AH104)</f>
        <v/>
      </c>
      <c r="H100" t="str">
        <f>IF(A100="","",泳者登録!AI104)</f>
        <v/>
      </c>
      <c r="I100" t="str">
        <f>IF(A100="","",泳者登録!AJ104)</f>
        <v/>
      </c>
      <c r="L100" t="str">
        <f t="shared" si="2"/>
        <v/>
      </c>
      <c r="M100" t="str">
        <f>IF(A100="","",TRIM(泳者登録!C104)&amp;TRIM(泳者登録!D104))</f>
        <v/>
      </c>
      <c r="N100" t="str">
        <f>IF(A100="","",申込書!$AB$6)</f>
        <v/>
      </c>
    </row>
    <row r="101" spans="1:14" x14ac:dyDescent="0.15">
      <c r="A101" t="str">
        <f>IF(泳者登録!C105="","",泳者登録!AR105)</f>
        <v/>
      </c>
      <c r="B101">
        <v>5</v>
      </c>
      <c r="C101" t="str">
        <f>IF(A101="","",泳者登録!AT105)</f>
        <v/>
      </c>
      <c r="D101" t="str">
        <f>IF(A101="","",泳者登録!AU105)</f>
        <v/>
      </c>
      <c r="E101" s="43" t="str">
        <f>IF(A101="","",泳者登録!G105)</f>
        <v/>
      </c>
      <c r="F101" t="str">
        <f>IF(A101="","",泳者登録!S105)</f>
        <v/>
      </c>
      <c r="G101" t="str">
        <f>IF(A101="","",泳者登録!AH105)</f>
        <v/>
      </c>
      <c r="H101" t="str">
        <f>IF(A101="","",泳者登録!AI105)</f>
        <v/>
      </c>
      <c r="I101" t="str">
        <f>IF(A101="","",泳者登録!AJ105)</f>
        <v/>
      </c>
      <c r="L101" t="str">
        <f t="shared" si="2"/>
        <v/>
      </c>
      <c r="M101" t="str">
        <f>IF(A101="","",TRIM(泳者登録!C105)&amp;TRIM(泳者登録!D105))</f>
        <v/>
      </c>
      <c r="N101" t="str">
        <f>IF(A101="","",申込書!$AB$6)</f>
        <v/>
      </c>
    </row>
    <row r="102" spans="1:14" x14ac:dyDescent="0.15">
      <c r="A102" t="str">
        <f>IF(泳者登録!C106="","",泳者登録!AR106)</f>
        <v/>
      </c>
      <c r="B102">
        <v>5</v>
      </c>
      <c r="C102" t="str">
        <f>IF(A102="","",泳者登録!AT106)</f>
        <v/>
      </c>
      <c r="D102" t="str">
        <f>IF(A102="","",泳者登録!AU106)</f>
        <v/>
      </c>
      <c r="E102" s="43" t="str">
        <f>IF(A102="","",泳者登録!G106)</f>
        <v/>
      </c>
      <c r="F102" t="str">
        <f>IF(A102="","",泳者登録!S106)</f>
        <v/>
      </c>
      <c r="G102" t="str">
        <f>IF(A102="","",泳者登録!AH106)</f>
        <v/>
      </c>
      <c r="H102" t="str">
        <f>IF(A102="","",泳者登録!AI106)</f>
        <v/>
      </c>
      <c r="I102" t="str">
        <f>IF(A102="","",泳者登録!AJ106)</f>
        <v/>
      </c>
      <c r="L102" t="str">
        <f t="shared" si="2"/>
        <v/>
      </c>
      <c r="M102" t="str">
        <f>IF(A102="","",TRIM(泳者登録!C106)&amp;TRIM(泳者登録!D106))</f>
        <v/>
      </c>
      <c r="N102" t="str">
        <f>IF(A102="","",申込書!$AB$6)</f>
        <v/>
      </c>
    </row>
    <row r="103" spans="1:14" x14ac:dyDescent="0.15">
      <c r="A103" s="42" t="str">
        <f>IF(泳者登録!C107="","",泳者登録!AR107)</f>
        <v/>
      </c>
      <c r="B103" s="42">
        <v>5</v>
      </c>
      <c r="C103" s="42" t="str">
        <f>IF(A103="","",泳者登録!AT107)</f>
        <v/>
      </c>
      <c r="D103" s="42" t="str">
        <f>IF(A103="","",泳者登録!AU107)</f>
        <v/>
      </c>
      <c r="E103" s="44" t="str">
        <f>IF(A103="","",泳者登録!G107)</f>
        <v/>
      </c>
      <c r="F103" s="42" t="str">
        <f>IF(A103="","",泳者登録!S107)</f>
        <v/>
      </c>
      <c r="G103" s="42" t="str">
        <f>IF(A103="","",泳者登録!AH107)</f>
        <v/>
      </c>
      <c r="H103" s="42" t="str">
        <f>IF(A103="","",泳者登録!AI107)</f>
        <v/>
      </c>
      <c r="I103" s="42" t="str">
        <f>IF(A103="","",泳者登録!AJ107)</f>
        <v/>
      </c>
      <c r="J103" s="42"/>
      <c r="K103" s="42"/>
      <c r="L103" s="42" t="str">
        <f t="shared" si="2"/>
        <v/>
      </c>
      <c r="M103" s="42" t="str">
        <f>IF(A103="","",TRIM(泳者登録!C107)&amp;TRIM(泳者登録!D107))</f>
        <v/>
      </c>
      <c r="N103" s="42" t="str">
        <f>IF(A103="","",申込書!$AB$6)</f>
        <v/>
      </c>
    </row>
    <row r="104" spans="1:14" x14ac:dyDescent="0.15">
      <c r="A104" s="45" t="str">
        <f>IF('個人種目(上級Ｓ)'!B6="","",'個人種目(上級Ｓ)'!AP6)</f>
        <v/>
      </c>
      <c r="B104" s="45">
        <v>0</v>
      </c>
      <c r="C104" s="45" t="str">
        <f>IF(A104="","",'個人種目(上級Ｓ)'!AR6)</f>
        <v/>
      </c>
      <c r="D104" s="45" t="str">
        <f>IF(A104="","",'個人種目(上級Ｓ)'!AS6)</f>
        <v/>
      </c>
      <c r="E104" s="47" t="str">
        <f>IF(A104="","",'個人種目(上級Ｓ)'!F6)</f>
        <v/>
      </c>
      <c r="F104" s="45" t="str">
        <f>IF(A104="","",'個人種目(上級Ｓ)'!Q6)</f>
        <v/>
      </c>
      <c r="G104" s="45" t="str">
        <f>IF(A104="","",'個人種目(上級Ｓ)'!AF6)</f>
        <v/>
      </c>
      <c r="H104" s="45" t="str">
        <f>IF(A104="","",'個人種目(上級Ｓ)'!AG6)</f>
        <v/>
      </c>
      <c r="I104" s="45" t="str">
        <f>IF(A104="","",'個人種目(上級Ｓ)'!AH6)</f>
        <v/>
      </c>
      <c r="J104" s="45">
        <v>1</v>
      </c>
      <c r="K104" s="45"/>
      <c r="L104" s="45" t="str">
        <f>IF(A104="","",C104)</f>
        <v/>
      </c>
      <c r="M104" s="45" t="str">
        <f>IF(A104="","",TRIM('個人種目(上級Ｓ)'!B6)&amp;TRIM('個人種目(上級Ｓ)'!C6))</f>
        <v/>
      </c>
      <c r="N104" s="45" t="str">
        <f>IF(A104="","",申込書!$AB$6)</f>
        <v/>
      </c>
    </row>
    <row r="105" spans="1:14" x14ac:dyDescent="0.15">
      <c r="A105" t="str">
        <f>IF('個人種目(上級Ｓ)'!B7="","",'個人種目(上級Ｓ)'!AP7)</f>
        <v/>
      </c>
      <c r="B105">
        <v>0</v>
      </c>
      <c r="C105" t="str">
        <f>IF(A105="","",'個人種目(上級Ｓ)'!AR7)</f>
        <v/>
      </c>
      <c r="D105" t="str">
        <f>IF(A105="","",'個人種目(上級Ｓ)'!AS7)</f>
        <v/>
      </c>
      <c r="E105" s="43" t="str">
        <f>IF(A105="","",'個人種目(上級Ｓ)'!F7)</f>
        <v/>
      </c>
      <c r="F105" t="str">
        <f>IF(A105="","",'個人種目(上級Ｓ)'!Q7)</f>
        <v/>
      </c>
      <c r="G105" t="str">
        <f>IF(A105="","",'個人種目(上級Ｓ)'!AF7)</f>
        <v/>
      </c>
      <c r="H105" t="str">
        <f>IF(A105="","",'個人種目(上級Ｓ)'!AG7)</f>
        <v/>
      </c>
      <c r="I105" t="str">
        <f>IF(A105="","",'個人種目(上級Ｓ)'!AH7)</f>
        <v/>
      </c>
      <c r="J105">
        <v>1</v>
      </c>
      <c r="L105" t="str">
        <f t="shared" ref="L105:L168" si="3">IF(A105="","",C105)</f>
        <v/>
      </c>
      <c r="M105" t="str">
        <f>IF(A105="","",TRIM('個人種目(上級Ｓ)'!B7)&amp;TRIM('個人種目(上級Ｓ)'!C7))</f>
        <v/>
      </c>
      <c r="N105" t="str">
        <f>IF(A105="","",申込書!$AB$6)</f>
        <v/>
      </c>
    </row>
    <row r="106" spans="1:14" x14ac:dyDescent="0.15">
      <c r="A106" t="str">
        <f>IF('個人種目(上級Ｓ)'!B8="","",'個人種目(上級Ｓ)'!AP8)</f>
        <v/>
      </c>
      <c r="B106">
        <v>0</v>
      </c>
      <c r="C106" t="str">
        <f>IF(A106="","",'個人種目(上級Ｓ)'!AR8)</f>
        <v/>
      </c>
      <c r="D106" t="str">
        <f>IF(A106="","",'個人種目(上級Ｓ)'!AS8)</f>
        <v/>
      </c>
      <c r="E106" s="43" t="str">
        <f>IF(A106="","",'個人種目(上級Ｓ)'!F8)</f>
        <v/>
      </c>
      <c r="F106" t="str">
        <f>IF(A106="","",'個人種目(上級Ｓ)'!Q8)</f>
        <v/>
      </c>
      <c r="G106" t="str">
        <f>IF(A106="","",'個人種目(上級Ｓ)'!AF8)</f>
        <v/>
      </c>
      <c r="H106" t="str">
        <f>IF(A106="","",'個人種目(上級Ｓ)'!AG8)</f>
        <v/>
      </c>
      <c r="I106" t="str">
        <f>IF(A106="","",'個人種目(上級Ｓ)'!AH8)</f>
        <v/>
      </c>
      <c r="J106">
        <v>1</v>
      </c>
      <c r="L106" t="str">
        <f t="shared" si="3"/>
        <v/>
      </c>
      <c r="M106" t="str">
        <f>IF(A106="","",TRIM('個人種目(上級Ｓ)'!B8)&amp;TRIM('個人種目(上級Ｓ)'!C8))</f>
        <v/>
      </c>
      <c r="N106" t="str">
        <f>IF(A106="","",申込書!$AB$6)</f>
        <v/>
      </c>
    </row>
    <row r="107" spans="1:14" x14ac:dyDescent="0.15">
      <c r="A107" t="str">
        <f>IF('個人種目(上級Ｓ)'!B9="","",'個人種目(上級Ｓ)'!AP9)</f>
        <v/>
      </c>
      <c r="B107">
        <v>0</v>
      </c>
      <c r="C107" t="str">
        <f>IF(A107="","",'個人種目(上級Ｓ)'!AR9)</f>
        <v/>
      </c>
      <c r="D107" t="str">
        <f>IF(A107="","",'個人種目(上級Ｓ)'!AS9)</f>
        <v/>
      </c>
      <c r="E107" s="43" t="str">
        <f>IF(A107="","",'個人種目(上級Ｓ)'!F9)</f>
        <v/>
      </c>
      <c r="F107" t="str">
        <f>IF(A107="","",'個人種目(上級Ｓ)'!Q9)</f>
        <v/>
      </c>
      <c r="G107" t="str">
        <f>IF(A107="","",'個人種目(上級Ｓ)'!AF9)</f>
        <v/>
      </c>
      <c r="H107" t="str">
        <f>IF(A107="","",'個人種目(上級Ｓ)'!AG9)</f>
        <v/>
      </c>
      <c r="I107" t="str">
        <f>IF(A107="","",'個人種目(上級Ｓ)'!AH9)</f>
        <v/>
      </c>
      <c r="J107">
        <v>1</v>
      </c>
      <c r="L107" t="str">
        <f t="shared" si="3"/>
        <v/>
      </c>
      <c r="M107" t="str">
        <f>IF(A107="","",TRIM('個人種目(上級Ｓ)'!B9)&amp;TRIM('個人種目(上級Ｓ)'!C9))</f>
        <v/>
      </c>
      <c r="N107" t="str">
        <f>IF(A107="","",申込書!$AB$6)</f>
        <v/>
      </c>
    </row>
    <row r="108" spans="1:14" x14ac:dyDescent="0.15">
      <c r="A108" t="str">
        <f>IF('個人種目(上級Ｓ)'!B10="","",'個人種目(上級Ｓ)'!AP10)</f>
        <v/>
      </c>
      <c r="B108">
        <v>0</v>
      </c>
      <c r="C108" t="str">
        <f>IF(A108="","",'個人種目(上級Ｓ)'!AR10)</f>
        <v/>
      </c>
      <c r="D108" t="str">
        <f>IF(A108="","",'個人種目(上級Ｓ)'!AS10)</f>
        <v/>
      </c>
      <c r="E108" s="43" t="str">
        <f>IF(A108="","",'個人種目(上級Ｓ)'!F10)</f>
        <v/>
      </c>
      <c r="F108" t="str">
        <f>IF(A108="","",'個人種目(上級Ｓ)'!Q10)</f>
        <v/>
      </c>
      <c r="G108" t="str">
        <f>IF(A108="","",'個人種目(上級Ｓ)'!AF10)</f>
        <v/>
      </c>
      <c r="H108" t="str">
        <f>IF(A108="","",'個人種目(上級Ｓ)'!AG10)</f>
        <v/>
      </c>
      <c r="I108" t="str">
        <f>IF(A108="","",'個人種目(上級Ｓ)'!AH10)</f>
        <v/>
      </c>
      <c r="J108">
        <v>1</v>
      </c>
      <c r="L108" t="str">
        <f t="shared" si="3"/>
        <v/>
      </c>
      <c r="M108" t="str">
        <f>IF(A108="","",TRIM('個人種目(上級Ｓ)'!B10)&amp;TRIM('個人種目(上級Ｓ)'!C10))</f>
        <v/>
      </c>
      <c r="N108" t="str">
        <f>IF(A108="","",申込書!$AB$6)</f>
        <v/>
      </c>
    </row>
    <row r="109" spans="1:14" x14ac:dyDescent="0.15">
      <c r="A109" t="str">
        <f>IF('個人種目(上級Ｓ)'!B11="","",'個人種目(上級Ｓ)'!AP11)</f>
        <v/>
      </c>
      <c r="B109">
        <v>0</v>
      </c>
      <c r="C109" t="str">
        <f>IF(A109="","",'個人種目(上級Ｓ)'!AR11)</f>
        <v/>
      </c>
      <c r="D109" t="str">
        <f>IF(A109="","",'個人種目(上級Ｓ)'!AS11)</f>
        <v/>
      </c>
      <c r="E109" s="43" t="str">
        <f>IF(A109="","",'個人種目(上級Ｓ)'!F11)</f>
        <v/>
      </c>
      <c r="F109" t="str">
        <f>IF(A109="","",'個人種目(上級Ｓ)'!Q11)</f>
        <v/>
      </c>
      <c r="G109" t="str">
        <f>IF(A109="","",'個人種目(上級Ｓ)'!AF11)</f>
        <v/>
      </c>
      <c r="H109" t="str">
        <f>IF(A109="","",'個人種目(上級Ｓ)'!AG11)</f>
        <v/>
      </c>
      <c r="I109" t="str">
        <f>IF(A109="","",'個人種目(上級Ｓ)'!AH11)</f>
        <v/>
      </c>
      <c r="J109">
        <v>1</v>
      </c>
      <c r="L109" t="str">
        <f t="shared" si="3"/>
        <v/>
      </c>
      <c r="M109" t="str">
        <f>IF(A109="","",TRIM('個人種目(上級Ｓ)'!B11)&amp;TRIM('個人種目(上級Ｓ)'!C11))</f>
        <v/>
      </c>
      <c r="N109" t="str">
        <f>IF(A109="","",申込書!$AB$6)</f>
        <v/>
      </c>
    </row>
    <row r="110" spans="1:14" x14ac:dyDescent="0.15">
      <c r="A110" t="str">
        <f>IF('個人種目(上級Ｓ)'!B12="","",'個人種目(上級Ｓ)'!AP12)</f>
        <v/>
      </c>
      <c r="B110">
        <v>0</v>
      </c>
      <c r="C110" t="str">
        <f>IF(A110="","",'個人種目(上級Ｓ)'!AR12)</f>
        <v/>
      </c>
      <c r="D110" t="str">
        <f>IF(A110="","",'個人種目(上級Ｓ)'!AS12)</f>
        <v/>
      </c>
      <c r="E110" s="43" t="str">
        <f>IF(A110="","",'個人種目(上級Ｓ)'!F12)</f>
        <v/>
      </c>
      <c r="F110" t="str">
        <f>IF(A110="","",'個人種目(上級Ｓ)'!Q12)</f>
        <v/>
      </c>
      <c r="G110" t="str">
        <f>IF(A110="","",'個人種目(上級Ｓ)'!AF12)</f>
        <v/>
      </c>
      <c r="H110" t="str">
        <f>IF(A110="","",'個人種目(上級Ｓ)'!AG12)</f>
        <v/>
      </c>
      <c r="I110" t="str">
        <f>IF(A110="","",'個人種目(上級Ｓ)'!AH12)</f>
        <v/>
      </c>
      <c r="J110">
        <v>1</v>
      </c>
      <c r="L110" t="str">
        <f t="shared" si="3"/>
        <v/>
      </c>
      <c r="M110" t="str">
        <f>IF(A110="","",TRIM('個人種目(上級Ｓ)'!B12)&amp;TRIM('個人種目(上級Ｓ)'!C12))</f>
        <v/>
      </c>
      <c r="N110" t="str">
        <f>IF(A110="","",申込書!$AB$6)</f>
        <v/>
      </c>
    </row>
    <row r="111" spans="1:14" x14ac:dyDescent="0.15">
      <c r="A111" t="str">
        <f>IF('個人種目(上級Ｓ)'!B13="","",'個人種目(上級Ｓ)'!AP13)</f>
        <v/>
      </c>
      <c r="B111">
        <v>0</v>
      </c>
      <c r="C111" t="str">
        <f>IF(A111="","",'個人種目(上級Ｓ)'!AR13)</f>
        <v/>
      </c>
      <c r="D111" t="str">
        <f>IF(A111="","",'個人種目(上級Ｓ)'!AS13)</f>
        <v/>
      </c>
      <c r="E111" s="43" t="str">
        <f>IF(A111="","",'個人種目(上級Ｓ)'!F13)</f>
        <v/>
      </c>
      <c r="F111" t="str">
        <f>IF(A111="","",'個人種目(上級Ｓ)'!Q13)</f>
        <v/>
      </c>
      <c r="G111" t="str">
        <f>IF(A111="","",'個人種目(上級Ｓ)'!AF13)</f>
        <v/>
      </c>
      <c r="H111" t="str">
        <f>IF(A111="","",'個人種目(上級Ｓ)'!AG13)</f>
        <v/>
      </c>
      <c r="I111" t="str">
        <f>IF(A111="","",'個人種目(上級Ｓ)'!AH13)</f>
        <v/>
      </c>
      <c r="J111">
        <v>1</v>
      </c>
      <c r="L111" t="str">
        <f t="shared" si="3"/>
        <v/>
      </c>
      <c r="M111" t="str">
        <f>IF(A111="","",TRIM('個人種目(上級Ｓ)'!B13)&amp;TRIM('個人種目(上級Ｓ)'!C13))</f>
        <v/>
      </c>
      <c r="N111" t="str">
        <f>IF(A111="","",申込書!$AB$6)</f>
        <v/>
      </c>
    </row>
    <row r="112" spans="1:14" x14ac:dyDescent="0.15">
      <c r="A112" t="str">
        <f>IF('個人種目(上級Ｓ)'!B14="","",'個人種目(上級Ｓ)'!AP14)</f>
        <v/>
      </c>
      <c r="B112">
        <v>0</v>
      </c>
      <c r="C112" t="str">
        <f>IF(A112="","",'個人種目(上級Ｓ)'!AR14)</f>
        <v/>
      </c>
      <c r="D112" t="str">
        <f>IF(A112="","",'個人種目(上級Ｓ)'!AS14)</f>
        <v/>
      </c>
      <c r="E112" s="43" t="str">
        <f>IF(A112="","",'個人種目(上級Ｓ)'!F14)</f>
        <v/>
      </c>
      <c r="F112" t="str">
        <f>IF(A112="","",'個人種目(上級Ｓ)'!Q14)</f>
        <v/>
      </c>
      <c r="G112" t="str">
        <f>IF(A112="","",'個人種目(上級Ｓ)'!AF14)</f>
        <v/>
      </c>
      <c r="H112" t="str">
        <f>IF(A112="","",'個人種目(上級Ｓ)'!AG14)</f>
        <v/>
      </c>
      <c r="I112" t="str">
        <f>IF(A112="","",'個人種目(上級Ｓ)'!AH14)</f>
        <v/>
      </c>
      <c r="J112">
        <v>1</v>
      </c>
      <c r="L112" t="str">
        <f t="shared" si="3"/>
        <v/>
      </c>
      <c r="M112" t="str">
        <f>IF(A112="","",TRIM('個人種目(上級Ｓ)'!B14)&amp;TRIM('個人種目(上級Ｓ)'!C14))</f>
        <v/>
      </c>
      <c r="N112" t="str">
        <f>IF(A112="","",申込書!$AB$6)</f>
        <v/>
      </c>
    </row>
    <row r="113" spans="1:14" x14ac:dyDescent="0.15">
      <c r="A113" t="str">
        <f>IF('個人種目(上級Ｓ)'!B15="","",'個人種目(上級Ｓ)'!AP15)</f>
        <v/>
      </c>
      <c r="B113">
        <v>0</v>
      </c>
      <c r="C113" t="str">
        <f>IF(A113="","",'個人種目(上級Ｓ)'!AR15)</f>
        <v/>
      </c>
      <c r="D113" t="str">
        <f>IF(A113="","",'個人種目(上級Ｓ)'!AS15)</f>
        <v/>
      </c>
      <c r="E113" s="43" t="str">
        <f>IF(A113="","",'個人種目(上級Ｓ)'!F15)</f>
        <v/>
      </c>
      <c r="F113" t="str">
        <f>IF(A113="","",'個人種目(上級Ｓ)'!Q15)</f>
        <v/>
      </c>
      <c r="G113" t="str">
        <f>IF(A113="","",'個人種目(上級Ｓ)'!AF15)</f>
        <v/>
      </c>
      <c r="H113" t="str">
        <f>IF(A113="","",'個人種目(上級Ｓ)'!AG15)</f>
        <v/>
      </c>
      <c r="I113" t="str">
        <f>IF(A113="","",'個人種目(上級Ｓ)'!AH15)</f>
        <v/>
      </c>
      <c r="J113">
        <v>1</v>
      </c>
      <c r="L113" t="str">
        <f t="shared" si="3"/>
        <v/>
      </c>
      <c r="M113" t="str">
        <f>IF(A113="","",TRIM('個人種目(上級Ｓ)'!B15)&amp;TRIM('個人種目(上級Ｓ)'!C15))</f>
        <v/>
      </c>
      <c r="N113" t="str">
        <f>IF(A113="","",申込書!$AB$6)</f>
        <v/>
      </c>
    </row>
    <row r="114" spans="1:14" x14ac:dyDescent="0.15">
      <c r="A114" t="str">
        <f>IF('個人種目(上級Ｓ)'!B16="","",'個人種目(上級Ｓ)'!AP16)</f>
        <v/>
      </c>
      <c r="B114">
        <v>0</v>
      </c>
      <c r="C114" t="str">
        <f>IF(A114="","",'個人種目(上級Ｓ)'!AR16)</f>
        <v/>
      </c>
      <c r="D114" t="str">
        <f>IF(A114="","",'個人種目(上級Ｓ)'!AS16)</f>
        <v/>
      </c>
      <c r="E114" s="43" t="str">
        <f>IF(A114="","",'個人種目(上級Ｓ)'!F16)</f>
        <v/>
      </c>
      <c r="F114" t="str">
        <f>IF(A114="","",'個人種目(上級Ｓ)'!Q16)</f>
        <v/>
      </c>
      <c r="G114" t="str">
        <f>IF(A114="","",'個人種目(上級Ｓ)'!AF16)</f>
        <v/>
      </c>
      <c r="H114" t="str">
        <f>IF(A114="","",'個人種目(上級Ｓ)'!AG16)</f>
        <v/>
      </c>
      <c r="I114" t="str">
        <f>IF(A114="","",'個人種目(上級Ｓ)'!AH16)</f>
        <v/>
      </c>
      <c r="J114">
        <v>1</v>
      </c>
      <c r="L114" t="str">
        <f t="shared" si="3"/>
        <v/>
      </c>
      <c r="M114" t="str">
        <f>IF(A114="","",TRIM('個人種目(上級Ｓ)'!B16)&amp;TRIM('個人種目(上級Ｓ)'!C16))</f>
        <v/>
      </c>
      <c r="N114" t="str">
        <f>IF(A114="","",申込書!$AB$6)</f>
        <v/>
      </c>
    </row>
    <row r="115" spans="1:14" x14ac:dyDescent="0.15">
      <c r="A115" t="str">
        <f>IF('個人種目(上級Ｓ)'!B17="","",'個人種目(上級Ｓ)'!AP17)</f>
        <v/>
      </c>
      <c r="B115">
        <v>0</v>
      </c>
      <c r="C115" t="str">
        <f>IF(A115="","",'個人種目(上級Ｓ)'!AR17)</f>
        <v/>
      </c>
      <c r="D115" t="str">
        <f>IF(A115="","",'個人種目(上級Ｓ)'!AS17)</f>
        <v/>
      </c>
      <c r="E115" s="43" t="str">
        <f>IF(A115="","",'個人種目(上級Ｓ)'!F17)</f>
        <v/>
      </c>
      <c r="F115" t="str">
        <f>IF(A115="","",'個人種目(上級Ｓ)'!Q17)</f>
        <v/>
      </c>
      <c r="G115" t="str">
        <f>IF(A115="","",'個人種目(上級Ｓ)'!AF17)</f>
        <v/>
      </c>
      <c r="H115" t="str">
        <f>IF(A115="","",'個人種目(上級Ｓ)'!AG17)</f>
        <v/>
      </c>
      <c r="I115" t="str">
        <f>IF(A115="","",'個人種目(上級Ｓ)'!AH17)</f>
        <v/>
      </c>
      <c r="J115">
        <v>1</v>
      </c>
      <c r="L115" t="str">
        <f t="shared" si="3"/>
        <v/>
      </c>
      <c r="M115" t="str">
        <f>IF(A115="","",TRIM('個人種目(上級Ｓ)'!B17)&amp;TRIM('個人種目(上級Ｓ)'!C17))</f>
        <v/>
      </c>
      <c r="N115" t="str">
        <f>IF(A115="","",申込書!$AB$6)</f>
        <v/>
      </c>
    </row>
    <row r="116" spans="1:14" x14ac:dyDescent="0.15">
      <c r="A116" t="str">
        <f>IF('個人種目(上級Ｓ)'!B18="","",'個人種目(上級Ｓ)'!AP18)</f>
        <v/>
      </c>
      <c r="B116">
        <v>0</v>
      </c>
      <c r="C116" t="str">
        <f>IF(A116="","",'個人種目(上級Ｓ)'!AR18)</f>
        <v/>
      </c>
      <c r="D116" t="str">
        <f>IF(A116="","",'個人種目(上級Ｓ)'!AS18)</f>
        <v/>
      </c>
      <c r="E116" s="43" t="str">
        <f>IF(A116="","",'個人種目(上級Ｓ)'!F18)</f>
        <v/>
      </c>
      <c r="F116" t="str">
        <f>IF(A116="","",'個人種目(上級Ｓ)'!Q18)</f>
        <v/>
      </c>
      <c r="G116" t="str">
        <f>IF(A116="","",'個人種目(上級Ｓ)'!AF18)</f>
        <v/>
      </c>
      <c r="H116" t="str">
        <f>IF(A116="","",'個人種目(上級Ｓ)'!AG18)</f>
        <v/>
      </c>
      <c r="I116" t="str">
        <f>IF(A116="","",'個人種目(上級Ｓ)'!AH18)</f>
        <v/>
      </c>
      <c r="J116">
        <v>1</v>
      </c>
      <c r="L116" t="str">
        <f t="shared" si="3"/>
        <v/>
      </c>
      <c r="M116" t="str">
        <f>IF(A116="","",TRIM('個人種目(上級Ｓ)'!B18)&amp;TRIM('個人種目(上級Ｓ)'!C18))</f>
        <v/>
      </c>
      <c r="N116" t="str">
        <f>IF(A116="","",申込書!$AB$6)</f>
        <v/>
      </c>
    </row>
    <row r="117" spans="1:14" x14ac:dyDescent="0.15">
      <c r="A117" t="str">
        <f>IF('個人種目(上級Ｓ)'!B19="","",'個人種目(上級Ｓ)'!AP19)</f>
        <v/>
      </c>
      <c r="B117">
        <v>0</v>
      </c>
      <c r="C117" t="str">
        <f>IF(A117="","",'個人種目(上級Ｓ)'!AR19)</f>
        <v/>
      </c>
      <c r="D117" t="str">
        <f>IF(A117="","",'個人種目(上級Ｓ)'!AS19)</f>
        <v/>
      </c>
      <c r="E117" s="43" t="str">
        <f>IF(A117="","",'個人種目(上級Ｓ)'!F19)</f>
        <v/>
      </c>
      <c r="F117" t="str">
        <f>IF(A117="","",'個人種目(上級Ｓ)'!Q19)</f>
        <v/>
      </c>
      <c r="G117" t="str">
        <f>IF(A117="","",'個人種目(上級Ｓ)'!AF19)</f>
        <v/>
      </c>
      <c r="H117" t="str">
        <f>IF(A117="","",'個人種目(上級Ｓ)'!AG19)</f>
        <v/>
      </c>
      <c r="I117" t="str">
        <f>IF(A117="","",'個人種目(上級Ｓ)'!AH19)</f>
        <v/>
      </c>
      <c r="J117">
        <v>1</v>
      </c>
      <c r="L117" t="str">
        <f t="shared" si="3"/>
        <v/>
      </c>
      <c r="M117" t="str">
        <f>IF(A117="","",TRIM('個人種目(上級Ｓ)'!B19)&amp;TRIM('個人種目(上級Ｓ)'!C19))</f>
        <v/>
      </c>
      <c r="N117" t="str">
        <f>IF(A117="","",申込書!$AB$6)</f>
        <v/>
      </c>
    </row>
    <row r="118" spans="1:14" x14ac:dyDescent="0.15">
      <c r="A118" t="str">
        <f>IF('個人種目(上級Ｓ)'!B20="","",'個人種目(上級Ｓ)'!AP20)</f>
        <v/>
      </c>
      <c r="B118">
        <v>0</v>
      </c>
      <c r="C118" t="str">
        <f>IF(A118="","",'個人種目(上級Ｓ)'!AR20)</f>
        <v/>
      </c>
      <c r="D118" t="str">
        <f>IF(A118="","",'個人種目(上級Ｓ)'!AS20)</f>
        <v/>
      </c>
      <c r="E118" s="43" t="str">
        <f>IF(A118="","",'個人種目(上級Ｓ)'!F20)</f>
        <v/>
      </c>
      <c r="F118" t="str">
        <f>IF(A118="","",'個人種目(上級Ｓ)'!Q20)</f>
        <v/>
      </c>
      <c r="G118" t="str">
        <f>IF(A118="","",'個人種目(上級Ｓ)'!AF20)</f>
        <v/>
      </c>
      <c r="H118" t="str">
        <f>IF(A118="","",'個人種目(上級Ｓ)'!AG20)</f>
        <v/>
      </c>
      <c r="I118" t="str">
        <f>IF(A118="","",'個人種目(上級Ｓ)'!AH20)</f>
        <v/>
      </c>
      <c r="J118">
        <v>1</v>
      </c>
      <c r="L118" t="str">
        <f t="shared" si="3"/>
        <v/>
      </c>
      <c r="M118" t="str">
        <f>IF(A118="","",TRIM('個人種目(上級Ｓ)'!B20)&amp;TRIM('個人種目(上級Ｓ)'!C20))</f>
        <v/>
      </c>
      <c r="N118" t="str">
        <f>IF(A118="","",申込書!$AB$6)</f>
        <v/>
      </c>
    </row>
    <row r="119" spans="1:14" x14ac:dyDescent="0.15">
      <c r="A119" t="str">
        <f>IF('個人種目(上級Ｓ)'!B21="","",'個人種目(上級Ｓ)'!AP21)</f>
        <v/>
      </c>
      <c r="B119">
        <v>0</v>
      </c>
      <c r="C119" t="str">
        <f>IF(A119="","",'個人種目(上級Ｓ)'!AR21)</f>
        <v/>
      </c>
      <c r="D119" t="str">
        <f>IF(A119="","",'個人種目(上級Ｓ)'!AS21)</f>
        <v/>
      </c>
      <c r="E119" s="43" t="str">
        <f>IF(A119="","",'個人種目(上級Ｓ)'!F21)</f>
        <v/>
      </c>
      <c r="F119" t="str">
        <f>IF(A119="","",'個人種目(上級Ｓ)'!Q21)</f>
        <v/>
      </c>
      <c r="G119" t="str">
        <f>IF(A119="","",'個人種目(上級Ｓ)'!AF21)</f>
        <v/>
      </c>
      <c r="H119" t="str">
        <f>IF(A119="","",'個人種目(上級Ｓ)'!AG21)</f>
        <v/>
      </c>
      <c r="I119" t="str">
        <f>IF(A119="","",'個人種目(上級Ｓ)'!AH21)</f>
        <v/>
      </c>
      <c r="J119">
        <v>1</v>
      </c>
      <c r="L119" t="str">
        <f t="shared" si="3"/>
        <v/>
      </c>
      <c r="M119" t="str">
        <f>IF(A119="","",TRIM('個人種目(上級Ｓ)'!B21)&amp;TRIM('個人種目(上級Ｓ)'!C21))</f>
        <v/>
      </c>
      <c r="N119" t="str">
        <f>IF(A119="","",申込書!$AB$6)</f>
        <v/>
      </c>
    </row>
    <row r="120" spans="1:14" x14ac:dyDescent="0.15">
      <c r="A120" t="str">
        <f>IF('個人種目(上級Ｓ)'!B22="","",'個人種目(上級Ｓ)'!AP22)</f>
        <v/>
      </c>
      <c r="B120">
        <v>0</v>
      </c>
      <c r="C120" t="str">
        <f>IF(A120="","",'個人種目(上級Ｓ)'!AR22)</f>
        <v/>
      </c>
      <c r="D120" t="str">
        <f>IF(A120="","",'個人種目(上級Ｓ)'!AS22)</f>
        <v/>
      </c>
      <c r="E120" s="43" t="str">
        <f>IF(A120="","",'個人種目(上級Ｓ)'!F22)</f>
        <v/>
      </c>
      <c r="F120" t="str">
        <f>IF(A120="","",'個人種目(上級Ｓ)'!Q22)</f>
        <v/>
      </c>
      <c r="G120" t="str">
        <f>IF(A120="","",'個人種目(上級Ｓ)'!AF22)</f>
        <v/>
      </c>
      <c r="H120" t="str">
        <f>IF(A120="","",'個人種目(上級Ｓ)'!AG22)</f>
        <v/>
      </c>
      <c r="I120" t="str">
        <f>IF(A120="","",'個人種目(上級Ｓ)'!AH22)</f>
        <v/>
      </c>
      <c r="J120">
        <v>1</v>
      </c>
      <c r="L120" t="str">
        <f t="shared" si="3"/>
        <v/>
      </c>
      <c r="M120" t="str">
        <f>IF(A120="","",TRIM('個人種目(上級Ｓ)'!B22)&amp;TRIM('個人種目(上級Ｓ)'!C22))</f>
        <v/>
      </c>
      <c r="N120" t="str">
        <f>IF(A120="","",申込書!$AB$6)</f>
        <v/>
      </c>
    </row>
    <row r="121" spans="1:14" x14ac:dyDescent="0.15">
      <c r="A121" t="str">
        <f>IF('個人種目(上級Ｓ)'!B23="","",'個人種目(上級Ｓ)'!AP23)</f>
        <v/>
      </c>
      <c r="B121">
        <v>0</v>
      </c>
      <c r="C121" t="str">
        <f>IF(A121="","",'個人種目(上級Ｓ)'!AR23)</f>
        <v/>
      </c>
      <c r="D121" t="str">
        <f>IF(A121="","",'個人種目(上級Ｓ)'!AS23)</f>
        <v/>
      </c>
      <c r="E121" s="43" t="str">
        <f>IF(A121="","",'個人種目(上級Ｓ)'!F23)</f>
        <v/>
      </c>
      <c r="F121" t="str">
        <f>IF(A121="","",'個人種目(上級Ｓ)'!Q23)</f>
        <v/>
      </c>
      <c r="G121" t="str">
        <f>IF(A121="","",'個人種目(上級Ｓ)'!AF23)</f>
        <v/>
      </c>
      <c r="H121" t="str">
        <f>IF(A121="","",'個人種目(上級Ｓ)'!AG23)</f>
        <v/>
      </c>
      <c r="I121" t="str">
        <f>IF(A121="","",'個人種目(上級Ｓ)'!AH23)</f>
        <v/>
      </c>
      <c r="J121">
        <v>1</v>
      </c>
      <c r="L121" t="str">
        <f t="shared" si="3"/>
        <v/>
      </c>
      <c r="M121" t="str">
        <f>IF(A121="","",TRIM('個人種目(上級Ｓ)'!B23)&amp;TRIM('個人種目(上級Ｓ)'!C23))</f>
        <v/>
      </c>
      <c r="N121" t="str">
        <f>IF(A121="","",申込書!$AB$6)</f>
        <v/>
      </c>
    </row>
    <row r="122" spans="1:14" x14ac:dyDescent="0.15">
      <c r="A122" t="str">
        <f>IF('個人種目(上級Ｓ)'!B24="","",'個人種目(上級Ｓ)'!AP24)</f>
        <v/>
      </c>
      <c r="B122">
        <v>0</v>
      </c>
      <c r="C122" t="str">
        <f>IF(A122="","",'個人種目(上級Ｓ)'!AR24)</f>
        <v/>
      </c>
      <c r="D122" t="str">
        <f>IF(A122="","",'個人種目(上級Ｓ)'!AS24)</f>
        <v/>
      </c>
      <c r="E122" s="43" t="str">
        <f>IF(A122="","",'個人種目(上級Ｓ)'!F24)</f>
        <v/>
      </c>
      <c r="F122" t="str">
        <f>IF(A122="","",'個人種目(上級Ｓ)'!Q24)</f>
        <v/>
      </c>
      <c r="G122" t="str">
        <f>IF(A122="","",'個人種目(上級Ｓ)'!AF24)</f>
        <v/>
      </c>
      <c r="H122" t="str">
        <f>IF(A122="","",'個人種目(上級Ｓ)'!AG24)</f>
        <v/>
      </c>
      <c r="I122" t="str">
        <f>IF(A122="","",'個人種目(上級Ｓ)'!AH24)</f>
        <v/>
      </c>
      <c r="J122">
        <v>1</v>
      </c>
      <c r="L122" t="str">
        <f t="shared" si="3"/>
        <v/>
      </c>
      <c r="M122" t="str">
        <f>IF(A122="","",TRIM('個人種目(上級Ｓ)'!B24)&amp;TRIM('個人種目(上級Ｓ)'!C24))</f>
        <v/>
      </c>
      <c r="N122" t="str">
        <f>IF(A122="","",申込書!$AB$6)</f>
        <v/>
      </c>
    </row>
    <row r="123" spans="1:14" x14ac:dyDescent="0.15">
      <c r="A123" t="str">
        <f>IF('個人種目(上級Ｓ)'!B25="","",'個人種目(上級Ｓ)'!AP25)</f>
        <v/>
      </c>
      <c r="B123">
        <v>0</v>
      </c>
      <c r="C123" t="str">
        <f>IF(A123="","",'個人種目(上級Ｓ)'!AR25)</f>
        <v/>
      </c>
      <c r="D123" t="str">
        <f>IF(A123="","",'個人種目(上級Ｓ)'!AS25)</f>
        <v/>
      </c>
      <c r="E123" s="43" t="str">
        <f>IF(A123="","",'個人種目(上級Ｓ)'!F25)</f>
        <v/>
      </c>
      <c r="F123" t="str">
        <f>IF(A123="","",'個人種目(上級Ｓ)'!Q25)</f>
        <v/>
      </c>
      <c r="G123" t="str">
        <f>IF(A123="","",'個人種目(上級Ｓ)'!AF25)</f>
        <v/>
      </c>
      <c r="H123" t="str">
        <f>IF(A123="","",'個人種目(上級Ｓ)'!AG25)</f>
        <v/>
      </c>
      <c r="I123" t="str">
        <f>IF(A123="","",'個人種目(上級Ｓ)'!AH25)</f>
        <v/>
      </c>
      <c r="J123">
        <v>1</v>
      </c>
      <c r="L123" t="str">
        <f t="shared" si="3"/>
        <v/>
      </c>
      <c r="M123" t="str">
        <f>IF(A123="","",TRIM('個人種目(上級Ｓ)'!B25)&amp;TRIM('個人種目(上級Ｓ)'!C25))</f>
        <v/>
      </c>
      <c r="N123" t="str">
        <f>IF(A123="","",申込書!$AB$6)</f>
        <v/>
      </c>
    </row>
    <row r="124" spans="1:14" x14ac:dyDescent="0.15">
      <c r="A124" t="str">
        <f>IF('個人種目(上級Ｓ)'!B26="","",'個人種目(上級Ｓ)'!AP26)</f>
        <v/>
      </c>
      <c r="B124">
        <v>0</v>
      </c>
      <c r="C124" t="str">
        <f>IF(A124="","",'個人種目(上級Ｓ)'!AR26)</f>
        <v/>
      </c>
      <c r="D124" t="str">
        <f>IF(A124="","",'個人種目(上級Ｓ)'!AS26)</f>
        <v/>
      </c>
      <c r="E124" s="43" t="str">
        <f>IF(A124="","",'個人種目(上級Ｓ)'!F26)</f>
        <v/>
      </c>
      <c r="F124" t="str">
        <f>IF(A124="","",'個人種目(上級Ｓ)'!Q26)</f>
        <v/>
      </c>
      <c r="G124" t="str">
        <f>IF(A124="","",'個人種目(上級Ｓ)'!AF26)</f>
        <v/>
      </c>
      <c r="H124" t="str">
        <f>IF(A124="","",'個人種目(上級Ｓ)'!AG26)</f>
        <v/>
      </c>
      <c r="I124" t="str">
        <f>IF(A124="","",'個人種目(上級Ｓ)'!AH26)</f>
        <v/>
      </c>
      <c r="J124">
        <v>1</v>
      </c>
      <c r="L124" t="str">
        <f t="shared" si="3"/>
        <v/>
      </c>
      <c r="M124" t="str">
        <f>IF(A124="","",TRIM('個人種目(上級Ｓ)'!B26)&amp;TRIM('個人種目(上級Ｓ)'!C26))</f>
        <v/>
      </c>
      <c r="N124" t="str">
        <f>IF(A124="","",申込書!$AB$6)</f>
        <v/>
      </c>
    </row>
    <row r="125" spans="1:14" x14ac:dyDescent="0.15">
      <c r="A125" t="str">
        <f>IF('個人種目(上級Ｓ)'!B27="","",'個人種目(上級Ｓ)'!AP27)</f>
        <v/>
      </c>
      <c r="B125">
        <v>0</v>
      </c>
      <c r="C125" t="str">
        <f>IF(A125="","",'個人種目(上級Ｓ)'!AR27)</f>
        <v/>
      </c>
      <c r="D125" t="str">
        <f>IF(A125="","",'個人種目(上級Ｓ)'!AS27)</f>
        <v/>
      </c>
      <c r="E125" s="43" t="str">
        <f>IF(A125="","",'個人種目(上級Ｓ)'!F27)</f>
        <v/>
      </c>
      <c r="F125" t="str">
        <f>IF(A125="","",'個人種目(上級Ｓ)'!Q27)</f>
        <v/>
      </c>
      <c r="G125" t="str">
        <f>IF(A125="","",'個人種目(上級Ｓ)'!AF27)</f>
        <v/>
      </c>
      <c r="H125" t="str">
        <f>IF(A125="","",'個人種目(上級Ｓ)'!AG27)</f>
        <v/>
      </c>
      <c r="I125" t="str">
        <f>IF(A125="","",'個人種目(上級Ｓ)'!AH27)</f>
        <v/>
      </c>
      <c r="J125">
        <v>1</v>
      </c>
      <c r="L125" t="str">
        <f t="shared" si="3"/>
        <v/>
      </c>
      <c r="M125" t="str">
        <f>IF(A125="","",TRIM('個人種目(上級Ｓ)'!B27)&amp;TRIM('個人種目(上級Ｓ)'!C27))</f>
        <v/>
      </c>
      <c r="N125" t="str">
        <f>IF(A125="","",申込書!$AB$6)</f>
        <v/>
      </c>
    </row>
    <row r="126" spans="1:14" x14ac:dyDescent="0.15">
      <c r="A126" t="str">
        <f>IF('個人種目(上級Ｓ)'!B28="","",'個人種目(上級Ｓ)'!AP28)</f>
        <v/>
      </c>
      <c r="B126">
        <v>0</v>
      </c>
      <c r="C126" t="str">
        <f>IF(A126="","",'個人種目(上級Ｓ)'!AR28)</f>
        <v/>
      </c>
      <c r="D126" t="str">
        <f>IF(A126="","",'個人種目(上級Ｓ)'!AS28)</f>
        <v/>
      </c>
      <c r="E126" s="43" t="str">
        <f>IF(A126="","",'個人種目(上級Ｓ)'!F28)</f>
        <v/>
      </c>
      <c r="F126" t="str">
        <f>IF(A126="","",'個人種目(上級Ｓ)'!Q28)</f>
        <v/>
      </c>
      <c r="G126" t="str">
        <f>IF(A126="","",'個人種目(上級Ｓ)'!AF28)</f>
        <v/>
      </c>
      <c r="H126" t="str">
        <f>IF(A126="","",'個人種目(上級Ｓ)'!AG28)</f>
        <v/>
      </c>
      <c r="I126" t="str">
        <f>IF(A126="","",'個人種目(上級Ｓ)'!AH28)</f>
        <v/>
      </c>
      <c r="J126">
        <v>1</v>
      </c>
      <c r="L126" t="str">
        <f t="shared" si="3"/>
        <v/>
      </c>
      <c r="M126" t="str">
        <f>IF(A126="","",TRIM('個人種目(上級Ｓ)'!B28)&amp;TRIM('個人種目(上級Ｓ)'!C28))</f>
        <v/>
      </c>
      <c r="N126" t="str">
        <f>IF(A126="","",申込書!$AB$6)</f>
        <v/>
      </c>
    </row>
    <row r="127" spans="1:14" x14ac:dyDescent="0.15">
      <c r="A127" t="str">
        <f>IF('個人種目(上級Ｓ)'!B29="","",'個人種目(上級Ｓ)'!AP29)</f>
        <v/>
      </c>
      <c r="B127">
        <v>0</v>
      </c>
      <c r="C127" t="str">
        <f>IF(A127="","",'個人種目(上級Ｓ)'!AR29)</f>
        <v/>
      </c>
      <c r="D127" t="str">
        <f>IF(A127="","",'個人種目(上級Ｓ)'!AS29)</f>
        <v/>
      </c>
      <c r="E127" s="43" t="str">
        <f>IF(A127="","",'個人種目(上級Ｓ)'!F29)</f>
        <v/>
      </c>
      <c r="F127" t="str">
        <f>IF(A127="","",'個人種目(上級Ｓ)'!Q29)</f>
        <v/>
      </c>
      <c r="G127" t="str">
        <f>IF(A127="","",'個人種目(上級Ｓ)'!AF29)</f>
        <v/>
      </c>
      <c r="H127" t="str">
        <f>IF(A127="","",'個人種目(上級Ｓ)'!AG29)</f>
        <v/>
      </c>
      <c r="I127" t="str">
        <f>IF(A127="","",'個人種目(上級Ｓ)'!AH29)</f>
        <v/>
      </c>
      <c r="J127">
        <v>1</v>
      </c>
      <c r="L127" t="str">
        <f t="shared" si="3"/>
        <v/>
      </c>
      <c r="M127" t="str">
        <f>IF(A127="","",TRIM('個人種目(上級Ｓ)'!B29)&amp;TRIM('個人種目(上級Ｓ)'!C29))</f>
        <v/>
      </c>
      <c r="N127" t="str">
        <f>IF(A127="","",申込書!$AB$6)</f>
        <v/>
      </c>
    </row>
    <row r="128" spans="1:14" x14ac:dyDescent="0.15">
      <c r="A128" t="str">
        <f>IF('個人種目(上級Ｓ)'!B30="","",'個人種目(上級Ｓ)'!AP30)</f>
        <v/>
      </c>
      <c r="B128">
        <v>0</v>
      </c>
      <c r="C128" t="str">
        <f>IF(A128="","",'個人種目(上級Ｓ)'!AR30)</f>
        <v/>
      </c>
      <c r="D128" t="str">
        <f>IF(A128="","",'個人種目(上級Ｓ)'!AS30)</f>
        <v/>
      </c>
      <c r="E128" s="43" t="str">
        <f>IF(A128="","",'個人種目(上級Ｓ)'!F30)</f>
        <v/>
      </c>
      <c r="F128" t="str">
        <f>IF(A128="","",'個人種目(上級Ｓ)'!Q30)</f>
        <v/>
      </c>
      <c r="G128" t="str">
        <f>IF(A128="","",'個人種目(上級Ｓ)'!AF30)</f>
        <v/>
      </c>
      <c r="H128" t="str">
        <f>IF(A128="","",'個人種目(上級Ｓ)'!AG30)</f>
        <v/>
      </c>
      <c r="I128" t="str">
        <f>IF(A128="","",'個人種目(上級Ｓ)'!AH30)</f>
        <v/>
      </c>
      <c r="J128">
        <v>1</v>
      </c>
      <c r="L128" t="str">
        <f t="shared" si="3"/>
        <v/>
      </c>
      <c r="M128" t="str">
        <f>IF(A128="","",TRIM('個人種目(上級Ｓ)'!B30)&amp;TRIM('個人種目(上級Ｓ)'!C30))</f>
        <v/>
      </c>
      <c r="N128" t="str">
        <f>IF(A128="","",申込書!$AB$6)</f>
        <v/>
      </c>
    </row>
    <row r="129" spans="1:14" x14ac:dyDescent="0.15">
      <c r="A129" t="str">
        <f>IF('個人種目(上級Ｓ)'!B31="","",'個人種目(上級Ｓ)'!AP31)</f>
        <v/>
      </c>
      <c r="B129">
        <v>0</v>
      </c>
      <c r="C129" t="str">
        <f>IF(A129="","",'個人種目(上級Ｓ)'!AR31)</f>
        <v/>
      </c>
      <c r="D129" t="str">
        <f>IF(A129="","",'個人種目(上級Ｓ)'!AS31)</f>
        <v/>
      </c>
      <c r="E129" s="43" t="str">
        <f>IF(A129="","",'個人種目(上級Ｓ)'!F31)</f>
        <v/>
      </c>
      <c r="F129" t="str">
        <f>IF(A129="","",'個人種目(上級Ｓ)'!Q31)</f>
        <v/>
      </c>
      <c r="G129" t="str">
        <f>IF(A129="","",'個人種目(上級Ｓ)'!AF31)</f>
        <v/>
      </c>
      <c r="H129" t="str">
        <f>IF(A129="","",'個人種目(上級Ｓ)'!AG31)</f>
        <v/>
      </c>
      <c r="I129" t="str">
        <f>IF(A129="","",'個人種目(上級Ｓ)'!AH31)</f>
        <v/>
      </c>
      <c r="J129">
        <v>1</v>
      </c>
      <c r="L129" t="str">
        <f t="shared" si="3"/>
        <v/>
      </c>
      <c r="M129" t="str">
        <f>IF(A129="","",TRIM('個人種目(上級Ｓ)'!B31)&amp;TRIM('個人種目(上級Ｓ)'!C31))</f>
        <v/>
      </c>
      <c r="N129" t="str">
        <f>IF(A129="","",申込書!$AB$6)</f>
        <v/>
      </c>
    </row>
    <row r="130" spans="1:14" x14ac:dyDescent="0.15">
      <c r="A130" t="str">
        <f>IF('個人種目(上級Ｓ)'!B32="","",'個人種目(上級Ｓ)'!AP32)</f>
        <v/>
      </c>
      <c r="B130">
        <v>0</v>
      </c>
      <c r="C130" t="str">
        <f>IF(A130="","",'個人種目(上級Ｓ)'!AR32)</f>
        <v/>
      </c>
      <c r="D130" t="str">
        <f>IF(A130="","",'個人種目(上級Ｓ)'!AS32)</f>
        <v/>
      </c>
      <c r="E130" s="43" t="str">
        <f>IF(A130="","",'個人種目(上級Ｓ)'!F32)</f>
        <v/>
      </c>
      <c r="F130" t="str">
        <f>IF(A130="","",'個人種目(上級Ｓ)'!Q32)</f>
        <v/>
      </c>
      <c r="G130" t="str">
        <f>IF(A130="","",'個人種目(上級Ｓ)'!AF32)</f>
        <v/>
      </c>
      <c r="H130" t="str">
        <f>IF(A130="","",'個人種目(上級Ｓ)'!AG32)</f>
        <v/>
      </c>
      <c r="I130" t="str">
        <f>IF(A130="","",'個人種目(上級Ｓ)'!AH32)</f>
        <v/>
      </c>
      <c r="J130">
        <v>1</v>
      </c>
      <c r="L130" t="str">
        <f t="shared" si="3"/>
        <v/>
      </c>
      <c r="M130" t="str">
        <f>IF(A130="","",TRIM('個人種目(上級Ｓ)'!B32)&amp;TRIM('個人種目(上級Ｓ)'!C32))</f>
        <v/>
      </c>
      <c r="N130" t="str">
        <f>IF(A130="","",申込書!$AB$6)</f>
        <v/>
      </c>
    </row>
    <row r="131" spans="1:14" x14ac:dyDescent="0.15">
      <c r="A131" t="str">
        <f>IF('個人種目(上級Ｓ)'!B33="","",'個人種目(上級Ｓ)'!AP33)</f>
        <v/>
      </c>
      <c r="B131">
        <v>0</v>
      </c>
      <c r="C131" t="str">
        <f>IF(A131="","",'個人種目(上級Ｓ)'!AR33)</f>
        <v/>
      </c>
      <c r="D131" t="str">
        <f>IF(A131="","",'個人種目(上級Ｓ)'!AS33)</f>
        <v/>
      </c>
      <c r="E131" s="43" t="str">
        <f>IF(A131="","",'個人種目(上級Ｓ)'!F33)</f>
        <v/>
      </c>
      <c r="F131" t="str">
        <f>IF(A131="","",'個人種目(上級Ｓ)'!Q33)</f>
        <v/>
      </c>
      <c r="G131" t="str">
        <f>IF(A131="","",'個人種目(上級Ｓ)'!AF33)</f>
        <v/>
      </c>
      <c r="H131" t="str">
        <f>IF(A131="","",'個人種目(上級Ｓ)'!AG33)</f>
        <v/>
      </c>
      <c r="I131" t="str">
        <f>IF(A131="","",'個人種目(上級Ｓ)'!AH33)</f>
        <v/>
      </c>
      <c r="J131">
        <v>1</v>
      </c>
      <c r="L131" t="str">
        <f t="shared" si="3"/>
        <v/>
      </c>
      <c r="M131" t="str">
        <f>IF(A131="","",TRIM('個人種目(上級Ｓ)'!B33)&amp;TRIM('個人種目(上級Ｓ)'!C33))</f>
        <v/>
      </c>
      <c r="N131" t="str">
        <f>IF(A131="","",申込書!$AB$6)</f>
        <v/>
      </c>
    </row>
    <row r="132" spans="1:14" x14ac:dyDescent="0.15">
      <c r="A132" t="str">
        <f>IF('個人種目(上級Ｓ)'!B34="","",'個人種目(上級Ｓ)'!AP34)</f>
        <v/>
      </c>
      <c r="B132">
        <v>0</v>
      </c>
      <c r="C132" t="str">
        <f>IF(A132="","",'個人種目(上級Ｓ)'!AR34)</f>
        <v/>
      </c>
      <c r="D132" t="str">
        <f>IF(A132="","",'個人種目(上級Ｓ)'!AS34)</f>
        <v/>
      </c>
      <c r="E132" s="43" t="str">
        <f>IF(A132="","",'個人種目(上級Ｓ)'!F34)</f>
        <v/>
      </c>
      <c r="F132" t="str">
        <f>IF(A132="","",'個人種目(上級Ｓ)'!Q34)</f>
        <v/>
      </c>
      <c r="G132" t="str">
        <f>IF(A132="","",'個人種目(上級Ｓ)'!AF34)</f>
        <v/>
      </c>
      <c r="H132" t="str">
        <f>IF(A132="","",'個人種目(上級Ｓ)'!AG34)</f>
        <v/>
      </c>
      <c r="I132" t="str">
        <f>IF(A132="","",'個人種目(上級Ｓ)'!AH34)</f>
        <v/>
      </c>
      <c r="J132">
        <v>1</v>
      </c>
      <c r="L132" t="str">
        <f t="shared" si="3"/>
        <v/>
      </c>
      <c r="M132" t="str">
        <f>IF(A132="","",TRIM('個人種目(上級Ｓ)'!B34)&amp;TRIM('個人種目(上級Ｓ)'!C34))</f>
        <v/>
      </c>
      <c r="N132" t="str">
        <f>IF(A132="","",申込書!$AB$6)</f>
        <v/>
      </c>
    </row>
    <row r="133" spans="1:14" x14ac:dyDescent="0.15">
      <c r="A133" t="str">
        <f>IF('個人種目(上級Ｓ)'!B35="","",'個人種目(上級Ｓ)'!AP35)</f>
        <v/>
      </c>
      <c r="B133">
        <v>0</v>
      </c>
      <c r="C133" t="str">
        <f>IF(A133="","",'個人種目(上級Ｓ)'!AR35)</f>
        <v/>
      </c>
      <c r="D133" t="str">
        <f>IF(A133="","",'個人種目(上級Ｓ)'!AS35)</f>
        <v/>
      </c>
      <c r="E133" s="43" t="str">
        <f>IF(A133="","",'個人種目(上級Ｓ)'!F35)</f>
        <v/>
      </c>
      <c r="F133" t="str">
        <f>IF(A133="","",'個人種目(上級Ｓ)'!Q35)</f>
        <v/>
      </c>
      <c r="G133" t="str">
        <f>IF(A133="","",'個人種目(上級Ｓ)'!AF35)</f>
        <v/>
      </c>
      <c r="H133" t="str">
        <f>IF(A133="","",'個人種目(上級Ｓ)'!AG35)</f>
        <v/>
      </c>
      <c r="I133" t="str">
        <f>IF(A133="","",'個人種目(上級Ｓ)'!AH35)</f>
        <v/>
      </c>
      <c r="J133">
        <v>1</v>
      </c>
      <c r="L133" t="str">
        <f t="shared" si="3"/>
        <v/>
      </c>
      <c r="M133" t="str">
        <f>IF(A133="","",TRIM('個人種目(上級Ｓ)'!B35)&amp;TRIM('個人種目(上級Ｓ)'!C35))</f>
        <v/>
      </c>
      <c r="N133" t="str">
        <f>IF(A133="","",申込書!$AB$6)</f>
        <v/>
      </c>
    </row>
    <row r="134" spans="1:14" x14ac:dyDescent="0.15">
      <c r="A134" t="str">
        <f>IF('個人種目(上級Ｓ)'!B36="","",'個人種目(上級Ｓ)'!AP36)</f>
        <v/>
      </c>
      <c r="B134">
        <v>0</v>
      </c>
      <c r="C134" t="str">
        <f>IF(A134="","",'個人種目(上級Ｓ)'!AR36)</f>
        <v/>
      </c>
      <c r="D134" t="str">
        <f>IF(A134="","",'個人種目(上級Ｓ)'!AS36)</f>
        <v/>
      </c>
      <c r="E134" s="43" t="str">
        <f>IF(A134="","",'個人種目(上級Ｓ)'!F36)</f>
        <v/>
      </c>
      <c r="F134" t="str">
        <f>IF(A134="","",'個人種目(上級Ｓ)'!Q36)</f>
        <v/>
      </c>
      <c r="G134" t="str">
        <f>IF(A134="","",'個人種目(上級Ｓ)'!AF36)</f>
        <v/>
      </c>
      <c r="H134" t="str">
        <f>IF(A134="","",'個人種目(上級Ｓ)'!AG36)</f>
        <v/>
      </c>
      <c r="I134" t="str">
        <f>IF(A134="","",'個人種目(上級Ｓ)'!AH36)</f>
        <v/>
      </c>
      <c r="J134">
        <v>1</v>
      </c>
      <c r="L134" t="str">
        <f t="shared" si="3"/>
        <v/>
      </c>
      <c r="M134" t="str">
        <f>IF(A134="","",TRIM('個人種目(上級Ｓ)'!B36)&amp;TRIM('個人種目(上級Ｓ)'!C36))</f>
        <v/>
      </c>
      <c r="N134" t="str">
        <f>IF(A134="","",申込書!$AB$6)</f>
        <v/>
      </c>
    </row>
    <row r="135" spans="1:14" x14ac:dyDescent="0.15">
      <c r="A135" t="str">
        <f>IF('個人種目(上級Ｓ)'!B37="","",'個人種目(上級Ｓ)'!AP37)</f>
        <v/>
      </c>
      <c r="B135">
        <v>0</v>
      </c>
      <c r="C135" t="str">
        <f>IF(A135="","",'個人種目(上級Ｓ)'!AR37)</f>
        <v/>
      </c>
      <c r="D135" t="str">
        <f>IF(A135="","",'個人種目(上級Ｓ)'!AS37)</f>
        <v/>
      </c>
      <c r="E135" s="43" t="str">
        <f>IF(A135="","",'個人種目(上級Ｓ)'!F37)</f>
        <v/>
      </c>
      <c r="F135" t="str">
        <f>IF(A135="","",'個人種目(上級Ｓ)'!Q37)</f>
        <v/>
      </c>
      <c r="G135" t="str">
        <f>IF(A135="","",'個人種目(上級Ｓ)'!AF37)</f>
        <v/>
      </c>
      <c r="H135" t="str">
        <f>IF(A135="","",'個人種目(上級Ｓ)'!AG37)</f>
        <v/>
      </c>
      <c r="I135" t="str">
        <f>IF(A135="","",'個人種目(上級Ｓ)'!AH37)</f>
        <v/>
      </c>
      <c r="J135">
        <v>1</v>
      </c>
      <c r="L135" t="str">
        <f t="shared" si="3"/>
        <v/>
      </c>
      <c r="M135" t="str">
        <f>IF(A135="","",TRIM('個人種目(上級Ｓ)'!B37)&amp;TRIM('個人種目(上級Ｓ)'!C37))</f>
        <v/>
      </c>
      <c r="N135" t="str">
        <f>IF(A135="","",申込書!$AB$6)</f>
        <v/>
      </c>
    </row>
    <row r="136" spans="1:14" x14ac:dyDescent="0.15">
      <c r="A136" t="str">
        <f>IF('個人種目(上級Ｓ)'!B38="","",'個人種目(上級Ｓ)'!AP38)</f>
        <v/>
      </c>
      <c r="B136">
        <v>0</v>
      </c>
      <c r="C136" t="str">
        <f>IF(A136="","",'個人種目(上級Ｓ)'!AR38)</f>
        <v/>
      </c>
      <c r="D136" t="str">
        <f>IF(A136="","",'個人種目(上級Ｓ)'!AS38)</f>
        <v/>
      </c>
      <c r="E136" s="43" t="str">
        <f>IF(A136="","",'個人種目(上級Ｓ)'!F38)</f>
        <v/>
      </c>
      <c r="F136" t="str">
        <f>IF(A136="","",'個人種目(上級Ｓ)'!Q38)</f>
        <v/>
      </c>
      <c r="G136" t="str">
        <f>IF(A136="","",'個人種目(上級Ｓ)'!AF38)</f>
        <v/>
      </c>
      <c r="H136" t="str">
        <f>IF(A136="","",'個人種目(上級Ｓ)'!AG38)</f>
        <v/>
      </c>
      <c r="I136" t="str">
        <f>IF(A136="","",'個人種目(上級Ｓ)'!AH38)</f>
        <v/>
      </c>
      <c r="J136">
        <v>1</v>
      </c>
      <c r="L136" t="str">
        <f t="shared" si="3"/>
        <v/>
      </c>
      <c r="M136" t="str">
        <f>IF(A136="","",TRIM('個人種目(上級Ｓ)'!B38)&amp;TRIM('個人種目(上級Ｓ)'!C38))</f>
        <v/>
      </c>
      <c r="N136" t="str">
        <f>IF(A136="","",申込書!$AB$6)</f>
        <v/>
      </c>
    </row>
    <row r="137" spans="1:14" x14ac:dyDescent="0.15">
      <c r="A137" t="str">
        <f>IF('個人種目(上級Ｓ)'!B39="","",'個人種目(上級Ｓ)'!AP39)</f>
        <v/>
      </c>
      <c r="B137">
        <v>0</v>
      </c>
      <c r="C137" t="str">
        <f>IF(A137="","",'個人種目(上級Ｓ)'!AR39)</f>
        <v/>
      </c>
      <c r="D137" t="str">
        <f>IF(A137="","",'個人種目(上級Ｓ)'!AS39)</f>
        <v/>
      </c>
      <c r="E137" s="43" t="str">
        <f>IF(A137="","",'個人種目(上級Ｓ)'!F39)</f>
        <v/>
      </c>
      <c r="F137" t="str">
        <f>IF(A137="","",'個人種目(上級Ｓ)'!Q39)</f>
        <v/>
      </c>
      <c r="G137" t="str">
        <f>IF(A137="","",'個人種目(上級Ｓ)'!AF39)</f>
        <v/>
      </c>
      <c r="H137" t="str">
        <f>IF(A137="","",'個人種目(上級Ｓ)'!AG39)</f>
        <v/>
      </c>
      <c r="I137" t="str">
        <f>IF(A137="","",'個人種目(上級Ｓ)'!AH39)</f>
        <v/>
      </c>
      <c r="J137">
        <v>1</v>
      </c>
      <c r="L137" t="str">
        <f t="shared" si="3"/>
        <v/>
      </c>
      <c r="M137" t="str">
        <f>IF(A137="","",TRIM('個人種目(上級Ｓ)'!B39)&amp;TRIM('個人種目(上級Ｓ)'!C39))</f>
        <v/>
      </c>
      <c r="N137" t="str">
        <f>IF(A137="","",申込書!$AB$6)</f>
        <v/>
      </c>
    </row>
    <row r="138" spans="1:14" x14ac:dyDescent="0.15">
      <c r="A138" t="str">
        <f>IF('個人種目(上級Ｓ)'!B40="","",'個人種目(上級Ｓ)'!AP40)</f>
        <v/>
      </c>
      <c r="B138">
        <v>0</v>
      </c>
      <c r="C138" t="str">
        <f>IF(A138="","",'個人種目(上級Ｓ)'!AR40)</f>
        <v/>
      </c>
      <c r="D138" t="str">
        <f>IF(A138="","",'個人種目(上級Ｓ)'!AS40)</f>
        <v/>
      </c>
      <c r="E138" s="43" t="str">
        <f>IF(A138="","",'個人種目(上級Ｓ)'!F40)</f>
        <v/>
      </c>
      <c r="F138" t="str">
        <f>IF(A138="","",'個人種目(上級Ｓ)'!Q40)</f>
        <v/>
      </c>
      <c r="G138" t="str">
        <f>IF(A138="","",'個人種目(上級Ｓ)'!AF40)</f>
        <v/>
      </c>
      <c r="H138" t="str">
        <f>IF(A138="","",'個人種目(上級Ｓ)'!AG40)</f>
        <v/>
      </c>
      <c r="I138" t="str">
        <f>IF(A138="","",'個人種目(上級Ｓ)'!AH40)</f>
        <v/>
      </c>
      <c r="J138">
        <v>1</v>
      </c>
      <c r="L138" t="str">
        <f t="shared" si="3"/>
        <v/>
      </c>
      <c r="M138" t="str">
        <f>IF(A138="","",TRIM('個人種目(上級Ｓ)'!B40)&amp;TRIM('個人種目(上級Ｓ)'!C40))</f>
        <v/>
      </c>
      <c r="N138" t="str">
        <f>IF(A138="","",申込書!$AB$6)</f>
        <v/>
      </c>
    </row>
    <row r="139" spans="1:14" x14ac:dyDescent="0.15">
      <c r="A139" t="str">
        <f>IF('個人種目(上級Ｓ)'!B41="","",'個人種目(上級Ｓ)'!AP41)</f>
        <v/>
      </c>
      <c r="B139">
        <v>0</v>
      </c>
      <c r="C139" t="str">
        <f>IF(A139="","",'個人種目(上級Ｓ)'!AR41)</f>
        <v/>
      </c>
      <c r="D139" t="str">
        <f>IF(A139="","",'個人種目(上級Ｓ)'!AS41)</f>
        <v/>
      </c>
      <c r="E139" s="43" t="str">
        <f>IF(A139="","",'個人種目(上級Ｓ)'!F41)</f>
        <v/>
      </c>
      <c r="F139" t="str">
        <f>IF(A139="","",'個人種目(上級Ｓ)'!Q41)</f>
        <v/>
      </c>
      <c r="G139" t="str">
        <f>IF(A139="","",'個人種目(上級Ｓ)'!AF41)</f>
        <v/>
      </c>
      <c r="H139" t="str">
        <f>IF(A139="","",'個人種目(上級Ｓ)'!AG41)</f>
        <v/>
      </c>
      <c r="I139" t="str">
        <f>IF(A139="","",'個人種目(上級Ｓ)'!AH41)</f>
        <v/>
      </c>
      <c r="J139">
        <v>1</v>
      </c>
      <c r="L139" t="str">
        <f t="shared" si="3"/>
        <v/>
      </c>
      <c r="M139" t="str">
        <f>IF(A139="","",TRIM('個人種目(上級Ｓ)'!B41)&amp;TRIM('個人種目(上級Ｓ)'!C41))</f>
        <v/>
      </c>
      <c r="N139" t="str">
        <f>IF(A139="","",申込書!$AB$6)</f>
        <v/>
      </c>
    </row>
    <row r="140" spans="1:14" x14ac:dyDescent="0.15">
      <c r="A140" t="str">
        <f>IF('個人種目(上級Ｓ)'!B42="","",'個人種目(上級Ｓ)'!AP42)</f>
        <v/>
      </c>
      <c r="B140">
        <v>0</v>
      </c>
      <c r="C140" t="str">
        <f>IF(A140="","",'個人種目(上級Ｓ)'!AR42)</f>
        <v/>
      </c>
      <c r="D140" t="str">
        <f>IF(A140="","",'個人種目(上級Ｓ)'!AS42)</f>
        <v/>
      </c>
      <c r="E140" s="43" t="str">
        <f>IF(A140="","",'個人種目(上級Ｓ)'!F42)</f>
        <v/>
      </c>
      <c r="F140" t="str">
        <f>IF(A140="","",'個人種目(上級Ｓ)'!Q42)</f>
        <v/>
      </c>
      <c r="G140" t="str">
        <f>IF(A140="","",'個人種目(上級Ｓ)'!AF42)</f>
        <v/>
      </c>
      <c r="H140" t="str">
        <f>IF(A140="","",'個人種目(上級Ｓ)'!AG42)</f>
        <v/>
      </c>
      <c r="I140" t="str">
        <f>IF(A140="","",'個人種目(上級Ｓ)'!AH42)</f>
        <v/>
      </c>
      <c r="J140">
        <v>1</v>
      </c>
      <c r="L140" t="str">
        <f t="shared" si="3"/>
        <v/>
      </c>
      <c r="M140" t="str">
        <f>IF(A140="","",TRIM('個人種目(上級Ｓ)'!B42)&amp;TRIM('個人種目(上級Ｓ)'!C42))</f>
        <v/>
      </c>
      <c r="N140" t="str">
        <f>IF(A140="","",申込書!$AB$6)</f>
        <v/>
      </c>
    </row>
    <row r="141" spans="1:14" x14ac:dyDescent="0.15">
      <c r="A141" t="str">
        <f>IF('個人種目(上級Ｓ)'!B43="","",'個人種目(上級Ｓ)'!AP43)</f>
        <v/>
      </c>
      <c r="B141">
        <v>0</v>
      </c>
      <c r="C141" t="str">
        <f>IF(A141="","",'個人種目(上級Ｓ)'!AR43)</f>
        <v/>
      </c>
      <c r="D141" t="str">
        <f>IF(A141="","",'個人種目(上級Ｓ)'!AS43)</f>
        <v/>
      </c>
      <c r="E141" s="43" t="str">
        <f>IF(A141="","",'個人種目(上級Ｓ)'!F43)</f>
        <v/>
      </c>
      <c r="F141" t="str">
        <f>IF(A141="","",'個人種目(上級Ｓ)'!Q43)</f>
        <v/>
      </c>
      <c r="G141" t="str">
        <f>IF(A141="","",'個人種目(上級Ｓ)'!AF43)</f>
        <v/>
      </c>
      <c r="H141" t="str">
        <f>IF(A141="","",'個人種目(上級Ｓ)'!AG43)</f>
        <v/>
      </c>
      <c r="I141" t="str">
        <f>IF(A141="","",'個人種目(上級Ｓ)'!AH43)</f>
        <v/>
      </c>
      <c r="J141">
        <v>1</v>
      </c>
      <c r="L141" t="str">
        <f t="shared" si="3"/>
        <v/>
      </c>
      <c r="M141" t="str">
        <f>IF(A141="","",TRIM('個人種目(上級Ｓ)'!B43)&amp;TRIM('個人種目(上級Ｓ)'!C43))</f>
        <v/>
      </c>
      <c r="N141" t="str">
        <f>IF(A141="","",申込書!$AB$6)</f>
        <v/>
      </c>
    </row>
    <row r="142" spans="1:14" x14ac:dyDescent="0.15">
      <c r="A142" t="str">
        <f>IF('個人種目(上級Ｓ)'!B44="","",'個人種目(上級Ｓ)'!AP44)</f>
        <v/>
      </c>
      <c r="B142">
        <v>0</v>
      </c>
      <c r="C142" t="str">
        <f>IF(A142="","",'個人種目(上級Ｓ)'!AR44)</f>
        <v/>
      </c>
      <c r="D142" t="str">
        <f>IF(A142="","",'個人種目(上級Ｓ)'!AS44)</f>
        <v/>
      </c>
      <c r="E142" s="43" t="str">
        <f>IF(A142="","",'個人種目(上級Ｓ)'!F44)</f>
        <v/>
      </c>
      <c r="F142" t="str">
        <f>IF(A142="","",'個人種目(上級Ｓ)'!Q44)</f>
        <v/>
      </c>
      <c r="G142" t="str">
        <f>IF(A142="","",'個人種目(上級Ｓ)'!AF44)</f>
        <v/>
      </c>
      <c r="H142" t="str">
        <f>IF(A142="","",'個人種目(上級Ｓ)'!AG44)</f>
        <v/>
      </c>
      <c r="I142" t="str">
        <f>IF(A142="","",'個人種目(上級Ｓ)'!AH44)</f>
        <v/>
      </c>
      <c r="J142">
        <v>1</v>
      </c>
      <c r="L142" t="str">
        <f t="shared" si="3"/>
        <v/>
      </c>
      <c r="M142" t="str">
        <f>IF(A142="","",TRIM('個人種目(上級Ｓ)'!B44)&amp;TRIM('個人種目(上級Ｓ)'!C44))</f>
        <v/>
      </c>
      <c r="N142" t="str">
        <f>IF(A142="","",申込書!$AB$6)</f>
        <v/>
      </c>
    </row>
    <row r="143" spans="1:14" x14ac:dyDescent="0.15">
      <c r="A143" t="str">
        <f>IF('個人種目(上級Ｓ)'!B45="","",'個人種目(上級Ｓ)'!AP45)</f>
        <v/>
      </c>
      <c r="B143">
        <v>0</v>
      </c>
      <c r="C143" t="str">
        <f>IF(A143="","",'個人種目(上級Ｓ)'!AR45)</f>
        <v/>
      </c>
      <c r="D143" t="str">
        <f>IF(A143="","",'個人種目(上級Ｓ)'!AS45)</f>
        <v/>
      </c>
      <c r="E143" s="43" t="str">
        <f>IF(A143="","",'個人種目(上級Ｓ)'!F45)</f>
        <v/>
      </c>
      <c r="F143" t="str">
        <f>IF(A143="","",'個人種目(上級Ｓ)'!Q45)</f>
        <v/>
      </c>
      <c r="G143" t="str">
        <f>IF(A143="","",'個人種目(上級Ｓ)'!AF45)</f>
        <v/>
      </c>
      <c r="H143" t="str">
        <f>IF(A143="","",'個人種目(上級Ｓ)'!AG45)</f>
        <v/>
      </c>
      <c r="I143" t="str">
        <f>IF(A143="","",'個人種目(上級Ｓ)'!AH45)</f>
        <v/>
      </c>
      <c r="J143">
        <v>1</v>
      </c>
      <c r="L143" t="str">
        <f t="shared" si="3"/>
        <v/>
      </c>
      <c r="M143" t="str">
        <f>IF(A143="","",TRIM('個人種目(上級Ｓ)'!B45)&amp;TRIM('個人種目(上級Ｓ)'!C45))</f>
        <v/>
      </c>
      <c r="N143" t="str">
        <f>IF(A143="","",申込書!$AB$6)</f>
        <v/>
      </c>
    </row>
    <row r="144" spans="1:14" x14ac:dyDescent="0.15">
      <c r="A144" t="str">
        <f>IF('個人種目(上級Ｓ)'!B46="","",'個人種目(上級Ｓ)'!AP46)</f>
        <v/>
      </c>
      <c r="B144">
        <v>0</v>
      </c>
      <c r="C144" t="str">
        <f>IF(A144="","",'個人種目(上級Ｓ)'!AR46)</f>
        <v/>
      </c>
      <c r="D144" t="str">
        <f>IF(A144="","",'個人種目(上級Ｓ)'!AS46)</f>
        <v/>
      </c>
      <c r="E144" s="43" t="str">
        <f>IF(A144="","",'個人種目(上級Ｓ)'!F46)</f>
        <v/>
      </c>
      <c r="F144" t="str">
        <f>IF(A144="","",'個人種目(上級Ｓ)'!Q46)</f>
        <v/>
      </c>
      <c r="G144" t="str">
        <f>IF(A144="","",'個人種目(上級Ｓ)'!AF46)</f>
        <v/>
      </c>
      <c r="H144" t="str">
        <f>IF(A144="","",'個人種目(上級Ｓ)'!AG46)</f>
        <v/>
      </c>
      <c r="I144" t="str">
        <f>IF(A144="","",'個人種目(上級Ｓ)'!AH46)</f>
        <v/>
      </c>
      <c r="J144">
        <v>1</v>
      </c>
      <c r="L144" t="str">
        <f t="shared" si="3"/>
        <v/>
      </c>
      <c r="M144" t="str">
        <f>IF(A144="","",TRIM('個人種目(上級Ｓ)'!B46)&amp;TRIM('個人種目(上級Ｓ)'!C46))</f>
        <v/>
      </c>
      <c r="N144" t="str">
        <f>IF(A144="","",申込書!$AB$6)</f>
        <v/>
      </c>
    </row>
    <row r="145" spans="1:14" x14ac:dyDescent="0.15">
      <c r="A145" t="str">
        <f>IF('個人種目(上級Ｓ)'!B47="","",'個人種目(上級Ｓ)'!AP47)</f>
        <v/>
      </c>
      <c r="B145">
        <v>0</v>
      </c>
      <c r="C145" t="str">
        <f>IF(A145="","",'個人種目(上級Ｓ)'!AR47)</f>
        <v/>
      </c>
      <c r="D145" t="str">
        <f>IF(A145="","",'個人種目(上級Ｓ)'!AS47)</f>
        <v/>
      </c>
      <c r="E145" s="43" t="str">
        <f>IF(A145="","",'個人種目(上級Ｓ)'!F47)</f>
        <v/>
      </c>
      <c r="F145" t="str">
        <f>IF(A145="","",'個人種目(上級Ｓ)'!Q47)</f>
        <v/>
      </c>
      <c r="G145" t="str">
        <f>IF(A145="","",'個人種目(上級Ｓ)'!AF47)</f>
        <v/>
      </c>
      <c r="H145" t="str">
        <f>IF(A145="","",'個人種目(上級Ｓ)'!AG47)</f>
        <v/>
      </c>
      <c r="I145" t="str">
        <f>IF(A145="","",'個人種目(上級Ｓ)'!AH47)</f>
        <v/>
      </c>
      <c r="J145">
        <v>1</v>
      </c>
      <c r="L145" t="str">
        <f t="shared" si="3"/>
        <v/>
      </c>
      <c r="M145" t="str">
        <f>IF(A145="","",TRIM('個人種目(上級Ｓ)'!B47)&amp;TRIM('個人種目(上級Ｓ)'!C47))</f>
        <v/>
      </c>
      <c r="N145" t="str">
        <f>IF(A145="","",申込書!$AB$6)</f>
        <v/>
      </c>
    </row>
    <row r="146" spans="1:14" x14ac:dyDescent="0.15">
      <c r="A146" t="str">
        <f>IF('個人種目(上級Ｓ)'!B48="","",'個人種目(上級Ｓ)'!AP48)</f>
        <v/>
      </c>
      <c r="B146">
        <v>0</v>
      </c>
      <c r="C146" t="str">
        <f>IF(A146="","",'個人種目(上級Ｓ)'!AR48)</f>
        <v/>
      </c>
      <c r="D146" t="str">
        <f>IF(A146="","",'個人種目(上級Ｓ)'!AS48)</f>
        <v/>
      </c>
      <c r="E146" s="43" t="str">
        <f>IF(A146="","",'個人種目(上級Ｓ)'!F48)</f>
        <v/>
      </c>
      <c r="F146" t="str">
        <f>IF(A146="","",'個人種目(上級Ｓ)'!Q48)</f>
        <v/>
      </c>
      <c r="G146" t="str">
        <f>IF(A146="","",'個人種目(上級Ｓ)'!AF48)</f>
        <v/>
      </c>
      <c r="H146" t="str">
        <f>IF(A146="","",'個人種目(上級Ｓ)'!AG48)</f>
        <v/>
      </c>
      <c r="I146" t="str">
        <f>IF(A146="","",'個人種目(上級Ｓ)'!AH48)</f>
        <v/>
      </c>
      <c r="J146">
        <v>1</v>
      </c>
      <c r="L146" t="str">
        <f t="shared" si="3"/>
        <v/>
      </c>
      <c r="M146" t="str">
        <f>IF(A146="","",TRIM('個人種目(上級Ｓ)'!B48)&amp;TRIM('個人種目(上級Ｓ)'!C48))</f>
        <v/>
      </c>
      <c r="N146" t="str">
        <f>IF(A146="","",申込書!$AB$6)</f>
        <v/>
      </c>
    </row>
    <row r="147" spans="1:14" x14ac:dyDescent="0.15">
      <c r="A147" t="str">
        <f>IF('個人種目(上級Ｓ)'!B49="","",'個人種目(上級Ｓ)'!AP49)</f>
        <v/>
      </c>
      <c r="B147">
        <v>0</v>
      </c>
      <c r="C147" t="str">
        <f>IF(A147="","",'個人種目(上級Ｓ)'!AR49)</f>
        <v/>
      </c>
      <c r="D147" t="str">
        <f>IF(A147="","",'個人種目(上級Ｓ)'!AS49)</f>
        <v/>
      </c>
      <c r="E147" s="43" t="str">
        <f>IF(A147="","",'個人種目(上級Ｓ)'!F49)</f>
        <v/>
      </c>
      <c r="F147" t="str">
        <f>IF(A147="","",'個人種目(上級Ｓ)'!Q49)</f>
        <v/>
      </c>
      <c r="G147" t="str">
        <f>IF(A147="","",'個人種目(上級Ｓ)'!AF49)</f>
        <v/>
      </c>
      <c r="H147" t="str">
        <f>IF(A147="","",'個人種目(上級Ｓ)'!AG49)</f>
        <v/>
      </c>
      <c r="I147" t="str">
        <f>IF(A147="","",'個人種目(上級Ｓ)'!AH49)</f>
        <v/>
      </c>
      <c r="J147">
        <v>1</v>
      </c>
      <c r="L147" t="str">
        <f t="shared" si="3"/>
        <v/>
      </c>
      <c r="M147" t="str">
        <f>IF(A147="","",TRIM('個人種目(上級Ｓ)'!B49)&amp;TRIM('個人種目(上級Ｓ)'!C49))</f>
        <v/>
      </c>
      <c r="N147" t="str">
        <f>IF(A147="","",申込書!$AB$6)</f>
        <v/>
      </c>
    </row>
    <row r="148" spans="1:14" x14ac:dyDescent="0.15">
      <c r="A148" t="str">
        <f>IF('個人種目(上級Ｓ)'!B50="","",'個人種目(上級Ｓ)'!AP50)</f>
        <v/>
      </c>
      <c r="B148">
        <v>0</v>
      </c>
      <c r="C148" t="str">
        <f>IF(A148="","",'個人種目(上級Ｓ)'!AR50)</f>
        <v/>
      </c>
      <c r="D148" t="str">
        <f>IF(A148="","",'個人種目(上級Ｓ)'!AS50)</f>
        <v/>
      </c>
      <c r="E148" s="43" t="str">
        <f>IF(A148="","",'個人種目(上級Ｓ)'!F50)</f>
        <v/>
      </c>
      <c r="F148" t="str">
        <f>IF(A148="","",'個人種目(上級Ｓ)'!Q50)</f>
        <v/>
      </c>
      <c r="G148" t="str">
        <f>IF(A148="","",'個人種目(上級Ｓ)'!AF50)</f>
        <v/>
      </c>
      <c r="H148" t="str">
        <f>IF(A148="","",'個人種目(上級Ｓ)'!AG50)</f>
        <v/>
      </c>
      <c r="I148" t="str">
        <f>IF(A148="","",'個人種目(上級Ｓ)'!AH50)</f>
        <v/>
      </c>
      <c r="J148">
        <v>1</v>
      </c>
      <c r="L148" t="str">
        <f t="shared" si="3"/>
        <v/>
      </c>
      <c r="M148" t="str">
        <f>IF(A148="","",TRIM('個人種目(上級Ｓ)'!B50)&amp;TRIM('個人種目(上級Ｓ)'!C50))</f>
        <v/>
      </c>
      <c r="N148" t="str">
        <f>IF(A148="","",申込書!$AB$6)</f>
        <v/>
      </c>
    </row>
    <row r="149" spans="1:14" x14ac:dyDescent="0.15">
      <c r="A149" t="str">
        <f>IF('個人種目(上級Ｓ)'!B51="","",'個人種目(上級Ｓ)'!AP51)</f>
        <v/>
      </c>
      <c r="B149">
        <v>0</v>
      </c>
      <c r="C149" t="str">
        <f>IF(A149="","",'個人種目(上級Ｓ)'!AR51)</f>
        <v/>
      </c>
      <c r="D149" t="str">
        <f>IF(A149="","",'個人種目(上級Ｓ)'!AS51)</f>
        <v/>
      </c>
      <c r="E149" s="43" t="str">
        <f>IF(A149="","",'個人種目(上級Ｓ)'!F51)</f>
        <v/>
      </c>
      <c r="F149" t="str">
        <f>IF(A149="","",'個人種目(上級Ｓ)'!Q51)</f>
        <v/>
      </c>
      <c r="G149" t="str">
        <f>IF(A149="","",'個人種目(上級Ｓ)'!AF51)</f>
        <v/>
      </c>
      <c r="H149" t="str">
        <f>IF(A149="","",'個人種目(上級Ｓ)'!AG51)</f>
        <v/>
      </c>
      <c r="I149" t="str">
        <f>IF(A149="","",'個人種目(上級Ｓ)'!AH51)</f>
        <v/>
      </c>
      <c r="J149">
        <v>1</v>
      </c>
      <c r="L149" t="str">
        <f t="shared" si="3"/>
        <v/>
      </c>
      <c r="M149" t="str">
        <f>IF(A149="","",TRIM('個人種目(上級Ｓ)'!B51)&amp;TRIM('個人種目(上級Ｓ)'!C51))</f>
        <v/>
      </c>
      <c r="N149" t="str">
        <f>IF(A149="","",申込書!$AB$6)</f>
        <v/>
      </c>
    </row>
    <row r="150" spans="1:14" x14ac:dyDescent="0.15">
      <c r="A150" t="str">
        <f>IF('個人種目(上級Ｓ)'!B52="","",'個人種目(上級Ｓ)'!AP52)</f>
        <v/>
      </c>
      <c r="B150">
        <v>0</v>
      </c>
      <c r="C150" t="str">
        <f>IF(A150="","",'個人種目(上級Ｓ)'!AR52)</f>
        <v/>
      </c>
      <c r="D150" t="str">
        <f>IF(A150="","",'個人種目(上級Ｓ)'!AS52)</f>
        <v/>
      </c>
      <c r="E150" s="43" t="str">
        <f>IF(A150="","",'個人種目(上級Ｓ)'!F52)</f>
        <v/>
      </c>
      <c r="F150" t="str">
        <f>IF(A150="","",'個人種目(上級Ｓ)'!Q52)</f>
        <v/>
      </c>
      <c r="G150" t="str">
        <f>IF(A150="","",'個人種目(上級Ｓ)'!AF52)</f>
        <v/>
      </c>
      <c r="H150" t="str">
        <f>IF(A150="","",'個人種目(上級Ｓ)'!AG52)</f>
        <v/>
      </c>
      <c r="I150" t="str">
        <f>IF(A150="","",'個人種目(上級Ｓ)'!AH52)</f>
        <v/>
      </c>
      <c r="J150">
        <v>1</v>
      </c>
      <c r="L150" t="str">
        <f t="shared" si="3"/>
        <v/>
      </c>
      <c r="M150" t="str">
        <f>IF(A150="","",TRIM('個人種目(上級Ｓ)'!B52)&amp;TRIM('個人種目(上級Ｓ)'!C52))</f>
        <v/>
      </c>
      <c r="N150" t="str">
        <f>IF(A150="","",申込書!$AB$6)</f>
        <v/>
      </c>
    </row>
    <row r="151" spans="1:14" x14ac:dyDescent="0.15">
      <c r="A151" t="str">
        <f>IF('個人種目(上級Ｓ)'!B53="","",'個人種目(上級Ｓ)'!AP53)</f>
        <v/>
      </c>
      <c r="B151">
        <v>0</v>
      </c>
      <c r="C151" t="str">
        <f>IF(A151="","",'個人種目(上級Ｓ)'!AR53)</f>
        <v/>
      </c>
      <c r="D151" t="str">
        <f>IF(A151="","",'個人種目(上級Ｓ)'!AS53)</f>
        <v/>
      </c>
      <c r="E151" s="43" t="str">
        <f>IF(A151="","",'個人種目(上級Ｓ)'!F53)</f>
        <v/>
      </c>
      <c r="F151" t="str">
        <f>IF(A151="","",'個人種目(上級Ｓ)'!Q53)</f>
        <v/>
      </c>
      <c r="G151" t="str">
        <f>IF(A151="","",'個人種目(上級Ｓ)'!AF53)</f>
        <v/>
      </c>
      <c r="H151" t="str">
        <f>IF(A151="","",'個人種目(上級Ｓ)'!AG53)</f>
        <v/>
      </c>
      <c r="I151" t="str">
        <f>IF(A151="","",'個人種目(上級Ｓ)'!AH53)</f>
        <v/>
      </c>
      <c r="J151">
        <v>1</v>
      </c>
      <c r="L151" t="str">
        <f t="shared" si="3"/>
        <v/>
      </c>
      <c r="M151" t="str">
        <f>IF(A151="","",TRIM('個人種目(上級Ｓ)'!B53)&amp;TRIM('個人種目(上級Ｓ)'!C53))</f>
        <v/>
      </c>
      <c r="N151" t="str">
        <f>IF(A151="","",申込書!$AB$6)</f>
        <v/>
      </c>
    </row>
    <row r="152" spans="1:14" x14ac:dyDescent="0.15">
      <c r="A152" t="str">
        <f>IF('個人種目(上級Ｓ)'!B54="","",'個人種目(上級Ｓ)'!AP54)</f>
        <v/>
      </c>
      <c r="B152">
        <v>0</v>
      </c>
      <c r="C152" t="str">
        <f>IF(A152="","",'個人種目(上級Ｓ)'!AR54)</f>
        <v/>
      </c>
      <c r="D152" t="str">
        <f>IF(A152="","",'個人種目(上級Ｓ)'!AS54)</f>
        <v/>
      </c>
      <c r="E152" s="43" t="str">
        <f>IF(A152="","",'個人種目(上級Ｓ)'!F54)</f>
        <v/>
      </c>
      <c r="F152" t="str">
        <f>IF(A152="","",'個人種目(上級Ｓ)'!Q54)</f>
        <v/>
      </c>
      <c r="G152" t="str">
        <f>IF(A152="","",'個人種目(上級Ｓ)'!AF54)</f>
        <v/>
      </c>
      <c r="H152" t="str">
        <f>IF(A152="","",'個人種目(上級Ｓ)'!AG54)</f>
        <v/>
      </c>
      <c r="I152" t="str">
        <f>IF(A152="","",'個人種目(上級Ｓ)'!AH54)</f>
        <v/>
      </c>
      <c r="J152">
        <v>1</v>
      </c>
      <c r="L152" t="str">
        <f t="shared" si="3"/>
        <v/>
      </c>
      <c r="M152" t="str">
        <f>IF(A152="","",TRIM('個人種目(上級Ｓ)'!B54)&amp;TRIM('個人種目(上級Ｓ)'!C54))</f>
        <v/>
      </c>
      <c r="N152" t="str">
        <f>IF(A152="","",申込書!$AB$6)</f>
        <v/>
      </c>
    </row>
    <row r="153" spans="1:14" x14ac:dyDescent="0.15">
      <c r="A153" s="42" t="str">
        <f>IF('個人種目(上級Ｓ)'!B55="","",'個人種目(上級Ｓ)'!AP55)</f>
        <v/>
      </c>
      <c r="B153" s="42">
        <v>0</v>
      </c>
      <c r="C153" s="42" t="str">
        <f>IF(A153="","",'個人種目(上級Ｓ)'!AR55)</f>
        <v/>
      </c>
      <c r="D153" s="42" t="str">
        <f>IF(A153="","",'個人種目(上級Ｓ)'!AS55)</f>
        <v/>
      </c>
      <c r="E153" s="44" t="str">
        <f>IF(A153="","",'個人種目(上級Ｓ)'!F55)</f>
        <v/>
      </c>
      <c r="F153" s="42" t="str">
        <f>IF(A153="","",'個人種目(上級Ｓ)'!Q55)</f>
        <v/>
      </c>
      <c r="G153" s="42" t="str">
        <f>IF(A153="","",'個人種目(上級Ｓ)'!AF55)</f>
        <v/>
      </c>
      <c r="H153" s="42" t="str">
        <f>IF(A153="","",'個人種目(上級Ｓ)'!AG55)</f>
        <v/>
      </c>
      <c r="I153" s="42" t="str">
        <f>IF(A153="","",'個人種目(上級Ｓ)'!AH55)</f>
        <v/>
      </c>
      <c r="J153" s="42">
        <v>1</v>
      </c>
      <c r="K153" s="42"/>
      <c r="L153" s="42" t="str">
        <f t="shared" si="3"/>
        <v/>
      </c>
      <c r="M153" s="42" t="str">
        <f>IF(A153="","",TRIM('個人種目(上級Ｓ)'!B55)&amp;TRIM('個人種目(上級Ｓ)'!C55))</f>
        <v/>
      </c>
      <c r="N153" s="42" t="str">
        <f>IF(A153="","",申込書!$AB$6)</f>
        <v/>
      </c>
    </row>
    <row r="154" spans="1:14" x14ac:dyDescent="0.15">
      <c r="E154" s="43"/>
    </row>
    <row r="155" spans="1:14" x14ac:dyDescent="0.15">
      <c r="A155" s="42"/>
      <c r="B155" s="42"/>
      <c r="C155" s="42"/>
      <c r="D155" s="42"/>
      <c r="E155" s="44"/>
      <c r="F155" s="42"/>
      <c r="G155" s="42"/>
      <c r="H155" s="42"/>
      <c r="I155" s="42"/>
      <c r="J155" s="42"/>
      <c r="K155" s="42"/>
      <c r="L155" s="42"/>
      <c r="M155" s="42"/>
      <c r="N155" s="42"/>
    </row>
    <row r="156" spans="1:14" x14ac:dyDescent="0.15">
      <c r="A156" t="str">
        <f>IF('個人種目(上級Ｓ)'!B58="","",'個人種目(上級Ｓ)'!AP58)</f>
        <v/>
      </c>
      <c r="B156">
        <v>5</v>
      </c>
      <c r="C156" t="str">
        <f>IF(A156="","",'個人種目(上級Ｓ)'!AR58)</f>
        <v/>
      </c>
      <c r="D156" t="str">
        <f>IF(A156="","",'個人種目(上級Ｓ)'!AS58)</f>
        <v/>
      </c>
      <c r="E156" s="43" t="str">
        <f>IF(A156="","",'個人種目(上級Ｓ)'!F58)</f>
        <v/>
      </c>
      <c r="F156" t="str">
        <f>IF(A156="","",'個人種目(上級Ｓ)'!Q58)</f>
        <v/>
      </c>
      <c r="G156" t="str">
        <f>IF(A156="","",'個人種目(上級Ｓ)'!AF58)</f>
        <v/>
      </c>
      <c r="H156" t="str">
        <f>IF(A156="","",'個人種目(上級Ｓ)'!AG58)</f>
        <v/>
      </c>
      <c r="I156" t="str">
        <f>IF(A156="","",'個人種目(上級Ｓ)'!AH58)</f>
        <v/>
      </c>
      <c r="J156">
        <v>1</v>
      </c>
      <c r="L156" t="str">
        <f t="shared" si="3"/>
        <v/>
      </c>
      <c r="M156" t="str">
        <f>IF(A156="","",TRIM('個人種目(上級Ｓ)'!B58)&amp;TRIM('個人種目(上級Ｓ)'!C58))</f>
        <v/>
      </c>
      <c r="N156" t="str">
        <f>IF(A156="","",申込書!$AB$6)</f>
        <v/>
      </c>
    </row>
    <row r="157" spans="1:14" x14ac:dyDescent="0.15">
      <c r="A157" t="str">
        <f>IF('個人種目(上級Ｓ)'!B59="","",'個人種目(上級Ｓ)'!AP59)</f>
        <v/>
      </c>
      <c r="B157">
        <v>5</v>
      </c>
      <c r="C157" t="str">
        <f>IF(A157="","",'個人種目(上級Ｓ)'!AR59)</f>
        <v/>
      </c>
      <c r="D157" t="str">
        <f>IF(A157="","",'個人種目(上級Ｓ)'!AS59)</f>
        <v/>
      </c>
      <c r="E157" s="43" t="str">
        <f>IF(A157="","",'個人種目(上級Ｓ)'!F59)</f>
        <v/>
      </c>
      <c r="F157" t="str">
        <f>IF(A157="","",'個人種目(上級Ｓ)'!Q59)</f>
        <v/>
      </c>
      <c r="G157" t="str">
        <f>IF(A157="","",'個人種目(上級Ｓ)'!AF59)</f>
        <v/>
      </c>
      <c r="H157" t="str">
        <f>IF(A157="","",'個人種目(上級Ｓ)'!AG59)</f>
        <v/>
      </c>
      <c r="I157" t="str">
        <f>IF(A157="","",'個人種目(上級Ｓ)'!AH59)</f>
        <v/>
      </c>
      <c r="J157">
        <v>1</v>
      </c>
      <c r="L157" t="str">
        <f t="shared" si="3"/>
        <v/>
      </c>
      <c r="M157" t="str">
        <f>IF(A157="","",TRIM('個人種目(上級Ｓ)'!B59)&amp;TRIM('個人種目(上級Ｓ)'!C59))</f>
        <v/>
      </c>
      <c r="N157" t="str">
        <f>IF(A157="","",申込書!$AB$6)</f>
        <v/>
      </c>
    </row>
    <row r="158" spans="1:14" x14ac:dyDescent="0.15">
      <c r="A158" t="str">
        <f>IF('個人種目(上級Ｓ)'!B60="","",'個人種目(上級Ｓ)'!AP60)</f>
        <v/>
      </c>
      <c r="B158">
        <v>5</v>
      </c>
      <c r="C158" t="str">
        <f>IF(A158="","",'個人種目(上級Ｓ)'!AR60)</f>
        <v/>
      </c>
      <c r="D158" t="str">
        <f>IF(A158="","",'個人種目(上級Ｓ)'!AS60)</f>
        <v/>
      </c>
      <c r="E158" s="43" t="str">
        <f>IF(A158="","",'個人種目(上級Ｓ)'!F60)</f>
        <v/>
      </c>
      <c r="F158" t="str">
        <f>IF(A158="","",'個人種目(上級Ｓ)'!Q60)</f>
        <v/>
      </c>
      <c r="G158" t="str">
        <f>IF(A158="","",'個人種目(上級Ｓ)'!AF60)</f>
        <v/>
      </c>
      <c r="H158" t="str">
        <f>IF(A158="","",'個人種目(上級Ｓ)'!AG60)</f>
        <v/>
      </c>
      <c r="I158" t="str">
        <f>IF(A158="","",'個人種目(上級Ｓ)'!AH60)</f>
        <v/>
      </c>
      <c r="J158">
        <v>1</v>
      </c>
      <c r="L158" t="str">
        <f t="shared" si="3"/>
        <v/>
      </c>
      <c r="M158" t="str">
        <f>IF(A158="","",TRIM('個人種目(上級Ｓ)'!B60)&amp;TRIM('個人種目(上級Ｓ)'!C60))</f>
        <v/>
      </c>
      <c r="N158" t="str">
        <f>IF(A158="","",申込書!$AB$6)</f>
        <v/>
      </c>
    </row>
    <row r="159" spans="1:14" x14ac:dyDescent="0.15">
      <c r="A159" t="str">
        <f>IF('個人種目(上級Ｓ)'!B61="","",'個人種目(上級Ｓ)'!AP61)</f>
        <v/>
      </c>
      <c r="B159">
        <v>5</v>
      </c>
      <c r="C159" t="str">
        <f>IF(A159="","",'個人種目(上級Ｓ)'!AR61)</f>
        <v/>
      </c>
      <c r="D159" t="str">
        <f>IF(A159="","",'個人種目(上級Ｓ)'!AS61)</f>
        <v/>
      </c>
      <c r="E159" s="43" t="str">
        <f>IF(A159="","",'個人種目(上級Ｓ)'!F61)</f>
        <v/>
      </c>
      <c r="F159" t="str">
        <f>IF(A159="","",'個人種目(上級Ｓ)'!Q61)</f>
        <v/>
      </c>
      <c r="G159" t="str">
        <f>IF(A159="","",'個人種目(上級Ｓ)'!AF61)</f>
        <v/>
      </c>
      <c r="H159" t="str">
        <f>IF(A159="","",'個人種目(上級Ｓ)'!AG61)</f>
        <v/>
      </c>
      <c r="I159" t="str">
        <f>IF(A159="","",'個人種目(上級Ｓ)'!AH61)</f>
        <v/>
      </c>
      <c r="J159">
        <v>1</v>
      </c>
      <c r="L159" t="str">
        <f t="shared" si="3"/>
        <v/>
      </c>
      <c r="M159" t="str">
        <f>IF(A159="","",TRIM('個人種目(上級Ｓ)'!B61)&amp;TRIM('個人種目(上級Ｓ)'!C61))</f>
        <v/>
      </c>
      <c r="N159" t="str">
        <f>IF(A159="","",申込書!$AB$6)</f>
        <v/>
      </c>
    </row>
    <row r="160" spans="1:14" x14ac:dyDescent="0.15">
      <c r="A160" t="str">
        <f>IF('個人種目(上級Ｓ)'!B62="","",'個人種目(上級Ｓ)'!AP62)</f>
        <v/>
      </c>
      <c r="B160">
        <v>5</v>
      </c>
      <c r="C160" t="str">
        <f>IF(A160="","",'個人種目(上級Ｓ)'!AR62)</f>
        <v/>
      </c>
      <c r="D160" t="str">
        <f>IF(A160="","",'個人種目(上級Ｓ)'!AS62)</f>
        <v/>
      </c>
      <c r="E160" s="43" t="str">
        <f>IF(A160="","",'個人種目(上級Ｓ)'!F62)</f>
        <v/>
      </c>
      <c r="F160" t="str">
        <f>IF(A160="","",'個人種目(上級Ｓ)'!Q62)</f>
        <v/>
      </c>
      <c r="G160" t="str">
        <f>IF(A160="","",'個人種目(上級Ｓ)'!AF62)</f>
        <v/>
      </c>
      <c r="H160" t="str">
        <f>IF(A160="","",'個人種目(上級Ｓ)'!AG62)</f>
        <v/>
      </c>
      <c r="I160" t="str">
        <f>IF(A160="","",'個人種目(上級Ｓ)'!AH62)</f>
        <v/>
      </c>
      <c r="J160">
        <v>1</v>
      </c>
      <c r="L160" t="str">
        <f t="shared" si="3"/>
        <v/>
      </c>
      <c r="M160" t="str">
        <f>IF(A160="","",TRIM('個人種目(上級Ｓ)'!B62)&amp;TRIM('個人種目(上級Ｓ)'!C62))</f>
        <v/>
      </c>
      <c r="N160" t="str">
        <f>IF(A160="","",申込書!$AB$6)</f>
        <v/>
      </c>
    </row>
    <row r="161" spans="1:14" x14ac:dyDescent="0.15">
      <c r="A161" t="str">
        <f>IF('個人種目(上級Ｓ)'!B63="","",'個人種目(上級Ｓ)'!AP63)</f>
        <v/>
      </c>
      <c r="B161">
        <v>5</v>
      </c>
      <c r="C161" t="str">
        <f>IF(A161="","",'個人種目(上級Ｓ)'!AR63)</f>
        <v/>
      </c>
      <c r="D161" t="str">
        <f>IF(A161="","",'個人種目(上級Ｓ)'!AS63)</f>
        <v/>
      </c>
      <c r="E161" s="43" t="str">
        <f>IF(A161="","",'個人種目(上級Ｓ)'!F63)</f>
        <v/>
      </c>
      <c r="F161" t="str">
        <f>IF(A161="","",'個人種目(上級Ｓ)'!Q63)</f>
        <v/>
      </c>
      <c r="G161" t="str">
        <f>IF(A161="","",'個人種目(上級Ｓ)'!AF63)</f>
        <v/>
      </c>
      <c r="H161" t="str">
        <f>IF(A161="","",'個人種目(上級Ｓ)'!AG63)</f>
        <v/>
      </c>
      <c r="I161" t="str">
        <f>IF(A161="","",'個人種目(上級Ｓ)'!AH63)</f>
        <v/>
      </c>
      <c r="J161">
        <v>1</v>
      </c>
      <c r="L161" t="str">
        <f t="shared" si="3"/>
        <v/>
      </c>
      <c r="M161" t="str">
        <f>IF(A161="","",TRIM('個人種目(上級Ｓ)'!B63)&amp;TRIM('個人種目(上級Ｓ)'!C63))</f>
        <v/>
      </c>
      <c r="N161" t="str">
        <f>IF(A161="","",申込書!$AB$6)</f>
        <v/>
      </c>
    </row>
    <row r="162" spans="1:14" x14ac:dyDescent="0.15">
      <c r="A162" t="str">
        <f>IF('個人種目(上級Ｓ)'!B64="","",'個人種目(上級Ｓ)'!AP64)</f>
        <v/>
      </c>
      <c r="B162">
        <v>5</v>
      </c>
      <c r="C162" t="str">
        <f>IF(A162="","",'個人種目(上級Ｓ)'!AR64)</f>
        <v/>
      </c>
      <c r="D162" t="str">
        <f>IF(A162="","",'個人種目(上級Ｓ)'!AS64)</f>
        <v/>
      </c>
      <c r="E162" s="43" t="str">
        <f>IF(A162="","",'個人種目(上級Ｓ)'!F64)</f>
        <v/>
      </c>
      <c r="F162" t="str">
        <f>IF(A162="","",'個人種目(上級Ｓ)'!Q64)</f>
        <v/>
      </c>
      <c r="G162" t="str">
        <f>IF(A162="","",'個人種目(上級Ｓ)'!AF64)</f>
        <v/>
      </c>
      <c r="H162" t="str">
        <f>IF(A162="","",'個人種目(上級Ｓ)'!AG64)</f>
        <v/>
      </c>
      <c r="I162" t="str">
        <f>IF(A162="","",'個人種目(上級Ｓ)'!AH64)</f>
        <v/>
      </c>
      <c r="J162">
        <v>1</v>
      </c>
      <c r="L162" t="str">
        <f t="shared" si="3"/>
        <v/>
      </c>
      <c r="M162" t="str">
        <f>IF(A162="","",TRIM('個人種目(上級Ｓ)'!B64)&amp;TRIM('個人種目(上級Ｓ)'!C64))</f>
        <v/>
      </c>
      <c r="N162" t="str">
        <f>IF(A162="","",申込書!$AB$6)</f>
        <v/>
      </c>
    </row>
    <row r="163" spans="1:14" x14ac:dyDescent="0.15">
      <c r="A163" t="str">
        <f>IF('個人種目(上級Ｓ)'!B65="","",'個人種目(上級Ｓ)'!AP65)</f>
        <v/>
      </c>
      <c r="B163">
        <v>5</v>
      </c>
      <c r="C163" t="str">
        <f>IF(A163="","",'個人種目(上級Ｓ)'!AR65)</f>
        <v/>
      </c>
      <c r="D163" t="str">
        <f>IF(A163="","",'個人種目(上級Ｓ)'!AS65)</f>
        <v/>
      </c>
      <c r="E163" s="43" t="str">
        <f>IF(A163="","",'個人種目(上級Ｓ)'!F65)</f>
        <v/>
      </c>
      <c r="F163" t="str">
        <f>IF(A163="","",'個人種目(上級Ｓ)'!Q65)</f>
        <v/>
      </c>
      <c r="G163" t="str">
        <f>IF(A163="","",'個人種目(上級Ｓ)'!AF65)</f>
        <v/>
      </c>
      <c r="H163" t="str">
        <f>IF(A163="","",'個人種目(上級Ｓ)'!AG65)</f>
        <v/>
      </c>
      <c r="I163" t="str">
        <f>IF(A163="","",'個人種目(上級Ｓ)'!AH65)</f>
        <v/>
      </c>
      <c r="J163">
        <v>1</v>
      </c>
      <c r="L163" t="str">
        <f t="shared" si="3"/>
        <v/>
      </c>
      <c r="M163" t="str">
        <f>IF(A163="","",TRIM('個人種目(上級Ｓ)'!B65)&amp;TRIM('個人種目(上級Ｓ)'!C65))</f>
        <v/>
      </c>
      <c r="N163" t="str">
        <f>IF(A163="","",申込書!$AB$6)</f>
        <v/>
      </c>
    </row>
    <row r="164" spans="1:14" x14ac:dyDescent="0.15">
      <c r="A164" t="str">
        <f>IF('個人種目(上級Ｓ)'!B66="","",'個人種目(上級Ｓ)'!AP66)</f>
        <v/>
      </c>
      <c r="B164">
        <v>5</v>
      </c>
      <c r="C164" t="str">
        <f>IF(A164="","",'個人種目(上級Ｓ)'!AR66)</f>
        <v/>
      </c>
      <c r="D164" t="str">
        <f>IF(A164="","",'個人種目(上級Ｓ)'!AS66)</f>
        <v/>
      </c>
      <c r="E164" s="43" t="str">
        <f>IF(A164="","",'個人種目(上級Ｓ)'!F66)</f>
        <v/>
      </c>
      <c r="F164" t="str">
        <f>IF(A164="","",'個人種目(上級Ｓ)'!Q66)</f>
        <v/>
      </c>
      <c r="G164" t="str">
        <f>IF(A164="","",'個人種目(上級Ｓ)'!AF66)</f>
        <v/>
      </c>
      <c r="H164" t="str">
        <f>IF(A164="","",'個人種目(上級Ｓ)'!AG66)</f>
        <v/>
      </c>
      <c r="I164" t="str">
        <f>IF(A164="","",'個人種目(上級Ｓ)'!AH66)</f>
        <v/>
      </c>
      <c r="J164">
        <v>1</v>
      </c>
      <c r="L164" t="str">
        <f t="shared" si="3"/>
        <v/>
      </c>
      <c r="M164" t="str">
        <f>IF(A164="","",TRIM('個人種目(上級Ｓ)'!B66)&amp;TRIM('個人種目(上級Ｓ)'!C66))</f>
        <v/>
      </c>
      <c r="N164" t="str">
        <f>IF(A164="","",申込書!$AB$6)</f>
        <v/>
      </c>
    </row>
    <row r="165" spans="1:14" x14ac:dyDescent="0.15">
      <c r="A165" t="str">
        <f>IF('個人種目(上級Ｓ)'!B67="","",'個人種目(上級Ｓ)'!AP67)</f>
        <v/>
      </c>
      <c r="B165">
        <v>5</v>
      </c>
      <c r="C165" t="str">
        <f>IF(A165="","",'個人種目(上級Ｓ)'!AR67)</f>
        <v/>
      </c>
      <c r="D165" t="str">
        <f>IF(A165="","",'個人種目(上級Ｓ)'!AS67)</f>
        <v/>
      </c>
      <c r="E165" s="43" t="str">
        <f>IF(A165="","",'個人種目(上級Ｓ)'!F67)</f>
        <v/>
      </c>
      <c r="F165" t="str">
        <f>IF(A165="","",'個人種目(上級Ｓ)'!Q67)</f>
        <v/>
      </c>
      <c r="G165" t="str">
        <f>IF(A165="","",'個人種目(上級Ｓ)'!AF67)</f>
        <v/>
      </c>
      <c r="H165" t="str">
        <f>IF(A165="","",'個人種目(上級Ｓ)'!AG67)</f>
        <v/>
      </c>
      <c r="I165" t="str">
        <f>IF(A165="","",'個人種目(上級Ｓ)'!AH67)</f>
        <v/>
      </c>
      <c r="J165">
        <v>1</v>
      </c>
      <c r="L165" t="str">
        <f t="shared" si="3"/>
        <v/>
      </c>
      <c r="M165" t="str">
        <f>IF(A165="","",TRIM('個人種目(上級Ｓ)'!B67)&amp;TRIM('個人種目(上級Ｓ)'!C67))</f>
        <v/>
      </c>
      <c r="N165" t="str">
        <f>IF(A165="","",申込書!$AB$6)</f>
        <v/>
      </c>
    </row>
    <row r="166" spans="1:14" x14ac:dyDescent="0.15">
      <c r="A166" t="str">
        <f>IF('個人種目(上級Ｓ)'!B68="","",'個人種目(上級Ｓ)'!AP68)</f>
        <v/>
      </c>
      <c r="B166">
        <v>5</v>
      </c>
      <c r="C166" t="str">
        <f>IF(A166="","",'個人種目(上級Ｓ)'!AR68)</f>
        <v/>
      </c>
      <c r="D166" t="str">
        <f>IF(A166="","",'個人種目(上級Ｓ)'!AS68)</f>
        <v/>
      </c>
      <c r="E166" s="43" t="str">
        <f>IF(A166="","",'個人種目(上級Ｓ)'!F68)</f>
        <v/>
      </c>
      <c r="F166" t="str">
        <f>IF(A166="","",'個人種目(上級Ｓ)'!Q68)</f>
        <v/>
      </c>
      <c r="G166" t="str">
        <f>IF(A166="","",'個人種目(上級Ｓ)'!AF68)</f>
        <v/>
      </c>
      <c r="H166" t="str">
        <f>IF(A166="","",'個人種目(上級Ｓ)'!AG68)</f>
        <v/>
      </c>
      <c r="I166" t="str">
        <f>IF(A166="","",'個人種目(上級Ｓ)'!AH68)</f>
        <v/>
      </c>
      <c r="J166">
        <v>1</v>
      </c>
      <c r="L166" t="str">
        <f t="shared" si="3"/>
        <v/>
      </c>
      <c r="M166" t="str">
        <f>IF(A166="","",TRIM('個人種目(上級Ｓ)'!B68)&amp;TRIM('個人種目(上級Ｓ)'!C68))</f>
        <v/>
      </c>
      <c r="N166" t="str">
        <f>IF(A166="","",申込書!$AB$6)</f>
        <v/>
      </c>
    </row>
    <row r="167" spans="1:14" x14ac:dyDescent="0.15">
      <c r="A167" t="str">
        <f>IF('個人種目(上級Ｓ)'!B69="","",'個人種目(上級Ｓ)'!AP69)</f>
        <v/>
      </c>
      <c r="B167">
        <v>5</v>
      </c>
      <c r="C167" t="str">
        <f>IF(A167="","",'個人種目(上級Ｓ)'!AR69)</f>
        <v/>
      </c>
      <c r="D167" t="str">
        <f>IF(A167="","",'個人種目(上級Ｓ)'!AS69)</f>
        <v/>
      </c>
      <c r="E167" s="43" t="str">
        <f>IF(A167="","",'個人種目(上級Ｓ)'!F69)</f>
        <v/>
      </c>
      <c r="F167" t="str">
        <f>IF(A167="","",'個人種目(上級Ｓ)'!Q69)</f>
        <v/>
      </c>
      <c r="G167" t="str">
        <f>IF(A167="","",'個人種目(上級Ｓ)'!AF69)</f>
        <v/>
      </c>
      <c r="H167" t="str">
        <f>IF(A167="","",'個人種目(上級Ｓ)'!AG69)</f>
        <v/>
      </c>
      <c r="I167" t="str">
        <f>IF(A167="","",'個人種目(上級Ｓ)'!AH69)</f>
        <v/>
      </c>
      <c r="J167">
        <v>1</v>
      </c>
      <c r="L167" t="str">
        <f t="shared" si="3"/>
        <v/>
      </c>
      <c r="M167" t="str">
        <f>IF(A167="","",TRIM('個人種目(上級Ｓ)'!B69)&amp;TRIM('個人種目(上級Ｓ)'!C69))</f>
        <v/>
      </c>
      <c r="N167" t="str">
        <f>IF(A167="","",申込書!$AB$6)</f>
        <v/>
      </c>
    </row>
    <row r="168" spans="1:14" x14ac:dyDescent="0.15">
      <c r="A168" t="str">
        <f>IF('個人種目(上級Ｓ)'!B70="","",'個人種目(上級Ｓ)'!AP70)</f>
        <v/>
      </c>
      <c r="B168">
        <v>5</v>
      </c>
      <c r="C168" t="str">
        <f>IF(A168="","",'個人種目(上級Ｓ)'!AR70)</f>
        <v/>
      </c>
      <c r="D168" t="str">
        <f>IF(A168="","",'個人種目(上級Ｓ)'!AS70)</f>
        <v/>
      </c>
      <c r="E168" s="43" t="str">
        <f>IF(A168="","",'個人種目(上級Ｓ)'!F70)</f>
        <v/>
      </c>
      <c r="F168" t="str">
        <f>IF(A168="","",'個人種目(上級Ｓ)'!Q70)</f>
        <v/>
      </c>
      <c r="G168" t="str">
        <f>IF(A168="","",'個人種目(上級Ｓ)'!AF70)</f>
        <v/>
      </c>
      <c r="H168" t="str">
        <f>IF(A168="","",'個人種目(上級Ｓ)'!AG70)</f>
        <v/>
      </c>
      <c r="I168" t="str">
        <f>IF(A168="","",'個人種目(上級Ｓ)'!AH70)</f>
        <v/>
      </c>
      <c r="J168">
        <v>1</v>
      </c>
      <c r="L168" t="str">
        <f t="shared" si="3"/>
        <v/>
      </c>
      <c r="M168" t="str">
        <f>IF(A168="","",TRIM('個人種目(上級Ｓ)'!B70)&amp;TRIM('個人種目(上級Ｓ)'!C70))</f>
        <v/>
      </c>
      <c r="N168" t="str">
        <f>IF(A168="","",申込書!$AB$6)</f>
        <v/>
      </c>
    </row>
    <row r="169" spans="1:14" x14ac:dyDescent="0.15">
      <c r="A169" t="str">
        <f>IF('個人種目(上級Ｓ)'!B71="","",'個人種目(上級Ｓ)'!AP71)</f>
        <v/>
      </c>
      <c r="B169">
        <v>5</v>
      </c>
      <c r="C169" t="str">
        <f>IF(A169="","",'個人種目(上級Ｓ)'!AR71)</f>
        <v/>
      </c>
      <c r="D169" t="str">
        <f>IF(A169="","",'個人種目(上級Ｓ)'!AS71)</f>
        <v/>
      </c>
      <c r="E169" s="43" t="str">
        <f>IF(A169="","",'個人種目(上級Ｓ)'!F71)</f>
        <v/>
      </c>
      <c r="F169" t="str">
        <f>IF(A169="","",'個人種目(上級Ｓ)'!Q71)</f>
        <v/>
      </c>
      <c r="G169" t="str">
        <f>IF(A169="","",'個人種目(上級Ｓ)'!AF71)</f>
        <v/>
      </c>
      <c r="H169" t="str">
        <f>IF(A169="","",'個人種目(上級Ｓ)'!AG71)</f>
        <v/>
      </c>
      <c r="I169" t="str">
        <f>IF(A169="","",'個人種目(上級Ｓ)'!AH71)</f>
        <v/>
      </c>
      <c r="J169">
        <v>1</v>
      </c>
      <c r="L169" t="str">
        <f t="shared" ref="L169:L205" si="4">IF(A169="","",C169)</f>
        <v/>
      </c>
      <c r="M169" t="str">
        <f>IF(A169="","",TRIM('個人種目(上級Ｓ)'!B71)&amp;TRIM('個人種目(上級Ｓ)'!C71))</f>
        <v/>
      </c>
      <c r="N169" t="str">
        <f>IF(A169="","",申込書!$AB$6)</f>
        <v/>
      </c>
    </row>
    <row r="170" spans="1:14" x14ac:dyDescent="0.15">
      <c r="A170" t="str">
        <f>IF('個人種目(上級Ｓ)'!B72="","",'個人種目(上級Ｓ)'!AP72)</f>
        <v/>
      </c>
      <c r="B170">
        <v>5</v>
      </c>
      <c r="C170" t="str">
        <f>IF(A170="","",'個人種目(上級Ｓ)'!AR72)</f>
        <v/>
      </c>
      <c r="D170" t="str">
        <f>IF(A170="","",'個人種目(上級Ｓ)'!AS72)</f>
        <v/>
      </c>
      <c r="E170" s="43" t="str">
        <f>IF(A170="","",'個人種目(上級Ｓ)'!F72)</f>
        <v/>
      </c>
      <c r="F170" t="str">
        <f>IF(A170="","",'個人種目(上級Ｓ)'!Q72)</f>
        <v/>
      </c>
      <c r="G170" t="str">
        <f>IF(A170="","",'個人種目(上級Ｓ)'!AF72)</f>
        <v/>
      </c>
      <c r="H170" t="str">
        <f>IF(A170="","",'個人種目(上級Ｓ)'!AG72)</f>
        <v/>
      </c>
      <c r="I170" t="str">
        <f>IF(A170="","",'個人種目(上級Ｓ)'!AH72)</f>
        <v/>
      </c>
      <c r="J170">
        <v>1</v>
      </c>
      <c r="L170" t="str">
        <f t="shared" si="4"/>
        <v/>
      </c>
      <c r="M170" t="str">
        <f>IF(A170="","",TRIM('個人種目(上級Ｓ)'!B72)&amp;TRIM('個人種目(上級Ｓ)'!C72))</f>
        <v/>
      </c>
      <c r="N170" t="str">
        <f>IF(A170="","",申込書!$AB$6)</f>
        <v/>
      </c>
    </row>
    <row r="171" spans="1:14" x14ac:dyDescent="0.15">
      <c r="A171" t="str">
        <f>IF('個人種目(上級Ｓ)'!B73="","",'個人種目(上級Ｓ)'!AP73)</f>
        <v/>
      </c>
      <c r="B171">
        <v>5</v>
      </c>
      <c r="C171" t="str">
        <f>IF(A171="","",'個人種目(上級Ｓ)'!AR73)</f>
        <v/>
      </c>
      <c r="D171" t="str">
        <f>IF(A171="","",'個人種目(上級Ｓ)'!AS73)</f>
        <v/>
      </c>
      <c r="E171" s="43" t="str">
        <f>IF(A171="","",'個人種目(上級Ｓ)'!F73)</f>
        <v/>
      </c>
      <c r="F171" t="str">
        <f>IF(A171="","",'個人種目(上級Ｓ)'!Q73)</f>
        <v/>
      </c>
      <c r="G171" t="str">
        <f>IF(A171="","",'個人種目(上級Ｓ)'!AF73)</f>
        <v/>
      </c>
      <c r="H171" t="str">
        <f>IF(A171="","",'個人種目(上級Ｓ)'!AG73)</f>
        <v/>
      </c>
      <c r="I171" t="str">
        <f>IF(A171="","",'個人種目(上級Ｓ)'!AH73)</f>
        <v/>
      </c>
      <c r="J171">
        <v>1</v>
      </c>
      <c r="L171" t="str">
        <f t="shared" si="4"/>
        <v/>
      </c>
      <c r="M171" t="str">
        <f>IF(A171="","",TRIM('個人種目(上級Ｓ)'!B73)&amp;TRIM('個人種目(上級Ｓ)'!C73))</f>
        <v/>
      </c>
      <c r="N171" t="str">
        <f>IF(A171="","",申込書!$AB$6)</f>
        <v/>
      </c>
    </row>
    <row r="172" spans="1:14" x14ac:dyDescent="0.15">
      <c r="A172" t="str">
        <f>IF('個人種目(上級Ｓ)'!B74="","",'個人種目(上級Ｓ)'!AP74)</f>
        <v/>
      </c>
      <c r="B172">
        <v>5</v>
      </c>
      <c r="C172" t="str">
        <f>IF(A172="","",'個人種目(上級Ｓ)'!AR74)</f>
        <v/>
      </c>
      <c r="D172" t="str">
        <f>IF(A172="","",'個人種目(上級Ｓ)'!AS74)</f>
        <v/>
      </c>
      <c r="E172" s="43" t="str">
        <f>IF(A172="","",'個人種目(上級Ｓ)'!F74)</f>
        <v/>
      </c>
      <c r="F172" t="str">
        <f>IF(A172="","",'個人種目(上級Ｓ)'!Q74)</f>
        <v/>
      </c>
      <c r="G172" t="str">
        <f>IF(A172="","",'個人種目(上級Ｓ)'!AF74)</f>
        <v/>
      </c>
      <c r="H172" t="str">
        <f>IF(A172="","",'個人種目(上級Ｓ)'!AG74)</f>
        <v/>
      </c>
      <c r="I172" t="str">
        <f>IF(A172="","",'個人種目(上級Ｓ)'!AH74)</f>
        <v/>
      </c>
      <c r="J172">
        <v>1</v>
      </c>
      <c r="L172" t="str">
        <f t="shared" si="4"/>
        <v/>
      </c>
      <c r="M172" t="str">
        <f>IF(A172="","",TRIM('個人種目(上級Ｓ)'!B74)&amp;TRIM('個人種目(上級Ｓ)'!C74))</f>
        <v/>
      </c>
      <c r="N172" t="str">
        <f>IF(A172="","",申込書!$AB$6)</f>
        <v/>
      </c>
    </row>
    <row r="173" spans="1:14" x14ac:dyDescent="0.15">
      <c r="A173" t="str">
        <f>IF('個人種目(上級Ｓ)'!B75="","",'個人種目(上級Ｓ)'!AP75)</f>
        <v/>
      </c>
      <c r="B173">
        <v>5</v>
      </c>
      <c r="C173" t="str">
        <f>IF(A173="","",'個人種目(上級Ｓ)'!AR75)</f>
        <v/>
      </c>
      <c r="D173" t="str">
        <f>IF(A173="","",'個人種目(上級Ｓ)'!AS75)</f>
        <v/>
      </c>
      <c r="E173" s="43" t="str">
        <f>IF(A173="","",'個人種目(上級Ｓ)'!F75)</f>
        <v/>
      </c>
      <c r="F173" t="str">
        <f>IF(A173="","",'個人種目(上級Ｓ)'!Q75)</f>
        <v/>
      </c>
      <c r="G173" t="str">
        <f>IF(A173="","",'個人種目(上級Ｓ)'!AF75)</f>
        <v/>
      </c>
      <c r="H173" t="str">
        <f>IF(A173="","",'個人種目(上級Ｓ)'!AG75)</f>
        <v/>
      </c>
      <c r="I173" t="str">
        <f>IF(A173="","",'個人種目(上級Ｓ)'!AH75)</f>
        <v/>
      </c>
      <c r="J173">
        <v>1</v>
      </c>
      <c r="L173" t="str">
        <f t="shared" si="4"/>
        <v/>
      </c>
      <c r="M173" t="str">
        <f>IF(A173="","",TRIM('個人種目(上級Ｓ)'!B75)&amp;TRIM('個人種目(上級Ｓ)'!C75))</f>
        <v/>
      </c>
      <c r="N173" t="str">
        <f>IF(A173="","",申込書!$AB$6)</f>
        <v/>
      </c>
    </row>
    <row r="174" spans="1:14" x14ac:dyDescent="0.15">
      <c r="A174" t="str">
        <f>IF('個人種目(上級Ｓ)'!B76="","",'個人種目(上級Ｓ)'!AP76)</f>
        <v/>
      </c>
      <c r="B174">
        <v>5</v>
      </c>
      <c r="C174" t="str">
        <f>IF(A174="","",'個人種目(上級Ｓ)'!AR76)</f>
        <v/>
      </c>
      <c r="D174" t="str">
        <f>IF(A174="","",'個人種目(上級Ｓ)'!AS76)</f>
        <v/>
      </c>
      <c r="E174" s="43" t="str">
        <f>IF(A174="","",'個人種目(上級Ｓ)'!F76)</f>
        <v/>
      </c>
      <c r="F174" t="str">
        <f>IF(A174="","",'個人種目(上級Ｓ)'!Q76)</f>
        <v/>
      </c>
      <c r="G174" t="str">
        <f>IF(A174="","",'個人種目(上級Ｓ)'!AF76)</f>
        <v/>
      </c>
      <c r="H174" t="str">
        <f>IF(A174="","",'個人種目(上級Ｓ)'!AG76)</f>
        <v/>
      </c>
      <c r="I174" t="str">
        <f>IF(A174="","",'個人種目(上級Ｓ)'!AH76)</f>
        <v/>
      </c>
      <c r="J174">
        <v>1</v>
      </c>
      <c r="L174" t="str">
        <f t="shared" si="4"/>
        <v/>
      </c>
      <c r="M174" t="str">
        <f>IF(A174="","",TRIM('個人種目(上級Ｓ)'!B76)&amp;TRIM('個人種目(上級Ｓ)'!C76))</f>
        <v/>
      </c>
      <c r="N174" t="str">
        <f>IF(A174="","",申込書!$AB$6)</f>
        <v/>
      </c>
    </row>
    <row r="175" spans="1:14" x14ac:dyDescent="0.15">
      <c r="A175" t="str">
        <f>IF('個人種目(上級Ｓ)'!B77="","",'個人種目(上級Ｓ)'!AP77)</f>
        <v/>
      </c>
      <c r="B175">
        <v>5</v>
      </c>
      <c r="C175" t="str">
        <f>IF(A175="","",'個人種目(上級Ｓ)'!AR77)</f>
        <v/>
      </c>
      <c r="D175" t="str">
        <f>IF(A175="","",'個人種目(上級Ｓ)'!AS77)</f>
        <v/>
      </c>
      <c r="E175" s="43" t="str">
        <f>IF(A175="","",'個人種目(上級Ｓ)'!F77)</f>
        <v/>
      </c>
      <c r="F175" t="str">
        <f>IF(A175="","",'個人種目(上級Ｓ)'!Q77)</f>
        <v/>
      </c>
      <c r="G175" t="str">
        <f>IF(A175="","",'個人種目(上級Ｓ)'!AF77)</f>
        <v/>
      </c>
      <c r="H175" t="str">
        <f>IF(A175="","",'個人種目(上級Ｓ)'!AG77)</f>
        <v/>
      </c>
      <c r="I175" t="str">
        <f>IF(A175="","",'個人種目(上級Ｓ)'!AH77)</f>
        <v/>
      </c>
      <c r="J175">
        <v>1</v>
      </c>
      <c r="L175" t="str">
        <f t="shared" si="4"/>
        <v/>
      </c>
      <c r="M175" t="str">
        <f>IF(A175="","",TRIM('個人種目(上級Ｓ)'!B77)&amp;TRIM('個人種目(上級Ｓ)'!C77))</f>
        <v/>
      </c>
      <c r="N175" t="str">
        <f>IF(A175="","",申込書!$AB$6)</f>
        <v/>
      </c>
    </row>
    <row r="176" spans="1:14" x14ac:dyDescent="0.15">
      <c r="A176" t="str">
        <f>IF('個人種目(上級Ｓ)'!B78="","",'個人種目(上級Ｓ)'!AP78)</f>
        <v/>
      </c>
      <c r="B176">
        <v>5</v>
      </c>
      <c r="C176" t="str">
        <f>IF(A176="","",'個人種目(上級Ｓ)'!AR78)</f>
        <v/>
      </c>
      <c r="D176" t="str">
        <f>IF(A176="","",'個人種目(上級Ｓ)'!AS78)</f>
        <v/>
      </c>
      <c r="E176" s="43" t="str">
        <f>IF(A176="","",'個人種目(上級Ｓ)'!F78)</f>
        <v/>
      </c>
      <c r="F176" t="str">
        <f>IF(A176="","",'個人種目(上級Ｓ)'!Q78)</f>
        <v/>
      </c>
      <c r="G176" t="str">
        <f>IF(A176="","",'個人種目(上級Ｓ)'!AF78)</f>
        <v/>
      </c>
      <c r="H176" t="str">
        <f>IF(A176="","",'個人種目(上級Ｓ)'!AG78)</f>
        <v/>
      </c>
      <c r="I176" t="str">
        <f>IF(A176="","",'個人種目(上級Ｓ)'!AH78)</f>
        <v/>
      </c>
      <c r="J176">
        <v>1</v>
      </c>
      <c r="L176" t="str">
        <f t="shared" si="4"/>
        <v/>
      </c>
      <c r="M176" t="str">
        <f>IF(A176="","",TRIM('個人種目(上級Ｓ)'!B78)&amp;TRIM('個人種目(上級Ｓ)'!C78))</f>
        <v/>
      </c>
      <c r="N176" t="str">
        <f>IF(A176="","",申込書!$AB$6)</f>
        <v/>
      </c>
    </row>
    <row r="177" spans="1:14" x14ac:dyDescent="0.15">
      <c r="A177" t="str">
        <f>IF('個人種目(上級Ｓ)'!B79="","",'個人種目(上級Ｓ)'!AP79)</f>
        <v/>
      </c>
      <c r="B177">
        <v>5</v>
      </c>
      <c r="C177" t="str">
        <f>IF(A177="","",'個人種目(上級Ｓ)'!AR79)</f>
        <v/>
      </c>
      <c r="D177" t="str">
        <f>IF(A177="","",'個人種目(上級Ｓ)'!AS79)</f>
        <v/>
      </c>
      <c r="E177" s="43" t="str">
        <f>IF(A177="","",'個人種目(上級Ｓ)'!F79)</f>
        <v/>
      </c>
      <c r="F177" t="str">
        <f>IF(A177="","",'個人種目(上級Ｓ)'!Q79)</f>
        <v/>
      </c>
      <c r="G177" t="str">
        <f>IF(A177="","",'個人種目(上級Ｓ)'!AF79)</f>
        <v/>
      </c>
      <c r="H177" t="str">
        <f>IF(A177="","",'個人種目(上級Ｓ)'!AG79)</f>
        <v/>
      </c>
      <c r="I177" t="str">
        <f>IF(A177="","",'個人種目(上級Ｓ)'!AH79)</f>
        <v/>
      </c>
      <c r="J177">
        <v>1</v>
      </c>
      <c r="L177" t="str">
        <f t="shared" si="4"/>
        <v/>
      </c>
      <c r="M177" t="str">
        <f>IF(A177="","",TRIM('個人種目(上級Ｓ)'!B79)&amp;TRIM('個人種目(上級Ｓ)'!C79))</f>
        <v/>
      </c>
      <c r="N177" t="str">
        <f>IF(A177="","",申込書!$AB$6)</f>
        <v/>
      </c>
    </row>
    <row r="178" spans="1:14" x14ac:dyDescent="0.15">
      <c r="A178" t="str">
        <f>IF('個人種目(上級Ｓ)'!B80="","",'個人種目(上級Ｓ)'!AP80)</f>
        <v/>
      </c>
      <c r="B178">
        <v>5</v>
      </c>
      <c r="C178" t="str">
        <f>IF(A178="","",'個人種目(上級Ｓ)'!AR80)</f>
        <v/>
      </c>
      <c r="D178" t="str">
        <f>IF(A178="","",'個人種目(上級Ｓ)'!AS80)</f>
        <v/>
      </c>
      <c r="E178" s="43" t="str">
        <f>IF(A178="","",'個人種目(上級Ｓ)'!F80)</f>
        <v/>
      </c>
      <c r="F178" t="str">
        <f>IF(A178="","",'個人種目(上級Ｓ)'!Q80)</f>
        <v/>
      </c>
      <c r="G178" t="str">
        <f>IF(A178="","",'個人種目(上級Ｓ)'!AF80)</f>
        <v/>
      </c>
      <c r="H178" t="str">
        <f>IF(A178="","",'個人種目(上級Ｓ)'!AG80)</f>
        <v/>
      </c>
      <c r="I178" t="str">
        <f>IF(A178="","",'個人種目(上級Ｓ)'!AH80)</f>
        <v/>
      </c>
      <c r="J178">
        <v>1</v>
      </c>
      <c r="L178" t="str">
        <f t="shared" si="4"/>
        <v/>
      </c>
      <c r="M178" t="str">
        <f>IF(A178="","",TRIM('個人種目(上級Ｓ)'!B80)&amp;TRIM('個人種目(上級Ｓ)'!C80))</f>
        <v/>
      </c>
      <c r="N178" t="str">
        <f>IF(A178="","",申込書!$AB$6)</f>
        <v/>
      </c>
    </row>
    <row r="179" spans="1:14" x14ac:dyDescent="0.15">
      <c r="A179" t="str">
        <f>IF('個人種目(上級Ｓ)'!B81="","",'個人種目(上級Ｓ)'!AP81)</f>
        <v/>
      </c>
      <c r="B179">
        <v>5</v>
      </c>
      <c r="C179" t="str">
        <f>IF(A179="","",'個人種目(上級Ｓ)'!AR81)</f>
        <v/>
      </c>
      <c r="D179" t="str">
        <f>IF(A179="","",'個人種目(上級Ｓ)'!AS81)</f>
        <v/>
      </c>
      <c r="E179" s="43" t="str">
        <f>IF(A179="","",'個人種目(上級Ｓ)'!F81)</f>
        <v/>
      </c>
      <c r="F179" t="str">
        <f>IF(A179="","",'個人種目(上級Ｓ)'!Q81)</f>
        <v/>
      </c>
      <c r="G179" t="str">
        <f>IF(A179="","",'個人種目(上級Ｓ)'!AF81)</f>
        <v/>
      </c>
      <c r="H179" t="str">
        <f>IF(A179="","",'個人種目(上級Ｓ)'!AG81)</f>
        <v/>
      </c>
      <c r="I179" t="str">
        <f>IF(A179="","",'個人種目(上級Ｓ)'!AH81)</f>
        <v/>
      </c>
      <c r="J179">
        <v>1</v>
      </c>
      <c r="L179" t="str">
        <f t="shared" si="4"/>
        <v/>
      </c>
      <c r="M179" t="str">
        <f>IF(A179="","",TRIM('個人種目(上級Ｓ)'!B81)&amp;TRIM('個人種目(上級Ｓ)'!C81))</f>
        <v/>
      </c>
      <c r="N179" t="str">
        <f>IF(A179="","",申込書!$AB$6)</f>
        <v/>
      </c>
    </row>
    <row r="180" spans="1:14" x14ac:dyDescent="0.15">
      <c r="A180" t="str">
        <f>IF('個人種目(上級Ｓ)'!B82="","",'個人種目(上級Ｓ)'!AP82)</f>
        <v/>
      </c>
      <c r="B180">
        <v>5</v>
      </c>
      <c r="C180" t="str">
        <f>IF(A180="","",'個人種目(上級Ｓ)'!AR82)</f>
        <v/>
      </c>
      <c r="D180" t="str">
        <f>IF(A180="","",'個人種目(上級Ｓ)'!AS82)</f>
        <v/>
      </c>
      <c r="E180" s="43" t="str">
        <f>IF(A180="","",'個人種目(上級Ｓ)'!F82)</f>
        <v/>
      </c>
      <c r="F180" t="str">
        <f>IF(A180="","",'個人種目(上級Ｓ)'!Q82)</f>
        <v/>
      </c>
      <c r="G180" t="str">
        <f>IF(A180="","",'個人種目(上級Ｓ)'!AF82)</f>
        <v/>
      </c>
      <c r="H180" t="str">
        <f>IF(A180="","",'個人種目(上級Ｓ)'!AG82)</f>
        <v/>
      </c>
      <c r="I180" t="str">
        <f>IF(A180="","",'個人種目(上級Ｓ)'!AH82)</f>
        <v/>
      </c>
      <c r="J180">
        <v>1</v>
      </c>
      <c r="L180" t="str">
        <f t="shared" si="4"/>
        <v/>
      </c>
      <c r="M180" t="str">
        <f>IF(A180="","",TRIM('個人種目(上級Ｓ)'!B82)&amp;TRIM('個人種目(上級Ｓ)'!C82))</f>
        <v/>
      </c>
      <c r="N180" t="str">
        <f>IF(A180="","",申込書!$AB$6)</f>
        <v/>
      </c>
    </row>
    <row r="181" spans="1:14" x14ac:dyDescent="0.15">
      <c r="A181" t="str">
        <f>IF('個人種目(上級Ｓ)'!B83="","",'個人種目(上級Ｓ)'!AP83)</f>
        <v/>
      </c>
      <c r="B181">
        <v>5</v>
      </c>
      <c r="C181" t="str">
        <f>IF(A181="","",'個人種目(上級Ｓ)'!AR83)</f>
        <v/>
      </c>
      <c r="D181" t="str">
        <f>IF(A181="","",'個人種目(上級Ｓ)'!AS83)</f>
        <v/>
      </c>
      <c r="E181" s="43" t="str">
        <f>IF(A181="","",'個人種目(上級Ｓ)'!F83)</f>
        <v/>
      </c>
      <c r="F181" t="str">
        <f>IF(A181="","",'個人種目(上級Ｓ)'!Q83)</f>
        <v/>
      </c>
      <c r="G181" t="str">
        <f>IF(A181="","",'個人種目(上級Ｓ)'!AF83)</f>
        <v/>
      </c>
      <c r="H181" t="str">
        <f>IF(A181="","",'個人種目(上級Ｓ)'!AG83)</f>
        <v/>
      </c>
      <c r="I181" t="str">
        <f>IF(A181="","",'個人種目(上級Ｓ)'!AH83)</f>
        <v/>
      </c>
      <c r="J181">
        <v>1</v>
      </c>
      <c r="L181" t="str">
        <f t="shared" si="4"/>
        <v/>
      </c>
      <c r="M181" t="str">
        <f>IF(A181="","",TRIM('個人種目(上級Ｓ)'!B83)&amp;TRIM('個人種目(上級Ｓ)'!C83))</f>
        <v/>
      </c>
      <c r="N181" t="str">
        <f>IF(A181="","",申込書!$AB$6)</f>
        <v/>
      </c>
    </row>
    <row r="182" spans="1:14" x14ac:dyDescent="0.15">
      <c r="A182" t="str">
        <f>IF('個人種目(上級Ｓ)'!B84="","",'個人種目(上級Ｓ)'!AP84)</f>
        <v/>
      </c>
      <c r="B182">
        <v>5</v>
      </c>
      <c r="C182" t="str">
        <f>IF(A182="","",'個人種目(上級Ｓ)'!AR84)</f>
        <v/>
      </c>
      <c r="D182" t="str">
        <f>IF(A182="","",'個人種目(上級Ｓ)'!AS84)</f>
        <v/>
      </c>
      <c r="E182" s="43" t="str">
        <f>IF(A182="","",'個人種目(上級Ｓ)'!F84)</f>
        <v/>
      </c>
      <c r="F182" t="str">
        <f>IF(A182="","",'個人種目(上級Ｓ)'!Q84)</f>
        <v/>
      </c>
      <c r="G182" t="str">
        <f>IF(A182="","",'個人種目(上級Ｓ)'!AF84)</f>
        <v/>
      </c>
      <c r="H182" t="str">
        <f>IF(A182="","",'個人種目(上級Ｓ)'!AG84)</f>
        <v/>
      </c>
      <c r="I182" t="str">
        <f>IF(A182="","",'個人種目(上級Ｓ)'!AH84)</f>
        <v/>
      </c>
      <c r="J182">
        <v>1</v>
      </c>
      <c r="L182" t="str">
        <f t="shared" si="4"/>
        <v/>
      </c>
      <c r="M182" t="str">
        <f>IF(A182="","",TRIM('個人種目(上級Ｓ)'!B84)&amp;TRIM('個人種目(上級Ｓ)'!C84))</f>
        <v/>
      </c>
      <c r="N182" t="str">
        <f>IF(A182="","",申込書!$AB$6)</f>
        <v/>
      </c>
    </row>
    <row r="183" spans="1:14" x14ac:dyDescent="0.15">
      <c r="A183" t="str">
        <f>IF('個人種目(上級Ｓ)'!B85="","",'個人種目(上級Ｓ)'!AP85)</f>
        <v/>
      </c>
      <c r="B183">
        <v>5</v>
      </c>
      <c r="C183" t="str">
        <f>IF(A183="","",'個人種目(上級Ｓ)'!AR85)</f>
        <v/>
      </c>
      <c r="D183" t="str">
        <f>IF(A183="","",'個人種目(上級Ｓ)'!AS85)</f>
        <v/>
      </c>
      <c r="E183" s="43" t="str">
        <f>IF(A183="","",'個人種目(上級Ｓ)'!F85)</f>
        <v/>
      </c>
      <c r="F183" t="str">
        <f>IF(A183="","",'個人種目(上級Ｓ)'!Q85)</f>
        <v/>
      </c>
      <c r="G183" t="str">
        <f>IF(A183="","",'個人種目(上級Ｓ)'!AF85)</f>
        <v/>
      </c>
      <c r="H183" t="str">
        <f>IF(A183="","",'個人種目(上級Ｓ)'!AG85)</f>
        <v/>
      </c>
      <c r="I183" t="str">
        <f>IF(A183="","",'個人種目(上級Ｓ)'!AH85)</f>
        <v/>
      </c>
      <c r="J183">
        <v>1</v>
      </c>
      <c r="L183" t="str">
        <f t="shared" si="4"/>
        <v/>
      </c>
      <c r="M183" t="str">
        <f>IF(A183="","",TRIM('個人種目(上級Ｓ)'!B85)&amp;TRIM('個人種目(上級Ｓ)'!C85))</f>
        <v/>
      </c>
      <c r="N183" t="str">
        <f>IF(A183="","",申込書!$AB$6)</f>
        <v/>
      </c>
    </row>
    <row r="184" spans="1:14" x14ac:dyDescent="0.15">
      <c r="A184" t="str">
        <f>IF('個人種目(上級Ｓ)'!B86="","",'個人種目(上級Ｓ)'!AP86)</f>
        <v/>
      </c>
      <c r="B184">
        <v>5</v>
      </c>
      <c r="C184" t="str">
        <f>IF(A184="","",'個人種目(上級Ｓ)'!AR86)</f>
        <v/>
      </c>
      <c r="D184" t="str">
        <f>IF(A184="","",'個人種目(上級Ｓ)'!AS86)</f>
        <v/>
      </c>
      <c r="E184" s="43" t="str">
        <f>IF(A184="","",'個人種目(上級Ｓ)'!F86)</f>
        <v/>
      </c>
      <c r="F184" t="str">
        <f>IF(A184="","",'個人種目(上級Ｓ)'!Q86)</f>
        <v/>
      </c>
      <c r="G184" t="str">
        <f>IF(A184="","",'個人種目(上級Ｓ)'!AF86)</f>
        <v/>
      </c>
      <c r="H184" t="str">
        <f>IF(A184="","",'個人種目(上級Ｓ)'!AG86)</f>
        <v/>
      </c>
      <c r="I184" t="str">
        <f>IF(A184="","",'個人種目(上級Ｓ)'!AH86)</f>
        <v/>
      </c>
      <c r="J184">
        <v>1</v>
      </c>
      <c r="L184" t="str">
        <f t="shared" si="4"/>
        <v/>
      </c>
      <c r="M184" t="str">
        <f>IF(A184="","",TRIM('個人種目(上級Ｓ)'!B86)&amp;TRIM('個人種目(上級Ｓ)'!C86))</f>
        <v/>
      </c>
      <c r="N184" t="str">
        <f>IF(A184="","",申込書!$AB$6)</f>
        <v/>
      </c>
    </row>
    <row r="185" spans="1:14" x14ac:dyDescent="0.15">
      <c r="A185" t="str">
        <f>IF('個人種目(上級Ｓ)'!B87="","",'個人種目(上級Ｓ)'!AP87)</f>
        <v/>
      </c>
      <c r="B185">
        <v>5</v>
      </c>
      <c r="C185" t="str">
        <f>IF(A185="","",'個人種目(上級Ｓ)'!AR87)</f>
        <v/>
      </c>
      <c r="D185" t="str">
        <f>IF(A185="","",'個人種目(上級Ｓ)'!AS87)</f>
        <v/>
      </c>
      <c r="E185" s="43" t="str">
        <f>IF(A185="","",'個人種目(上級Ｓ)'!F87)</f>
        <v/>
      </c>
      <c r="F185" t="str">
        <f>IF(A185="","",'個人種目(上級Ｓ)'!Q87)</f>
        <v/>
      </c>
      <c r="G185" t="str">
        <f>IF(A185="","",'個人種目(上級Ｓ)'!AF87)</f>
        <v/>
      </c>
      <c r="H185" t="str">
        <f>IF(A185="","",'個人種目(上級Ｓ)'!AG87)</f>
        <v/>
      </c>
      <c r="I185" t="str">
        <f>IF(A185="","",'個人種目(上級Ｓ)'!AH87)</f>
        <v/>
      </c>
      <c r="J185">
        <v>1</v>
      </c>
      <c r="L185" t="str">
        <f t="shared" si="4"/>
        <v/>
      </c>
      <c r="M185" t="str">
        <f>IF(A185="","",TRIM('個人種目(上級Ｓ)'!B87)&amp;TRIM('個人種目(上級Ｓ)'!C87))</f>
        <v/>
      </c>
      <c r="N185" t="str">
        <f>IF(A185="","",申込書!$AB$6)</f>
        <v/>
      </c>
    </row>
    <row r="186" spans="1:14" x14ac:dyDescent="0.15">
      <c r="A186" t="str">
        <f>IF('個人種目(上級Ｓ)'!B88="","",'個人種目(上級Ｓ)'!AP88)</f>
        <v/>
      </c>
      <c r="B186">
        <v>5</v>
      </c>
      <c r="C186" t="str">
        <f>IF(A186="","",'個人種目(上級Ｓ)'!AR88)</f>
        <v/>
      </c>
      <c r="D186" t="str">
        <f>IF(A186="","",'個人種目(上級Ｓ)'!AS88)</f>
        <v/>
      </c>
      <c r="E186" s="43" t="str">
        <f>IF(A186="","",'個人種目(上級Ｓ)'!F88)</f>
        <v/>
      </c>
      <c r="F186" t="str">
        <f>IF(A186="","",'個人種目(上級Ｓ)'!Q88)</f>
        <v/>
      </c>
      <c r="G186" t="str">
        <f>IF(A186="","",'個人種目(上級Ｓ)'!AF88)</f>
        <v/>
      </c>
      <c r="H186" t="str">
        <f>IF(A186="","",'個人種目(上級Ｓ)'!AG88)</f>
        <v/>
      </c>
      <c r="I186" t="str">
        <f>IF(A186="","",'個人種目(上級Ｓ)'!AH88)</f>
        <v/>
      </c>
      <c r="J186">
        <v>1</v>
      </c>
      <c r="L186" t="str">
        <f t="shared" si="4"/>
        <v/>
      </c>
      <c r="M186" t="str">
        <f>IF(A186="","",TRIM('個人種目(上級Ｓ)'!B88)&amp;TRIM('個人種目(上級Ｓ)'!C88))</f>
        <v/>
      </c>
      <c r="N186" t="str">
        <f>IF(A186="","",申込書!$AB$6)</f>
        <v/>
      </c>
    </row>
    <row r="187" spans="1:14" x14ac:dyDescent="0.15">
      <c r="A187" t="str">
        <f>IF('個人種目(上級Ｓ)'!B89="","",'個人種目(上級Ｓ)'!AP89)</f>
        <v/>
      </c>
      <c r="B187">
        <v>5</v>
      </c>
      <c r="C187" t="str">
        <f>IF(A187="","",'個人種目(上級Ｓ)'!AR89)</f>
        <v/>
      </c>
      <c r="D187" t="str">
        <f>IF(A187="","",'個人種目(上級Ｓ)'!AS89)</f>
        <v/>
      </c>
      <c r="E187" s="43" t="str">
        <f>IF(A187="","",'個人種目(上級Ｓ)'!F89)</f>
        <v/>
      </c>
      <c r="F187" t="str">
        <f>IF(A187="","",'個人種目(上級Ｓ)'!Q89)</f>
        <v/>
      </c>
      <c r="G187" t="str">
        <f>IF(A187="","",'個人種目(上級Ｓ)'!AF89)</f>
        <v/>
      </c>
      <c r="H187" t="str">
        <f>IF(A187="","",'個人種目(上級Ｓ)'!AG89)</f>
        <v/>
      </c>
      <c r="I187" t="str">
        <f>IF(A187="","",'個人種目(上級Ｓ)'!AH89)</f>
        <v/>
      </c>
      <c r="J187">
        <v>1</v>
      </c>
      <c r="L187" t="str">
        <f t="shared" si="4"/>
        <v/>
      </c>
      <c r="M187" t="str">
        <f>IF(A187="","",TRIM('個人種目(上級Ｓ)'!B89)&amp;TRIM('個人種目(上級Ｓ)'!C89))</f>
        <v/>
      </c>
      <c r="N187" t="str">
        <f>IF(A187="","",申込書!$AB$6)</f>
        <v/>
      </c>
    </row>
    <row r="188" spans="1:14" x14ac:dyDescent="0.15">
      <c r="A188" t="str">
        <f>IF('個人種目(上級Ｓ)'!B90="","",'個人種目(上級Ｓ)'!AP90)</f>
        <v/>
      </c>
      <c r="B188">
        <v>5</v>
      </c>
      <c r="C188" t="str">
        <f>IF(A188="","",'個人種目(上級Ｓ)'!AR90)</f>
        <v/>
      </c>
      <c r="D188" t="str">
        <f>IF(A188="","",'個人種目(上級Ｓ)'!AS90)</f>
        <v/>
      </c>
      <c r="E188" s="43" t="str">
        <f>IF(A188="","",'個人種目(上級Ｓ)'!F90)</f>
        <v/>
      </c>
      <c r="F188" t="str">
        <f>IF(A188="","",'個人種目(上級Ｓ)'!Q90)</f>
        <v/>
      </c>
      <c r="G188" t="str">
        <f>IF(A188="","",'個人種目(上級Ｓ)'!AF90)</f>
        <v/>
      </c>
      <c r="H188" t="str">
        <f>IF(A188="","",'個人種目(上級Ｓ)'!AG90)</f>
        <v/>
      </c>
      <c r="I188" t="str">
        <f>IF(A188="","",'個人種目(上級Ｓ)'!AH90)</f>
        <v/>
      </c>
      <c r="J188">
        <v>1</v>
      </c>
      <c r="L188" t="str">
        <f t="shared" si="4"/>
        <v/>
      </c>
      <c r="M188" t="str">
        <f>IF(A188="","",TRIM('個人種目(上級Ｓ)'!B90)&amp;TRIM('個人種目(上級Ｓ)'!C90))</f>
        <v/>
      </c>
      <c r="N188" t="str">
        <f>IF(A188="","",申込書!$AB$6)</f>
        <v/>
      </c>
    </row>
    <row r="189" spans="1:14" x14ac:dyDescent="0.15">
      <c r="A189" t="str">
        <f>IF('個人種目(上級Ｓ)'!B91="","",'個人種目(上級Ｓ)'!AP91)</f>
        <v/>
      </c>
      <c r="B189">
        <v>5</v>
      </c>
      <c r="C189" t="str">
        <f>IF(A189="","",'個人種目(上級Ｓ)'!AR91)</f>
        <v/>
      </c>
      <c r="D189" t="str">
        <f>IF(A189="","",'個人種目(上級Ｓ)'!AS91)</f>
        <v/>
      </c>
      <c r="E189" s="43" t="str">
        <f>IF(A189="","",'個人種目(上級Ｓ)'!F91)</f>
        <v/>
      </c>
      <c r="F189" t="str">
        <f>IF(A189="","",'個人種目(上級Ｓ)'!Q91)</f>
        <v/>
      </c>
      <c r="G189" t="str">
        <f>IF(A189="","",'個人種目(上級Ｓ)'!AF91)</f>
        <v/>
      </c>
      <c r="H189" t="str">
        <f>IF(A189="","",'個人種目(上級Ｓ)'!AG91)</f>
        <v/>
      </c>
      <c r="I189" t="str">
        <f>IF(A189="","",'個人種目(上級Ｓ)'!AH91)</f>
        <v/>
      </c>
      <c r="J189">
        <v>1</v>
      </c>
      <c r="L189" t="str">
        <f t="shared" si="4"/>
        <v/>
      </c>
      <c r="M189" t="str">
        <f>IF(A189="","",TRIM('個人種目(上級Ｓ)'!B91)&amp;TRIM('個人種目(上級Ｓ)'!C91))</f>
        <v/>
      </c>
      <c r="N189" t="str">
        <f>IF(A189="","",申込書!$AB$6)</f>
        <v/>
      </c>
    </row>
    <row r="190" spans="1:14" x14ac:dyDescent="0.15">
      <c r="A190" t="str">
        <f>IF('個人種目(上級Ｓ)'!B92="","",'個人種目(上級Ｓ)'!AP92)</f>
        <v/>
      </c>
      <c r="B190">
        <v>5</v>
      </c>
      <c r="C190" t="str">
        <f>IF(A190="","",'個人種目(上級Ｓ)'!AR92)</f>
        <v/>
      </c>
      <c r="D190" t="str">
        <f>IF(A190="","",'個人種目(上級Ｓ)'!AS92)</f>
        <v/>
      </c>
      <c r="E190" s="43" t="str">
        <f>IF(A190="","",'個人種目(上級Ｓ)'!F92)</f>
        <v/>
      </c>
      <c r="F190" t="str">
        <f>IF(A190="","",'個人種目(上級Ｓ)'!Q92)</f>
        <v/>
      </c>
      <c r="G190" t="str">
        <f>IF(A190="","",'個人種目(上級Ｓ)'!AF92)</f>
        <v/>
      </c>
      <c r="H190" t="str">
        <f>IF(A190="","",'個人種目(上級Ｓ)'!AG92)</f>
        <v/>
      </c>
      <c r="I190" t="str">
        <f>IF(A190="","",'個人種目(上級Ｓ)'!AH92)</f>
        <v/>
      </c>
      <c r="J190">
        <v>1</v>
      </c>
      <c r="L190" t="str">
        <f t="shared" si="4"/>
        <v/>
      </c>
      <c r="M190" t="str">
        <f>IF(A190="","",TRIM('個人種目(上級Ｓ)'!B92)&amp;TRIM('個人種目(上級Ｓ)'!C92))</f>
        <v/>
      </c>
      <c r="N190" t="str">
        <f>IF(A190="","",申込書!$AB$6)</f>
        <v/>
      </c>
    </row>
    <row r="191" spans="1:14" x14ac:dyDescent="0.15">
      <c r="A191" t="str">
        <f>IF('個人種目(上級Ｓ)'!B93="","",'個人種目(上級Ｓ)'!AP93)</f>
        <v/>
      </c>
      <c r="B191">
        <v>5</v>
      </c>
      <c r="C191" t="str">
        <f>IF(A191="","",'個人種目(上級Ｓ)'!AR93)</f>
        <v/>
      </c>
      <c r="D191" t="str">
        <f>IF(A191="","",'個人種目(上級Ｓ)'!AS93)</f>
        <v/>
      </c>
      <c r="E191" s="43" t="str">
        <f>IF(A191="","",'個人種目(上級Ｓ)'!F93)</f>
        <v/>
      </c>
      <c r="F191" t="str">
        <f>IF(A191="","",'個人種目(上級Ｓ)'!Q93)</f>
        <v/>
      </c>
      <c r="G191" t="str">
        <f>IF(A191="","",'個人種目(上級Ｓ)'!AF93)</f>
        <v/>
      </c>
      <c r="H191" t="str">
        <f>IF(A191="","",'個人種目(上級Ｓ)'!AG93)</f>
        <v/>
      </c>
      <c r="I191" t="str">
        <f>IF(A191="","",'個人種目(上級Ｓ)'!AH93)</f>
        <v/>
      </c>
      <c r="J191">
        <v>1</v>
      </c>
      <c r="L191" t="str">
        <f t="shared" si="4"/>
        <v/>
      </c>
      <c r="M191" t="str">
        <f>IF(A191="","",TRIM('個人種目(上級Ｓ)'!B93)&amp;TRIM('個人種目(上級Ｓ)'!C93))</f>
        <v/>
      </c>
      <c r="N191" t="str">
        <f>IF(A191="","",申込書!$AB$6)</f>
        <v/>
      </c>
    </row>
    <row r="192" spans="1:14" x14ac:dyDescent="0.15">
      <c r="A192" t="str">
        <f>IF('個人種目(上級Ｓ)'!B94="","",'個人種目(上級Ｓ)'!AP94)</f>
        <v/>
      </c>
      <c r="B192">
        <v>5</v>
      </c>
      <c r="C192" t="str">
        <f>IF(A192="","",'個人種目(上級Ｓ)'!AR94)</f>
        <v/>
      </c>
      <c r="D192" t="str">
        <f>IF(A192="","",'個人種目(上級Ｓ)'!AS94)</f>
        <v/>
      </c>
      <c r="E192" s="43" t="str">
        <f>IF(A192="","",'個人種目(上級Ｓ)'!F94)</f>
        <v/>
      </c>
      <c r="F192" t="str">
        <f>IF(A192="","",'個人種目(上級Ｓ)'!Q94)</f>
        <v/>
      </c>
      <c r="G192" t="str">
        <f>IF(A192="","",'個人種目(上級Ｓ)'!AF94)</f>
        <v/>
      </c>
      <c r="H192" t="str">
        <f>IF(A192="","",'個人種目(上級Ｓ)'!AG94)</f>
        <v/>
      </c>
      <c r="I192" t="str">
        <f>IF(A192="","",'個人種目(上級Ｓ)'!AH94)</f>
        <v/>
      </c>
      <c r="J192">
        <v>1</v>
      </c>
      <c r="L192" t="str">
        <f t="shared" si="4"/>
        <v/>
      </c>
      <c r="M192" t="str">
        <f>IF(A192="","",TRIM('個人種目(上級Ｓ)'!B94)&amp;TRIM('個人種目(上級Ｓ)'!C94))</f>
        <v/>
      </c>
      <c r="N192" t="str">
        <f>IF(A192="","",申込書!$AB$6)</f>
        <v/>
      </c>
    </row>
    <row r="193" spans="1:14" x14ac:dyDescent="0.15">
      <c r="A193" t="str">
        <f>IF('個人種目(上級Ｓ)'!B95="","",'個人種目(上級Ｓ)'!AP95)</f>
        <v/>
      </c>
      <c r="B193">
        <v>5</v>
      </c>
      <c r="C193" t="str">
        <f>IF(A193="","",'個人種目(上級Ｓ)'!AR95)</f>
        <v/>
      </c>
      <c r="D193" t="str">
        <f>IF(A193="","",'個人種目(上級Ｓ)'!AS95)</f>
        <v/>
      </c>
      <c r="E193" s="43" t="str">
        <f>IF(A193="","",'個人種目(上級Ｓ)'!F95)</f>
        <v/>
      </c>
      <c r="F193" t="str">
        <f>IF(A193="","",'個人種目(上級Ｓ)'!Q95)</f>
        <v/>
      </c>
      <c r="G193" t="str">
        <f>IF(A193="","",'個人種目(上級Ｓ)'!AF95)</f>
        <v/>
      </c>
      <c r="H193" t="str">
        <f>IF(A193="","",'個人種目(上級Ｓ)'!AG95)</f>
        <v/>
      </c>
      <c r="I193" t="str">
        <f>IF(A193="","",'個人種目(上級Ｓ)'!AH95)</f>
        <v/>
      </c>
      <c r="J193">
        <v>1</v>
      </c>
      <c r="L193" t="str">
        <f t="shared" si="4"/>
        <v/>
      </c>
      <c r="M193" t="str">
        <f>IF(A193="","",TRIM('個人種目(上級Ｓ)'!B95)&amp;TRIM('個人種目(上級Ｓ)'!C95))</f>
        <v/>
      </c>
      <c r="N193" t="str">
        <f>IF(A193="","",申込書!$AB$6)</f>
        <v/>
      </c>
    </row>
    <row r="194" spans="1:14" x14ac:dyDescent="0.15">
      <c r="A194" t="str">
        <f>IF('個人種目(上級Ｓ)'!B96="","",'個人種目(上級Ｓ)'!AP96)</f>
        <v/>
      </c>
      <c r="B194">
        <v>5</v>
      </c>
      <c r="C194" t="str">
        <f>IF(A194="","",'個人種目(上級Ｓ)'!AR96)</f>
        <v/>
      </c>
      <c r="D194" t="str">
        <f>IF(A194="","",'個人種目(上級Ｓ)'!AS96)</f>
        <v/>
      </c>
      <c r="E194" s="43" t="str">
        <f>IF(A194="","",'個人種目(上級Ｓ)'!F96)</f>
        <v/>
      </c>
      <c r="F194" t="str">
        <f>IF(A194="","",'個人種目(上級Ｓ)'!Q96)</f>
        <v/>
      </c>
      <c r="G194" t="str">
        <f>IF(A194="","",'個人種目(上級Ｓ)'!AF96)</f>
        <v/>
      </c>
      <c r="H194" t="str">
        <f>IF(A194="","",'個人種目(上級Ｓ)'!AG96)</f>
        <v/>
      </c>
      <c r="I194" t="str">
        <f>IF(A194="","",'個人種目(上級Ｓ)'!AH96)</f>
        <v/>
      </c>
      <c r="J194">
        <v>1</v>
      </c>
      <c r="L194" t="str">
        <f t="shared" si="4"/>
        <v/>
      </c>
      <c r="M194" t="str">
        <f>IF(A194="","",TRIM('個人種目(上級Ｓ)'!B96)&amp;TRIM('個人種目(上級Ｓ)'!C96))</f>
        <v/>
      </c>
      <c r="N194" t="str">
        <f>IF(A194="","",申込書!$AB$6)</f>
        <v/>
      </c>
    </row>
    <row r="195" spans="1:14" x14ac:dyDescent="0.15">
      <c r="A195" t="str">
        <f>IF('個人種目(上級Ｓ)'!B97="","",'個人種目(上級Ｓ)'!AP97)</f>
        <v/>
      </c>
      <c r="B195">
        <v>5</v>
      </c>
      <c r="C195" t="str">
        <f>IF(A195="","",'個人種目(上級Ｓ)'!AR97)</f>
        <v/>
      </c>
      <c r="D195" t="str">
        <f>IF(A195="","",'個人種目(上級Ｓ)'!AS97)</f>
        <v/>
      </c>
      <c r="E195" s="43" t="str">
        <f>IF(A195="","",'個人種目(上級Ｓ)'!F97)</f>
        <v/>
      </c>
      <c r="F195" t="str">
        <f>IF(A195="","",'個人種目(上級Ｓ)'!Q97)</f>
        <v/>
      </c>
      <c r="G195" t="str">
        <f>IF(A195="","",'個人種目(上級Ｓ)'!AF97)</f>
        <v/>
      </c>
      <c r="H195" t="str">
        <f>IF(A195="","",'個人種目(上級Ｓ)'!AG97)</f>
        <v/>
      </c>
      <c r="I195" t="str">
        <f>IF(A195="","",'個人種目(上級Ｓ)'!AH97)</f>
        <v/>
      </c>
      <c r="J195">
        <v>1</v>
      </c>
      <c r="L195" t="str">
        <f t="shared" si="4"/>
        <v/>
      </c>
      <c r="M195" t="str">
        <f>IF(A195="","",TRIM('個人種目(上級Ｓ)'!B97)&amp;TRIM('個人種目(上級Ｓ)'!C97))</f>
        <v/>
      </c>
      <c r="N195" t="str">
        <f>IF(A195="","",申込書!$AB$6)</f>
        <v/>
      </c>
    </row>
    <row r="196" spans="1:14" x14ac:dyDescent="0.15">
      <c r="A196" t="str">
        <f>IF('個人種目(上級Ｓ)'!B98="","",'個人種目(上級Ｓ)'!AP98)</f>
        <v/>
      </c>
      <c r="B196">
        <v>5</v>
      </c>
      <c r="C196" t="str">
        <f>IF(A196="","",'個人種目(上級Ｓ)'!AR98)</f>
        <v/>
      </c>
      <c r="D196" t="str">
        <f>IF(A196="","",'個人種目(上級Ｓ)'!AS98)</f>
        <v/>
      </c>
      <c r="E196" s="43" t="str">
        <f>IF(A196="","",'個人種目(上級Ｓ)'!F98)</f>
        <v/>
      </c>
      <c r="F196" t="str">
        <f>IF(A196="","",'個人種目(上級Ｓ)'!Q98)</f>
        <v/>
      </c>
      <c r="G196" t="str">
        <f>IF(A196="","",'個人種目(上級Ｓ)'!AF98)</f>
        <v/>
      </c>
      <c r="H196" t="str">
        <f>IF(A196="","",'個人種目(上級Ｓ)'!AG98)</f>
        <v/>
      </c>
      <c r="I196" t="str">
        <f>IF(A196="","",'個人種目(上級Ｓ)'!AH98)</f>
        <v/>
      </c>
      <c r="J196">
        <v>1</v>
      </c>
      <c r="L196" t="str">
        <f t="shared" si="4"/>
        <v/>
      </c>
      <c r="M196" t="str">
        <f>IF(A196="","",TRIM('個人種目(上級Ｓ)'!B98)&amp;TRIM('個人種目(上級Ｓ)'!C98))</f>
        <v/>
      </c>
      <c r="N196" t="str">
        <f>IF(A196="","",申込書!$AB$6)</f>
        <v/>
      </c>
    </row>
    <row r="197" spans="1:14" x14ac:dyDescent="0.15">
      <c r="A197" t="str">
        <f>IF('個人種目(上級Ｓ)'!B99="","",'個人種目(上級Ｓ)'!AP99)</f>
        <v/>
      </c>
      <c r="B197">
        <v>5</v>
      </c>
      <c r="C197" t="str">
        <f>IF(A197="","",'個人種目(上級Ｓ)'!AR99)</f>
        <v/>
      </c>
      <c r="D197" t="str">
        <f>IF(A197="","",'個人種目(上級Ｓ)'!AS99)</f>
        <v/>
      </c>
      <c r="E197" s="43" t="str">
        <f>IF(A197="","",'個人種目(上級Ｓ)'!F99)</f>
        <v/>
      </c>
      <c r="F197" t="str">
        <f>IF(A197="","",'個人種目(上級Ｓ)'!Q99)</f>
        <v/>
      </c>
      <c r="G197" t="str">
        <f>IF(A197="","",'個人種目(上級Ｓ)'!AF99)</f>
        <v/>
      </c>
      <c r="H197" t="str">
        <f>IF(A197="","",'個人種目(上級Ｓ)'!AG99)</f>
        <v/>
      </c>
      <c r="I197" t="str">
        <f>IF(A197="","",'個人種目(上級Ｓ)'!AH99)</f>
        <v/>
      </c>
      <c r="J197">
        <v>1</v>
      </c>
      <c r="L197" t="str">
        <f t="shared" si="4"/>
        <v/>
      </c>
      <c r="M197" t="str">
        <f>IF(A197="","",TRIM('個人種目(上級Ｓ)'!B99)&amp;TRIM('個人種目(上級Ｓ)'!C99))</f>
        <v/>
      </c>
      <c r="N197" t="str">
        <f>IF(A197="","",申込書!$AB$6)</f>
        <v/>
      </c>
    </row>
    <row r="198" spans="1:14" x14ac:dyDescent="0.15">
      <c r="A198" t="str">
        <f>IF('個人種目(上級Ｓ)'!B100="","",'個人種目(上級Ｓ)'!AP100)</f>
        <v/>
      </c>
      <c r="B198">
        <v>5</v>
      </c>
      <c r="C198" t="str">
        <f>IF(A198="","",'個人種目(上級Ｓ)'!AR100)</f>
        <v/>
      </c>
      <c r="D198" t="str">
        <f>IF(A198="","",'個人種目(上級Ｓ)'!AS100)</f>
        <v/>
      </c>
      <c r="E198" s="43" t="str">
        <f>IF(A198="","",'個人種目(上級Ｓ)'!F100)</f>
        <v/>
      </c>
      <c r="F198" t="str">
        <f>IF(A198="","",'個人種目(上級Ｓ)'!Q100)</f>
        <v/>
      </c>
      <c r="G198" t="str">
        <f>IF(A198="","",'個人種目(上級Ｓ)'!AF100)</f>
        <v/>
      </c>
      <c r="H198" t="str">
        <f>IF(A198="","",'個人種目(上級Ｓ)'!AG100)</f>
        <v/>
      </c>
      <c r="I198" t="str">
        <f>IF(A198="","",'個人種目(上級Ｓ)'!AH100)</f>
        <v/>
      </c>
      <c r="J198">
        <v>1</v>
      </c>
      <c r="L198" t="str">
        <f t="shared" si="4"/>
        <v/>
      </c>
      <c r="M198" t="str">
        <f>IF(A198="","",TRIM('個人種目(上級Ｓ)'!B100)&amp;TRIM('個人種目(上級Ｓ)'!C100))</f>
        <v/>
      </c>
      <c r="N198" t="str">
        <f>IF(A198="","",申込書!$AB$6)</f>
        <v/>
      </c>
    </row>
    <row r="199" spans="1:14" x14ac:dyDescent="0.15">
      <c r="A199" t="str">
        <f>IF('個人種目(上級Ｓ)'!B101="","",'個人種目(上級Ｓ)'!AP101)</f>
        <v/>
      </c>
      <c r="B199">
        <v>5</v>
      </c>
      <c r="C199" t="str">
        <f>IF(A199="","",'個人種目(上級Ｓ)'!AR101)</f>
        <v/>
      </c>
      <c r="D199" t="str">
        <f>IF(A199="","",'個人種目(上級Ｓ)'!AS101)</f>
        <v/>
      </c>
      <c r="E199" s="43" t="str">
        <f>IF(A199="","",'個人種目(上級Ｓ)'!F101)</f>
        <v/>
      </c>
      <c r="F199" t="str">
        <f>IF(A199="","",'個人種目(上級Ｓ)'!Q101)</f>
        <v/>
      </c>
      <c r="G199" t="str">
        <f>IF(A199="","",'個人種目(上級Ｓ)'!AF101)</f>
        <v/>
      </c>
      <c r="H199" t="str">
        <f>IF(A199="","",'個人種目(上級Ｓ)'!AG101)</f>
        <v/>
      </c>
      <c r="I199" t="str">
        <f>IF(A199="","",'個人種目(上級Ｓ)'!AH101)</f>
        <v/>
      </c>
      <c r="J199">
        <v>1</v>
      </c>
      <c r="L199" t="str">
        <f t="shared" si="4"/>
        <v/>
      </c>
      <c r="M199" t="str">
        <f>IF(A199="","",TRIM('個人種目(上級Ｓ)'!B101)&amp;TRIM('個人種目(上級Ｓ)'!C101))</f>
        <v/>
      </c>
      <c r="N199" t="str">
        <f>IF(A199="","",申込書!$AB$6)</f>
        <v/>
      </c>
    </row>
    <row r="200" spans="1:14" x14ac:dyDescent="0.15">
      <c r="A200" t="str">
        <f>IF('個人種目(上級Ｓ)'!B102="","",'個人種目(上級Ｓ)'!AP102)</f>
        <v/>
      </c>
      <c r="B200">
        <v>5</v>
      </c>
      <c r="C200" t="str">
        <f>IF(A200="","",'個人種目(上級Ｓ)'!AR102)</f>
        <v/>
      </c>
      <c r="D200" t="str">
        <f>IF(A200="","",'個人種目(上級Ｓ)'!AS102)</f>
        <v/>
      </c>
      <c r="E200" s="43" t="str">
        <f>IF(A200="","",'個人種目(上級Ｓ)'!F102)</f>
        <v/>
      </c>
      <c r="F200" t="str">
        <f>IF(A200="","",'個人種目(上級Ｓ)'!Q102)</f>
        <v/>
      </c>
      <c r="G200" t="str">
        <f>IF(A200="","",'個人種目(上級Ｓ)'!AF102)</f>
        <v/>
      </c>
      <c r="H200" t="str">
        <f>IF(A200="","",'個人種目(上級Ｓ)'!AG102)</f>
        <v/>
      </c>
      <c r="I200" t="str">
        <f>IF(A200="","",'個人種目(上級Ｓ)'!AH102)</f>
        <v/>
      </c>
      <c r="J200">
        <v>1</v>
      </c>
      <c r="L200" t="str">
        <f t="shared" si="4"/>
        <v/>
      </c>
      <c r="M200" t="str">
        <f>IF(A200="","",TRIM('個人種目(上級Ｓ)'!B102)&amp;TRIM('個人種目(上級Ｓ)'!C102))</f>
        <v/>
      </c>
      <c r="N200" t="str">
        <f>IF(A200="","",申込書!$AB$6)</f>
        <v/>
      </c>
    </row>
    <row r="201" spans="1:14" x14ac:dyDescent="0.15">
      <c r="A201" t="str">
        <f>IF('個人種目(上級Ｓ)'!B103="","",'個人種目(上級Ｓ)'!AP103)</f>
        <v/>
      </c>
      <c r="B201">
        <v>5</v>
      </c>
      <c r="C201" t="str">
        <f>IF(A201="","",'個人種目(上級Ｓ)'!AR103)</f>
        <v/>
      </c>
      <c r="D201" t="str">
        <f>IF(A201="","",'個人種目(上級Ｓ)'!AS103)</f>
        <v/>
      </c>
      <c r="E201" s="43" t="str">
        <f>IF(A201="","",'個人種目(上級Ｓ)'!F103)</f>
        <v/>
      </c>
      <c r="F201" t="str">
        <f>IF(A201="","",'個人種目(上級Ｓ)'!Q103)</f>
        <v/>
      </c>
      <c r="G201" t="str">
        <f>IF(A201="","",'個人種目(上級Ｓ)'!AF103)</f>
        <v/>
      </c>
      <c r="H201" t="str">
        <f>IF(A201="","",'個人種目(上級Ｓ)'!AG103)</f>
        <v/>
      </c>
      <c r="I201" t="str">
        <f>IF(A201="","",'個人種目(上級Ｓ)'!AH103)</f>
        <v/>
      </c>
      <c r="J201">
        <v>1</v>
      </c>
      <c r="L201" t="str">
        <f t="shared" si="4"/>
        <v/>
      </c>
      <c r="M201" t="str">
        <f>IF(A201="","",TRIM('個人種目(上級Ｓ)'!B103)&amp;TRIM('個人種目(上級Ｓ)'!C103))</f>
        <v/>
      </c>
      <c r="N201" t="str">
        <f>IF(A201="","",申込書!$AB$6)</f>
        <v/>
      </c>
    </row>
    <row r="202" spans="1:14" x14ac:dyDescent="0.15">
      <c r="A202" t="str">
        <f>IF('個人種目(上級Ｓ)'!B104="","",'個人種目(上級Ｓ)'!AP104)</f>
        <v/>
      </c>
      <c r="B202">
        <v>5</v>
      </c>
      <c r="C202" t="str">
        <f>IF(A202="","",'個人種目(上級Ｓ)'!AR104)</f>
        <v/>
      </c>
      <c r="D202" t="str">
        <f>IF(A202="","",'個人種目(上級Ｓ)'!AS104)</f>
        <v/>
      </c>
      <c r="E202" s="43" t="str">
        <f>IF(A202="","",'個人種目(上級Ｓ)'!F104)</f>
        <v/>
      </c>
      <c r="F202" t="str">
        <f>IF(A202="","",'個人種目(上級Ｓ)'!Q104)</f>
        <v/>
      </c>
      <c r="G202" t="str">
        <f>IF(A202="","",'個人種目(上級Ｓ)'!AF104)</f>
        <v/>
      </c>
      <c r="H202" t="str">
        <f>IF(A202="","",'個人種目(上級Ｓ)'!AG104)</f>
        <v/>
      </c>
      <c r="I202" t="str">
        <f>IF(A202="","",'個人種目(上級Ｓ)'!AH104)</f>
        <v/>
      </c>
      <c r="J202">
        <v>1</v>
      </c>
      <c r="L202" t="str">
        <f t="shared" si="4"/>
        <v/>
      </c>
      <c r="M202" t="str">
        <f>IF(A202="","",TRIM('個人種目(上級Ｓ)'!B104)&amp;TRIM('個人種目(上級Ｓ)'!C104))</f>
        <v/>
      </c>
      <c r="N202" t="str">
        <f>IF(A202="","",申込書!$AB$6)</f>
        <v/>
      </c>
    </row>
    <row r="203" spans="1:14" x14ac:dyDescent="0.15">
      <c r="A203" t="str">
        <f>IF('個人種目(上級Ｓ)'!B105="","",'個人種目(上級Ｓ)'!AP105)</f>
        <v/>
      </c>
      <c r="B203">
        <v>5</v>
      </c>
      <c r="C203" t="str">
        <f>IF(A203="","",'個人種目(上級Ｓ)'!AR105)</f>
        <v/>
      </c>
      <c r="D203" t="str">
        <f>IF(A203="","",'個人種目(上級Ｓ)'!AS105)</f>
        <v/>
      </c>
      <c r="E203" s="43" t="str">
        <f>IF(A203="","",'個人種目(上級Ｓ)'!F105)</f>
        <v/>
      </c>
      <c r="F203" t="str">
        <f>IF(A203="","",'個人種目(上級Ｓ)'!Q105)</f>
        <v/>
      </c>
      <c r="G203" t="str">
        <f>IF(A203="","",'個人種目(上級Ｓ)'!AF105)</f>
        <v/>
      </c>
      <c r="H203" t="str">
        <f>IF(A203="","",'個人種目(上級Ｓ)'!AG105)</f>
        <v/>
      </c>
      <c r="I203" t="str">
        <f>IF(A203="","",'個人種目(上級Ｓ)'!AH105)</f>
        <v/>
      </c>
      <c r="J203">
        <v>1</v>
      </c>
      <c r="L203" t="str">
        <f t="shared" si="4"/>
        <v/>
      </c>
      <c r="M203" t="str">
        <f>IF(A203="","",TRIM('個人種目(上級Ｓ)'!B105)&amp;TRIM('個人種目(上級Ｓ)'!C105))</f>
        <v/>
      </c>
      <c r="N203" t="str">
        <f>IF(A203="","",申込書!$AB$6)</f>
        <v/>
      </c>
    </row>
    <row r="204" spans="1:14" x14ac:dyDescent="0.15">
      <c r="A204" t="str">
        <f>IF('個人種目(上級Ｓ)'!B106="","",'個人種目(上級Ｓ)'!AP106)</f>
        <v/>
      </c>
      <c r="B204">
        <v>5</v>
      </c>
      <c r="C204" t="str">
        <f>IF(A204="","",'個人種目(上級Ｓ)'!AR106)</f>
        <v/>
      </c>
      <c r="D204" t="str">
        <f>IF(A204="","",'個人種目(上級Ｓ)'!AS106)</f>
        <v/>
      </c>
      <c r="E204" s="43" t="str">
        <f>IF(A204="","",'個人種目(上級Ｓ)'!F106)</f>
        <v/>
      </c>
      <c r="F204" t="str">
        <f>IF(A204="","",'個人種目(上級Ｓ)'!Q106)</f>
        <v/>
      </c>
      <c r="G204" t="str">
        <f>IF(A204="","",'個人種目(上級Ｓ)'!AF106)</f>
        <v/>
      </c>
      <c r="H204" t="str">
        <f>IF(A204="","",'個人種目(上級Ｓ)'!AG106)</f>
        <v/>
      </c>
      <c r="I204" t="str">
        <f>IF(A204="","",'個人種目(上級Ｓ)'!AH106)</f>
        <v/>
      </c>
      <c r="J204">
        <v>1</v>
      </c>
      <c r="L204" t="str">
        <f t="shared" si="4"/>
        <v/>
      </c>
      <c r="M204" t="str">
        <f>IF(A204="","",TRIM('個人種目(上級Ｓ)'!B106)&amp;TRIM('個人種目(上級Ｓ)'!C106))</f>
        <v/>
      </c>
      <c r="N204" t="str">
        <f>IF(A204="","",申込書!$AB$6)</f>
        <v/>
      </c>
    </row>
    <row r="205" spans="1:14" x14ac:dyDescent="0.15">
      <c r="A205" s="42" t="str">
        <f>IF('個人種目(上級Ｓ)'!B107="","",'個人種目(上級Ｓ)'!AP107)</f>
        <v/>
      </c>
      <c r="B205" s="42">
        <v>5</v>
      </c>
      <c r="C205" s="42" t="str">
        <f>IF(A205="","",'個人種目(上級Ｓ)'!AR107)</f>
        <v/>
      </c>
      <c r="D205" s="42" t="str">
        <f>IF(A205="","",'個人種目(上級Ｓ)'!AS107)</f>
        <v/>
      </c>
      <c r="E205" s="44" t="str">
        <f>IF(A205="","",'個人種目(上級Ｓ)'!F107)</f>
        <v/>
      </c>
      <c r="F205" s="42" t="str">
        <f>IF(A205="","",'個人種目(上級Ｓ)'!Q107)</f>
        <v/>
      </c>
      <c r="G205" s="42" t="str">
        <f>IF(A205="","",'個人種目(上級Ｓ)'!AF107)</f>
        <v/>
      </c>
      <c r="H205" s="42" t="str">
        <f>IF(A205="","",'個人種目(上級Ｓ)'!AG107)</f>
        <v/>
      </c>
      <c r="I205" s="42" t="str">
        <f>IF(A205="","",'個人種目(上級Ｓ)'!AH107)</f>
        <v/>
      </c>
      <c r="J205" s="42">
        <v>1</v>
      </c>
      <c r="K205" s="42"/>
      <c r="L205" s="42" t="str">
        <f t="shared" si="4"/>
        <v/>
      </c>
      <c r="M205" s="42" t="str">
        <f>IF(A205="","",TRIM('個人種目(上級Ｓ)'!B107)&amp;TRIM('個人種目(上級Ｓ)'!C107))</f>
        <v/>
      </c>
      <c r="N205" s="42" t="str">
        <f>IF(A205="","",申込書!$AB$6)</f>
        <v/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6</vt:i4>
      </vt:variant>
    </vt:vector>
  </HeadingPairs>
  <TitlesOfParts>
    <vt:vector size="19" baseType="lpstr">
      <vt:lpstr>申込書</vt:lpstr>
      <vt:lpstr>泳者登録</vt:lpstr>
      <vt:lpstr>個人種目(上級Ｓ)</vt:lpstr>
      <vt:lpstr>リレー申し込み</vt:lpstr>
      <vt:lpstr>リレー</vt:lpstr>
      <vt:lpstr>リレー種目</vt:lpstr>
      <vt:lpstr>団体</vt:lpstr>
      <vt:lpstr>所属1</vt:lpstr>
      <vt:lpstr>選手</vt:lpstr>
      <vt:lpstr>エントリー</vt:lpstr>
      <vt:lpstr>チーム元</vt:lpstr>
      <vt:lpstr>チーム</vt:lpstr>
      <vt:lpstr>講習会出席者一覧</vt:lpstr>
      <vt:lpstr>リレー種目!Print_Area</vt:lpstr>
      <vt:lpstr>泳者登録!Print_Area</vt:lpstr>
      <vt:lpstr>'個人種目(上級Ｓ)'!Print_Area</vt:lpstr>
      <vt:lpstr>申込書!Print_Area</vt:lpstr>
      <vt:lpstr>泳者登録!Print_Titles</vt:lpstr>
      <vt:lpstr>'個人種目(上級Ｓ)'!Print_Titles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大月　岳彦</dc:creator>
  <cp:lastModifiedBy>ichihara@tdsystem.co.jp</cp:lastModifiedBy>
  <cp:lastPrinted>2022-05-29T12:47:33Z</cp:lastPrinted>
  <dcterms:created xsi:type="dcterms:W3CDTF">2003-04-18T11:12:20Z</dcterms:created>
  <dcterms:modified xsi:type="dcterms:W3CDTF">2023-05-30T01:59:40Z</dcterms:modified>
</cp:coreProperties>
</file>