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健太朗\Desktop\"/>
    </mc:Choice>
  </mc:AlternateContent>
  <workbookProtection workbookPassword="C18F" lockStructure="1"/>
  <bookViews>
    <workbookView xWindow="0" yWindow="0" windowWidth="19200" windowHeight="7830"/>
  </bookViews>
  <sheets>
    <sheet name="申込書" sheetId="1" r:id="rId1"/>
    <sheet name="個人種目" sheetId="2" r:id="rId2"/>
    <sheet name="個人種目(上級Ｓ)" sheetId="12" state="hidden" r:id="rId3"/>
    <sheet name="リレー" sheetId="13" state="hidden" r:id="rId4"/>
    <sheet name="リレー種目" sheetId="4" state="hidden" r:id="rId5"/>
    <sheet name="団体" sheetId="7" state="hidden" r:id="rId6"/>
    <sheet name="所属1" sheetId="8" state="hidden" r:id="rId7"/>
    <sheet name="選手" sheetId="9" state="hidden" r:id="rId8"/>
    <sheet name="エントリー" sheetId="10" state="hidden" r:id="rId9"/>
    <sheet name="チーム元" sheetId="11" state="hidden" r:id="rId10"/>
    <sheet name="チーム" sheetId="14" state="hidden" r:id="rId11"/>
    <sheet name="講習会出席者一覧" sheetId="15" state="hidden" r:id="rId12"/>
  </sheets>
  <definedNames>
    <definedName name="_xlnm.Print_Area" localSheetId="4">リレー種目!$A$1:$H$41</definedName>
    <definedName name="_xlnm.Print_Area" localSheetId="1">個人種目!$A$1:$S$107</definedName>
    <definedName name="_xlnm.Print_Area" localSheetId="2">'個人種目(上級Ｓ)'!$A$1:$R$107</definedName>
    <definedName name="_xlnm.Print_Area" localSheetId="0">申込書!$B$1:$X$40</definedName>
    <definedName name="_xlnm.Print_Titles" localSheetId="1">個人種目!$1:$4</definedName>
    <definedName name="_xlnm.Print_Titles" localSheetId="2">'個人種目(上級Ｓ)'!$1:$4</definedName>
  </definedNames>
  <calcPr calcId="152511"/>
</workbook>
</file>

<file path=xl/calcChain.xml><?xml version="1.0" encoding="utf-8"?>
<calcChain xmlns="http://schemas.openxmlformats.org/spreadsheetml/2006/main">
  <c r="BW8" i="2" l="1"/>
  <c r="BW9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28" i="2"/>
  <c r="BW29" i="2"/>
  <c r="BW30" i="2"/>
  <c r="BW31" i="2"/>
  <c r="BW32" i="2"/>
  <c r="BW33" i="2"/>
  <c r="BW34" i="2"/>
  <c r="BW35" i="2"/>
  <c r="BW36" i="2"/>
  <c r="BW37" i="2"/>
  <c r="BW38" i="2"/>
  <c r="BW39" i="2"/>
  <c r="BW40" i="2"/>
  <c r="BW41" i="2"/>
  <c r="BW42" i="2"/>
  <c r="BW43" i="2"/>
  <c r="BW44" i="2"/>
  <c r="BW45" i="2"/>
  <c r="BW46" i="2"/>
  <c r="BW47" i="2"/>
  <c r="BW48" i="2"/>
  <c r="BW49" i="2"/>
  <c r="BW50" i="2"/>
  <c r="BW51" i="2"/>
  <c r="BW52" i="2"/>
  <c r="BW53" i="2"/>
  <c r="BW54" i="2"/>
  <c r="BW55" i="2"/>
  <c r="BW56" i="2"/>
  <c r="BW57" i="2"/>
  <c r="BW58" i="2"/>
  <c r="BW59" i="2"/>
  <c r="BW60" i="2"/>
  <c r="BW61" i="2"/>
  <c r="BW62" i="2"/>
  <c r="BW63" i="2"/>
  <c r="BW64" i="2"/>
  <c r="BW65" i="2"/>
  <c r="BW66" i="2"/>
  <c r="BW67" i="2"/>
  <c r="BW68" i="2"/>
  <c r="BW69" i="2"/>
  <c r="BW70" i="2"/>
  <c r="BW71" i="2"/>
  <c r="BW72" i="2"/>
  <c r="BW73" i="2"/>
  <c r="BW74" i="2"/>
  <c r="BW75" i="2"/>
  <c r="BW76" i="2"/>
  <c r="BW77" i="2"/>
  <c r="BW78" i="2"/>
  <c r="BW79" i="2"/>
  <c r="BW80" i="2"/>
  <c r="BW81" i="2"/>
  <c r="BW82" i="2"/>
  <c r="BW83" i="2"/>
  <c r="BW84" i="2"/>
  <c r="BW85" i="2"/>
  <c r="BW86" i="2"/>
  <c r="BW87" i="2"/>
  <c r="BW88" i="2"/>
  <c r="BW89" i="2"/>
  <c r="BW90" i="2"/>
  <c r="BW91" i="2"/>
  <c r="BW92" i="2"/>
  <c r="BW93" i="2"/>
  <c r="BW94" i="2"/>
  <c r="BW95" i="2"/>
  <c r="BW96" i="2"/>
  <c r="BW97" i="2"/>
  <c r="BW98" i="2"/>
  <c r="BW99" i="2"/>
  <c r="BW100" i="2"/>
  <c r="BW101" i="2"/>
  <c r="BW102" i="2"/>
  <c r="BW103" i="2"/>
  <c r="BW104" i="2"/>
  <c r="BW105" i="2"/>
  <c r="BW106" i="2"/>
  <c r="BW107" i="2"/>
  <c r="BT59" i="2" l="1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58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6" i="2"/>
  <c r="BT5" i="2" l="1"/>
  <c r="N22" i="1" s="1"/>
  <c r="CA7" i="2"/>
  <c r="BW7" i="2" s="1"/>
  <c r="AB6" i="1" l="1"/>
  <c r="AA3" i="7" l="1"/>
  <c r="Z3" i="7"/>
  <c r="AQ2" i="2"/>
  <c r="S30" i="1" l="1"/>
  <c r="AI3" i="7" s="1"/>
  <c r="S29" i="1"/>
  <c r="AH3" i="7" s="1"/>
  <c r="S21" i="1"/>
  <c r="BC6" i="2"/>
  <c r="S3" i="7"/>
  <c r="R3" i="7"/>
  <c r="Q3" i="7"/>
  <c r="P3" i="7"/>
  <c r="O3" i="7"/>
  <c r="N3" i="7"/>
  <c r="AQ1" i="2" l="1"/>
  <c r="W7" i="13" l="1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" i="13"/>
  <c r="A1" i="13" l="1"/>
  <c r="AR63" i="13" l="1"/>
  <c r="AS63" i="13"/>
  <c r="AT63" i="13"/>
  <c r="AU63" i="13"/>
  <c r="AR64" i="13"/>
  <c r="AS64" i="13"/>
  <c r="AT64" i="13"/>
  <c r="AU64" i="13"/>
  <c r="AR65" i="13"/>
  <c r="AS65" i="13"/>
  <c r="AT65" i="13"/>
  <c r="AU65" i="13"/>
  <c r="AR16" i="13"/>
  <c r="AS16" i="13"/>
  <c r="AT16" i="13"/>
  <c r="AU16" i="13"/>
  <c r="AR17" i="13"/>
  <c r="AS17" i="13"/>
  <c r="AT17" i="13"/>
  <c r="AU17" i="13"/>
  <c r="AR18" i="13"/>
  <c r="AS18" i="13"/>
  <c r="AT18" i="13"/>
  <c r="AU18" i="13"/>
  <c r="AR19" i="13"/>
  <c r="AS19" i="13"/>
  <c r="AT19" i="13"/>
  <c r="AU19" i="13"/>
  <c r="AR20" i="13"/>
  <c r="AS20" i="13"/>
  <c r="AT20" i="13"/>
  <c r="AU20" i="13"/>
  <c r="AR21" i="13"/>
  <c r="AS21" i="13"/>
  <c r="AT21" i="13"/>
  <c r="AU21" i="13"/>
  <c r="AR22" i="13"/>
  <c r="AS22" i="13"/>
  <c r="AT22" i="13"/>
  <c r="AU22" i="13"/>
  <c r="AR23" i="13"/>
  <c r="AS23" i="13"/>
  <c r="AT23" i="13"/>
  <c r="AU23" i="13"/>
  <c r="AR30" i="13"/>
  <c r="AS30" i="13"/>
  <c r="AT30" i="13"/>
  <c r="AU30" i="13"/>
  <c r="AR31" i="13"/>
  <c r="AS31" i="13"/>
  <c r="AT31" i="13"/>
  <c r="AU31" i="13"/>
  <c r="AR32" i="13"/>
  <c r="AS32" i="13"/>
  <c r="AT32" i="13"/>
  <c r="AU32" i="13"/>
  <c r="AR33" i="13"/>
  <c r="AS33" i="13"/>
  <c r="AT33" i="13"/>
  <c r="AU33" i="13"/>
  <c r="AR34" i="13"/>
  <c r="AS34" i="13"/>
  <c r="AT34" i="13"/>
  <c r="AU34" i="13"/>
  <c r="AR35" i="13"/>
  <c r="AS35" i="13"/>
  <c r="AT35" i="13"/>
  <c r="AU35" i="13"/>
  <c r="AR36" i="13"/>
  <c r="AS36" i="13"/>
  <c r="AT36" i="13"/>
  <c r="AU36" i="13"/>
  <c r="AR37" i="13"/>
  <c r="AS37" i="13"/>
  <c r="AT37" i="13"/>
  <c r="AU37" i="13"/>
  <c r="AR38" i="13"/>
  <c r="AS38" i="13"/>
  <c r="AT38" i="13"/>
  <c r="AU38" i="13"/>
  <c r="AR39" i="13"/>
  <c r="AS39" i="13"/>
  <c r="AT39" i="13"/>
  <c r="AU39" i="13"/>
  <c r="AR40" i="13"/>
  <c r="AS40" i="13"/>
  <c r="AT40" i="13"/>
  <c r="AU40" i="13"/>
  <c r="AR41" i="13"/>
  <c r="AS41" i="13"/>
  <c r="AT41" i="13"/>
  <c r="AU41" i="13"/>
  <c r="AR42" i="13"/>
  <c r="AS42" i="13"/>
  <c r="AT42" i="13"/>
  <c r="AU42" i="13"/>
  <c r="AR43" i="13"/>
  <c r="AS43" i="13"/>
  <c r="AT43" i="13"/>
  <c r="AU43" i="13"/>
  <c r="AR44" i="13"/>
  <c r="AS44" i="13"/>
  <c r="AT44" i="13"/>
  <c r="AU44" i="13"/>
  <c r="AR45" i="13"/>
  <c r="AS45" i="13"/>
  <c r="AT45" i="13"/>
  <c r="AU45" i="13"/>
  <c r="AR46" i="13"/>
  <c r="AS46" i="13"/>
  <c r="AT46" i="13"/>
  <c r="AU46" i="13"/>
  <c r="AR47" i="13"/>
  <c r="AS47" i="13"/>
  <c r="AT47" i="13"/>
  <c r="AU47" i="13"/>
  <c r="AR48" i="13"/>
  <c r="AS48" i="13"/>
  <c r="AT48" i="13"/>
  <c r="AU48" i="13"/>
  <c r="AR49" i="13"/>
  <c r="AS49" i="13"/>
  <c r="AT49" i="13"/>
  <c r="AU49" i="13"/>
  <c r="AR50" i="13"/>
  <c r="AS50" i="13"/>
  <c r="AT50" i="13"/>
  <c r="AU50" i="13"/>
  <c r="AR51" i="13"/>
  <c r="AS51" i="13"/>
  <c r="AT51" i="13"/>
  <c r="AU51" i="13"/>
  <c r="AR52" i="13"/>
  <c r="AS52" i="13"/>
  <c r="AT52" i="13"/>
  <c r="AU52" i="13"/>
  <c r="AR53" i="13"/>
  <c r="AS53" i="13"/>
  <c r="AT53" i="13"/>
  <c r="AU53" i="13"/>
  <c r="AR54" i="13"/>
  <c r="AS54" i="13"/>
  <c r="AT54" i="13"/>
  <c r="AU54" i="13"/>
  <c r="AR55" i="13"/>
  <c r="AS55" i="13"/>
  <c r="AT55" i="13"/>
  <c r="AU55" i="13"/>
  <c r="AR56" i="13"/>
  <c r="AS56" i="13"/>
  <c r="AT56" i="13"/>
  <c r="AU56" i="13"/>
  <c r="AR57" i="13"/>
  <c r="AS57" i="13"/>
  <c r="AT57" i="13"/>
  <c r="AU57" i="13"/>
  <c r="AR58" i="13"/>
  <c r="AS58" i="13"/>
  <c r="AT58" i="13"/>
  <c r="AU58" i="13"/>
  <c r="AR59" i="13"/>
  <c r="AS59" i="13"/>
  <c r="AT59" i="13"/>
  <c r="AU59" i="13"/>
  <c r="AR60" i="13"/>
  <c r="AS60" i="13"/>
  <c r="AT60" i="13"/>
  <c r="AU60" i="13"/>
  <c r="AR61" i="13"/>
  <c r="AS61" i="13"/>
  <c r="AT61" i="13"/>
  <c r="AU61" i="13"/>
  <c r="AR62" i="13"/>
  <c r="AS62" i="13"/>
  <c r="AT62" i="13"/>
  <c r="AU62" i="13"/>
  <c r="R16" i="13"/>
  <c r="S16" i="13"/>
  <c r="T16" i="13"/>
  <c r="U16" i="13"/>
  <c r="R17" i="13"/>
  <c r="S17" i="13"/>
  <c r="T17" i="13"/>
  <c r="U17" i="13"/>
  <c r="R18" i="13"/>
  <c r="S18" i="13"/>
  <c r="T18" i="13"/>
  <c r="U18" i="13"/>
  <c r="R19" i="13"/>
  <c r="S19" i="13"/>
  <c r="T19" i="13"/>
  <c r="U19" i="13"/>
  <c r="R20" i="13"/>
  <c r="S20" i="13"/>
  <c r="T20" i="13"/>
  <c r="U20" i="13"/>
  <c r="R21" i="13"/>
  <c r="S21" i="13"/>
  <c r="T21" i="13"/>
  <c r="U21" i="13"/>
  <c r="R22" i="13"/>
  <c r="S22" i="13"/>
  <c r="T22" i="13"/>
  <c r="U22" i="13"/>
  <c r="R23" i="13"/>
  <c r="S23" i="13"/>
  <c r="T23" i="13"/>
  <c r="U23" i="13"/>
  <c r="R30" i="13"/>
  <c r="S30" i="13"/>
  <c r="T30" i="13"/>
  <c r="U30" i="13"/>
  <c r="R31" i="13"/>
  <c r="S31" i="13"/>
  <c r="T31" i="13"/>
  <c r="U31" i="13"/>
  <c r="R32" i="13"/>
  <c r="S32" i="13"/>
  <c r="T32" i="13"/>
  <c r="U32" i="13"/>
  <c r="R33" i="13"/>
  <c r="S33" i="13"/>
  <c r="T33" i="13"/>
  <c r="U33" i="13"/>
  <c r="R34" i="13"/>
  <c r="S34" i="13"/>
  <c r="T34" i="13"/>
  <c r="U34" i="13"/>
  <c r="R35" i="13"/>
  <c r="S35" i="13"/>
  <c r="T35" i="13"/>
  <c r="U35" i="13"/>
  <c r="R36" i="13"/>
  <c r="S36" i="13"/>
  <c r="T36" i="13"/>
  <c r="U36" i="13"/>
  <c r="R37" i="13"/>
  <c r="S37" i="13"/>
  <c r="T37" i="13"/>
  <c r="U37" i="13"/>
  <c r="R38" i="13"/>
  <c r="S38" i="13"/>
  <c r="T38" i="13"/>
  <c r="U38" i="13"/>
  <c r="R39" i="13"/>
  <c r="S39" i="13"/>
  <c r="T39" i="13"/>
  <c r="U39" i="13"/>
  <c r="R40" i="13"/>
  <c r="S40" i="13"/>
  <c r="T40" i="13"/>
  <c r="U40" i="13"/>
  <c r="R41" i="13"/>
  <c r="S41" i="13"/>
  <c r="T41" i="13"/>
  <c r="U41" i="13"/>
  <c r="R42" i="13"/>
  <c r="S42" i="13"/>
  <c r="T42" i="13"/>
  <c r="U42" i="13"/>
  <c r="R43" i="13"/>
  <c r="S43" i="13"/>
  <c r="T43" i="13"/>
  <c r="U43" i="13"/>
  <c r="R44" i="13"/>
  <c r="S44" i="13"/>
  <c r="T44" i="13"/>
  <c r="U44" i="13"/>
  <c r="R45" i="13"/>
  <c r="S45" i="13"/>
  <c r="T45" i="13"/>
  <c r="U45" i="13"/>
  <c r="R46" i="13"/>
  <c r="S46" i="13"/>
  <c r="T46" i="13"/>
  <c r="U46" i="13"/>
  <c r="R47" i="13"/>
  <c r="S47" i="13"/>
  <c r="T47" i="13"/>
  <c r="U47" i="13"/>
  <c r="R48" i="13"/>
  <c r="S48" i="13"/>
  <c r="T48" i="13"/>
  <c r="U48" i="13"/>
  <c r="R49" i="13"/>
  <c r="S49" i="13"/>
  <c r="T49" i="13"/>
  <c r="U49" i="13"/>
  <c r="R50" i="13"/>
  <c r="S50" i="13"/>
  <c r="T50" i="13"/>
  <c r="U50" i="13"/>
  <c r="R51" i="13"/>
  <c r="S51" i="13"/>
  <c r="T51" i="13"/>
  <c r="U51" i="13"/>
  <c r="R52" i="13"/>
  <c r="S52" i="13"/>
  <c r="T52" i="13"/>
  <c r="U52" i="13"/>
  <c r="R53" i="13"/>
  <c r="S53" i="13"/>
  <c r="T53" i="13"/>
  <c r="U53" i="13"/>
  <c r="R54" i="13"/>
  <c r="S54" i="13"/>
  <c r="T54" i="13"/>
  <c r="U54" i="13"/>
  <c r="R55" i="13"/>
  <c r="S55" i="13"/>
  <c r="T55" i="13"/>
  <c r="U55" i="13"/>
  <c r="R56" i="13"/>
  <c r="S56" i="13"/>
  <c r="T56" i="13"/>
  <c r="U56" i="13"/>
  <c r="R57" i="13"/>
  <c r="S57" i="13"/>
  <c r="T57" i="13"/>
  <c r="U57" i="13"/>
  <c r="R58" i="13"/>
  <c r="S58" i="13"/>
  <c r="T58" i="13"/>
  <c r="U58" i="13"/>
  <c r="R59" i="13"/>
  <c r="S59" i="13"/>
  <c r="T59" i="13"/>
  <c r="U59" i="13"/>
  <c r="R60" i="13"/>
  <c r="S60" i="13"/>
  <c r="T60" i="13"/>
  <c r="U60" i="13"/>
  <c r="R61" i="13"/>
  <c r="S61" i="13"/>
  <c r="T61" i="13"/>
  <c r="U61" i="13"/>
  <c r="R62" i="13"/>
  <c r="S62" i="13"/>
  <c r="T62" i="13"/>
  <c r="U62" i="13"/>
  <c r="R63" i="13"/>
  <c r="S63" i="13"/>
  <c r="T63" i="13"/>
  <c r="U63" i="13"/>
  <c r="R64" i="13"/>
  <c r="S64" i="13"/>
  <c r="T64" i="13"/>
  <c r="U64" i="13"/>
  <c r="R65" i="13"/>
  <c r="S65" i="13"/>
  <c r="T65" i="13"/>
  <c r="U65" i="13"/>
  <c r="AC16" i="13"/>
  <c r="AD16" i="13"/>
  <c r="AE16" i="13"/>
  <c r="AF16" i="13"/>
  <c r="AC17" i="13"/>
  <c r="AD17" i="13"/>
  <c r="AE17" i="13"/>
  <c r="AF17" i="13"/>
  <c r="AC18" i="13"/>
  <c r="AD18" i="13"/>
  <c r="AE18" i="13"/>
  <c r="AF18" i="13"/>
  <c r="AC19" i="13"/>
  <c r="AD19" i="13"/>
  <c r="AE19" i="13"/>
  <c r="AF19" i="13"/>
  <c r="AC20" i="13"/>
  <c r="AD20" i="13"/>
  <c r="AE20" i="13"/>
  <c r="AF20" i="13"/>
  <c r="AC21" i="13"/>
  <c r="AD21" i="13"/>
  <c r="AE21" i="13"/>
  <c r="AF21" i="13"/>
  <c r="AC22" i="13"/>
  <c r="AD22" i="13"/>
  <c r="AE22" i="13"/>
  <c r="AF22" i="13"/>
  <c r="AC23" i="13"/>
  <c r="AD23" i="13"/>
  <c r="AE23" i="13"/>
  <c r="AF23" i="13"/>
  <c r="AC30" i="13"/>
  <c r="AD30" i="13"/>
  <c r="AE30" i="13"/>
  <c r="AF30" i="13"/>
  <c r="AC31" i="13"/>
  <c r="AD31" i="13"/>
  <c r="AE31" i="13"/>
  <c r="AF31" i="13"/>
  <c r="AC32" i="13"/>
  <c r="AD32" i="13"/>
  <c r="AE32" i="13"/>
  <c r="AF32" i="13"/>
  <c r="AC33" i="13"/>
  <c r="AD33" i="13"/>
  <c r="AE33" i="13"/>
  <c r="AF33" i="13"/>
  <c r="AC34" i="13"/>
  <c r="AD34" i="13"/>
  <c r="AE34" i="13"/>
  <c r="AF34" i="13"/>
  <c r="AC35" i="13"/>
  <c r="AD35" i="13"/>
  <c r="AE35" i="13"/>
  <c r="AF35" i="13"/>
  <c r="AC36" i="13"/>
  <c r="AD36" i="13"/>
  <c r="AE36" i="13"/>
  <c r="AF36" i="13"/>
  <c r="AC37" i="13"/>
  <c r="AD37" i="13"/>
  <c r="AE37" i="13"/>
  <c r="AF37" i="13"/>
  <c r="AC38" i="13"/>
  <c r="AD38" i="13"/>
  <c r="AE38" i="13"/>
  <c r="AF38" i="13"/>
  <c r="AC39" i="13"/>
  <c r="AD39" i="13"/>
  <c r="AE39" i="13"/>
  <c r="AF39" i="13"/>
  <c r="AC40" i="13"/>
  <c r="AD40" i="13"/>
  <c r="AE40" i="13"/>
  <c r="AF40" i="13"/>
  <c r="AC41" i="13"/>
  <c r="AD41" i="13"/>
  <c r="AE41" i="13"/>
  <c r="AF41" i="13"/>
  <c r="AC42" i="13"/>
  <c r="AD42" i="13"/>
  <c r="AE42" i="13"/>
  <c r="AF42" i="13"/>
  <c r="AC43" i="13"/>
  <c r="AD43" i="13"/>
  <c r="AE43" i="13"/>
  <c r="AF43" i="13"/>
  <c r="AC44" i="13"/>
  <c r="AD44" i="13"/>
  <c r="AE44" i="13"/>
  <c r="AF44" i="13"/>
  <c r="AC45" i="13"/>
  <c r="AD45" i="13"/>
  <c r="AE45" i="13"/>
  <c r="AF45" i="13"/>
  <c r="AC46" i="13"/>
  <c r="AD46" i="13"/>
  <c r="AE46" i="13"/>
  <c r="AF46" i="13"/>
  <c r="AC47" i="13"/>
  <c r="AD47" i="13"/>
  <c r="AE47" i="13"/>
  <c r="AF47" i="13"/>
  <c r="AC48" i="13"/>
  <c r="AD48" i="13"/>
  <c r="AE48" i="13"/>
  <c r="AF48" i="13"/>
  <c r="AC49" i="13"/>
  <c r="AD49" i="13"/>
  <c r="AE49" i="13"/>
  <c r="AF49" i="13"/>
  <c r="AC50" i="13"/>
  <c r="AD50" i="13"/>
  <c r="AE50" i="13"/>
  <c r="AF50" i="13"/>
  <c r="AC51" i="13"/>
  <c r="AD51" i="13"/>
  <c r="AE51" i="13"/>
  <c r="AF51" i="13"/>
  <c r="AC52" i="13"/>
  <c r="AD52" i="13"/>
  <c r="AE52" i="13"/>
  <c r="AF52" i="13"/>
  <c r="AC53" i="13"/>
  <c r="AD53" i="13"/>
  <c r="AE53" i="13"/>
  <c r="AF53" i="13"/>
  <c r="AC54" i="13"/>
  <c r="AD54" i="13"/>
  <c r="AE54" i="13"/>
  <c r="AF54" i="13"/>
  <c r="AC55" i="13"/>
  <c r="AD55" i="13"/>
  <c r="AE55" i="13"/>
  <c r="AF55" i="13"/>
  <c r="AC56" i="13"/>
  <c r="AD56" i="13"/>
  <c r="AE56" i="13"/>
  <c r="AF56" i="13"/>
  <c r="AC57" i="13"/>
  <c r="AD57" i="13"/>
  <c r="AE57" i="13"/>
  <c r="AF57" i="13"/>
  <c r="AC58" i="13"/>
  <c r="AD58" i="13"/>
  <c r="AE58" i="13"/>
  <c r="AF58" i="13"/>
  <c r="AC59" i="13"/>
  <c r="AD59" i="13"/>
  <c r="AE59" i="13"/>
  <c r="AF59" i="13"/>
  <c r="AC60" i="13"/>
  <c r="AD60" i="13"/>
  <c r="AE60" i="13"/>
  <c r="AF60" i="13"/>
  <c r="AC61" i="13"/>
  <c r="AD61" i="13"/>
  <c r="AE61" i="13"/>
  <c r="AF61" i="13"/>
  <c r="AC62" i="13"/>
  <c r="AD62" i="13"/>
  <c r="AE62" i="13"/>
  <c r="AF62" i="13"/>
  <c r="AC63" i="13"/>
  <c r="AD63" i="13"/>
  <c r="AE63" i="13"/>
  <c r="AF63" i="13"/>
  <c r="AC64" i="13"/>
  <c r="AD64" i="13"/>
  <c r="AE64" i="13"/>
  <c r="AF64" i="13"/>
  <c r="AC65" i="13"/>
  <c r="AD65" i="13"/>
  <c r="AE65" i="13"/>
  <c r="AF65" i="13"/>
  <c r="X30" i="13"/>
  <c r="Y30" i="13"/>
  <c r="Z30" i="13"/>
  <c r="AA30" i="13"/>
  <c r="X31" i="13"/>
  <c r="Y31" i="13"/>
  <c r="Z31" i="13"/>
  <c r="AA31" i="13"/>
  <c r="X32" i="13"/>
  <c r="Y32" i="13"/>
  <c r="Z32" i="13"/>
  <c r="AA32" i="13"/>
  <c r="X33" i="13"/>
  <c r="Y33" i="13"/>
  <c r="Z33" i="13"/>
  <c r="AA33" i="13"/>
  <c r="X34" i="13"/>
  <c r="Y34" i="13"/>
  <c r="Z34" i="13"/>
  <c r="AA34" i="13"/>
  <c r="X35" i="13"/>
  <c r="Y35" i="13"/>
  <c r="Z35" i="13"/>
  <c r="AA35" i="13"/>
  <c r="X36" i="13"/>
  <c r="Y36" i="13"/>
  <c r="Z36" i="13"/>
  <c r="AA36" i="13"/>
  <c r="X37" i="13"/>
  <c r="Y37" i="13"/>
  <c r="Z37" i="13"/>
  <c r="AA37" i="13"/>
  <c r="X38" i="13"/>
  <c r="Y38" i="13"/>
  <c r="Z38" i="13"/>
  <c r="AA38" i="13"/>
  <c r="X39" i="13"/>
  <c r="Y39" i="13"/>
  <c r="Z39" i="13"/>
  <c r="AA39" i="13"/>
  <c r="X40" i="13"/>
  <c r="Y40" i="13"/>
  <c r="Z40" i="13"/>
  <c r="AA40" i="13"/>
  <c r="X41" i="13"/>
  <c r="Y41" i="13"/>
  <c r="Z41" i="13"/>
  <c r="AA41" i="13"/>
  <c r="X42" i="13"/>
  <c r="Y42" i="13"/>
  <c r="Z42" i="13"/>
  <c r="AA42" i="13"/>
  <c r="X43" i="13"/>
  <c r="Y43" i="13"/>
  <c r="Z43" i="13"/>
  <c r="AA43" i="13"/>
  <c r="X44" i="13"/>
  <c r="Y44" i="13"/>
  <c r="Z44" i="13"/>
  <c r="AA44" i="13"/>
  <c r="X45" i="13"/>
  <c r="Y45" i="13"/>
  <c r="Z45" i="13"/>
  <c r="AA45" i="13"/>
  <c r="X46" i="13"/>
  <c r="Y46" i="13"/>
  <c r="Z46" i="13"/>
  <c r="AA46" i="13"/>
  <c r="X47" i="13"/>
  <c r="Y47" i="13"/>
  <c r="Z47" i="13"/>
  <c r="AA47" i="13"/>
  <c r="X48" i="13"/>
  <c r="Y48" i="13"/>
  <c r="Z48" i="13"/>
  <c r="AA48" i="13"/>
  <c r="X49" i="13"/>
  <c r="Y49" i="13"/>
  <c r="Z49" i="13"/>
  <c r="AA49" i="13"/>
  <c r="X50" i="13"/>
  <c r="Y50" i="13"/>
  <c r="Z50" i="13"/>
  <c r="AA50" i="13"/>
  <c r="X51" i="13"/>
  <c r="Y51" i="13"/>
  <c r="Z51" i="13"/>
  <c r="AA51" i="13"/>
  <c r="X52" i="13"/>
  <c r="Y52" i="13"/>
  <c r="Z52" i="13"/>
  <c r="AA52" i="13"/>
  <c r="X53" i="13"/>
  <c r="Y53" i="13"/>
  <c r="Z53" i="13"/>
  <c r="AA53" i="13"/>
  <c r="X54" i="13"/>
  <c r="Y54" i="13"/>
  <c r="Z54" i="13"/>
  <c r="AA54" i="13"/>
  <c r="X55" i="13"/>
  <c r="Y55" i="13"/>
  <c r="Z55" i="13"/>
  <c r="AA55" i="13"/>
  <c r="X56" i="13"/>
  <c r="Y56" i="13"/>
  <c r="Z56" i="13"/>
  <c r="AA56" i="13"/>
  <c r="X57" i="13"/>
  <c r="Y57" i="13"/>
  <c r="Z57" i="13"/>
  <c r="AA57" i="13"/>
  <c r="X58" i="13"/>
  <c r="Y58" i="13"/>
  <c r="Z58" i="13"/>
  <c r="AA58" i="13"/>
  <c r="X59" i="13"/>
  <c r="Y59" i="13"/>
  <c r="Z59" i="13"/>
  <c r="AA59" i="13"/>
  <c r="X60" i="13"/>
  <c r="Y60" i="13"/>
  <c r="Z60" i="13"/>
  <c r="AA60" i="13"/>
  <c r="X61" i="13"/>
  <c r="Y61" i="13"/>
  <c r="Z61" i="13"/>
  <c r="AA61" i="13"/>
  <c r="X62" i="13"/>
  <c r="Y62" i="13"/>
  <c r="Z62" i="13"/>
  <c r="AA62" i="13"/>
  <c r="X63" i="13"/>
  <c r="Y63" i="13"/>
  <c r="Z63" i="13"/>
  <c r="AA63" i="13"/>
  <c r="X64" i="13"/>
  <c r="Y64" i="13"/>
  <c r="Z64" i="13"/>
  <c r="AA64" i="13"/>
  <c r="X65" i="13"/>
  <c r="Y65" i="13"/>
  <c r="Z65" i="13"/>
  <c r="AA65" i="13"/>
  <c r="AK30" i="13"/>
  <c r="AL30" i="13"/>
  <c r="AM30" i="13"/>
  <c r="AN30" i="13"/>
  <c r="AK31" i="13"/>
  <c r="AL31" i="13"/>
  <c r="AM31" i="13"/>
  <c r="AN31" i="13"/>
  <c r="AK32" i="13"/>
  <c r="AL32" i="13"/>
  <c r="AM32" i="13"/>
  <c r="AN32" i="13"/>
  <c r="AK33" i="13"/>
  <c r="AL33" i="13"/>
  <c r="AM33" i="13"/>
  <c r="AN33" i="13"/>
  <c r="AK34" i="13"/>
  <c r="AL34" i="13"/>
  <c r="AM34" i="13"/>
  <c r="AN34" i="13"/>
  <c r="AK35" i="13"/>
  <c r="AL35" i="13"/>
  <c r="AM35" i="13"/>
  <c r="AN35" i="13"/>
  <c r="AK36" i="13"/>
  <c r="AL36" i="13"/>
  <c r="AM36" i="13"/>
  <c r="AN36" i="13"/>
  <c r="AK37" i="13"/>
  <c r="AL37" i="13"/>
  <c r="AM37" i="13"/>
  <c r="AN37" i="13"/>
  <c r="AK38" i="13"/>
  <c r="AL38" i="13"/>
  <c r="AM38" i="13"/>
  <c r="AN38" i="13"/>
  <c r="AK39" i="13"/>
  <c r="AL39" i="13"/>
  <c r="AM39" i="13"/>
  <c r="AN39" i="13"/>
  <c r="AK40" i="13"/>
  <c r="AL40" i="13"/>
  <c r="AM40" i="13"/>
  <c r="AN40" i="13"/>
  <c r="AK41" i="13"/>
  <c r="AL41" i="13"/>
  <c r="AM41" i="13"/>
  <c r="AN41" i="13"/>
  <c r="AK42" i="13"/>
  <c r="AL42" i="13"/>
  <c r="AM42" i="13"/>
  <c r="AN42" i="13"/>
  <c r="AK43" i="13"/>
  <c r="AL43" i="13"/>
  <c r="AM43" i="13"/>
  <c r="AN43" i="13"/>
  <c r="AK44" i="13"/>
  <c r="AL44" i="13"/>
  <c r="AM44" i="13"/>
  <c r="AN44" i="13"/>
  <c r="AK45" i="13"/>
  <c r="AL45" i="13"/>
  <c r="AM45" i="13"/>
  <c r="AN45" i="13"/>
  <c r="AK46" i="13"/>
  <c r="AL46" i="13"/>
  <c r="AM46" i="13"/>
  <c r="AN46" i="13"/>
  <c r="AK47" i="13"/>
  <c r="AL47" i="13"/>
  <c r="AM47" i="13"/>
  <c r="AN47" i="13"/>
  <c r="AK48" i="13"/>
  <c r="AL48" i="13"/>
  <c r="AM48" i="13"/>
  <c r="AN48" i="13"/>
  <c r="AK49" i="13"/>
  <c r="AL49" i="13"/>
  <c r="AM49" i="13"/>
  <c r="AN49" i="13"/>
  <c r="AK50" i="13"/>
  <c r="AL50" i="13"/>
  <c r="AM50" i="13"/>
  <c r="AN50" i="13"/>
  <c r="AK51" i="13"/>
  <c r="AL51" i="13"/>
  <c r="AM51" i="13"/>
  <c r="AN51" i="13"/>
  <c r="AK52" i="13"/>
  <c r="AL52" i="13"/>
  <c r="AM52" i="13"/>
  <c r="AN52" i="13"/>
  <c r="AK53" i="13"/>
  <c r="AL53" i="13"/>
  <c r="AM53" i="13"/>
  <c r="AN53" i="13"/>
  <c r="AK54" i="13"/>
  <c r="AL54" i="13"/>
  <c r="AM54" i="13"/>
  <c r="AN54" i="13"/>
  <c r="AK55" i="13"/>
  <c r="AL55" i="13"/>
  <c r="AM55" i="13"/>
  <c r="AN55" i="13"/>
  <c r="AK56" i="13"/>
  <c r="AL56" i="13"/>
  <c r="AM56" i="13"/>
  <c r="AN56" i="13"/>
  <c r="AK57" i="13"/>
  <c r="AL57" i="13"/>
  <c r="AM57" i="13"/>
  <c r="AN57" i="13"/>
  <c r="AK58" i="13"/>
  <c r="AL58" i="13"/>
  <c r="AM58" i="13"/>
  <c r="AN58" i="13"/>
  <c r="AK59" i="13"/>
  <c r="AL59" i="13"/>
  <c r="AM59" i="13"/>
  <c r="AN59" i="13"/>
  <c r="AK60" i="13"/>
  <c r="AL60" i="13"/>
  <c r="AM60" i="13"/>
  <c r="AN60" i="13"/>
  <c r="AK61" i="13"/>
  <c r="AL61" i="13"/>
  <c r="AM61" i="13"/>
  <c r="AN61" i="13"/>
  <c r="AK62" i="13"/>
  <c r="AL62" i="13"/>
  <c r="AM62" i="13"/>
  <c r="AN62" i="13"/>
  <c r="AK63" i="13"/>
  <c r="AL63" i="13"/>
  <c r="AM63" i="13"/>
  <c r="AN63" i="13"/>
  <c r="AK64" i="13"/>
  <c r="AL64" i="13"/>
  <c r="AM64" i="13"/>
  <c r="AN64" i="13"/>
  <c r="AK65" i="13"/>
  <c r="AL65" i="13"/>
  <c r="AM65" i="13"/>
  <c r="AN65" i="13"/>
  <c r="M12" i="14" l="1"/>
  <c r="M13" i="14"/>
  <c r="M14" i="14"/>
  <c r="M15" i="14"/>
  <c r="M16" i="14"/>
  <c r="M17" i="14"/>
  <c r="M18" i="14"/>
  <c r="M19" i="14"/>
  <c r="M26" i="14"/>
  <c r="M27" i="14"/>
  <c r="M28" i="14"/>
  <c r="M29" i="14"/>
  <c r="A30" i="14"/>
  <c r="B30" i="14" s="1"/>
  <c r="K30" i="14" s="1"/>
  <c r="M30" i="14"/>
  <c r="A31" i="14"/>
  <c r="E31" i="14" s="1"/>
  <c r="N31" i="14" s="1"/>
  <c r="M31" i="14"/>
  <c r="A32" i="14"/>
  <c r="B32" i="14" s="1"/>
  <c r="K32" i="14" s="1"/>
  <c r="M32" i="14"/>
  <c r="A33" i="14"/>
  <c r="E33" i="14" s="1"/>
  <c r="N33" i="14" s="1"/>
  <c r="F33" i="14"/>
  <c r="M33" i="14"/>
  <c r="A34" i="14"/>
  <c r="B34" i="14" s="1"/>
  <c r="K34" i="14" s="1"/>
  <c r="F34" i="14"/>
  <c r="I34" i="14"/>
  <c r="M34" i="14"/>
  <c r="A35" i="14"/>
  <c r="E35" i="14" s="1"/>
  <c r="N35" i="14" s="1"/>
  <c r="B35" i="14"/>
  <c r="K35" i="14" s="1"/>
  <c r="C35" i="14"/>
  <c r="L35" i="14" s="1"/>
  <c r="F35" i="14"/>
  <c r="G35" i="14"/>
  <c r="I35" i="14"/>
  <c r="M35" i="14"/>
  <c r="A36" i="14"/>
  <c r="E36" i="14" s="1"/>
  <c r="N36" i="14" s="1"/>
  <c r="F36" i="14"/>
  <c r="M36" i="14"/>
  <c r="A37" i="14"/>
  <c r="B37" i="14" s="1"/>
  <c r="K37" i="14" s="1"/>
  <c r="F37" i="14"/>
  <c r="I37" i="14"/>
  <c r="M37" i="14"/>
  <c r="A38" i="14"/>
  <c r="B38" i="14" s="1"/>
  <c r="K38" i="14" s="1"/>
  <c r="C38" i="14"/>
  <c r="L38" i="14" s="1"/>
  <c r="M38" i="14"/>
  <c r="A39" i="14"/>
  <c r="E39" i="14" s="1"/>
  <c r="N39" i="14" s="1"/>
  <c r="F39" i="14"/>
  <c r="M39" i="14"/>
  <c r="A40" i="14"/>
  <c r="B40" i="14" s="1"/>
  <c r="K40" i="14" s="1"/>
  <c r="F40" i="14"/>
  <c r="M40" i="14"/>
  <c r="A41" i="14"/>
  <c r="B41" i="14" s="1"/>
  <c r="K41" i="14" s="1"/>
  <c r="C41" i="14"/>
  <c r="L41" i="14" s="1"/>
  <c r="M41" i="14"/>
  <c r="A42" i="14"/>
  <c r="B42" i="14" s="1"/>
  <c r="K42" i="14" s="1"/>
  <c r="M42" i="14"/>
  <c r="A43" i="14"/>
  <c r="B43" i="14" s="1"/>
  <c r="K43" i="14" s="1"/>
  <c r="F43" i="14"/>
  <c r="M43" i="14"/>
  <c r="A44" i="14"/>
  <c r="E44" i="14" s="1"/>
  <c r="N44" i="14" s="1"/>
  <c r="F44" i="14"/>
  <c r="M44" i="14"/>
  <c r="A45" i="14"/>
  <c r="B45" i="14" s="1"/>
  <c r="K45" i="14" s="1"/>
  <c r="M45" i="14"/>
  <c r="A46" i="14"/>
  <c r="B46" i="14" s="1"/>
  <c r="K46" i="14" s="1"/>
  <c r="M46" i="14"/>
  <c r="A47" i="14"/>
  <c r="E47" i="14" s="1"/>
  <c r="N47" i="14" s="1"/>
  <c r="F47" i="14"/>
  <c r="M47" i="14"/>
  <c r="A48" i="14"/>
  <c r="E48" i="14" s="1"/>
  <c r="N48" i="14" s="1"/>
  <c r="B48" i="14"/>
  <c r="K48" i="14" s="1"/>
  <c r="C48" i="14"/>
  <c r="L48" i="14" s="1"/>
  <c r="F48" i="14"/>
  <c r="G48" i="14"/>
  <c r="I48" i="14"/>
  <c r="M48" i="14"/>
  <c r="A49" i="14"/>
  <c r="B49" i="14" s="1"/>
  <c r="K49" i="14" s="1"/>
  <c r="C49" i="14"/>
  <c r="L49" i="14" s="1"/>
  <c r="M49" i="14"/>
  <c r="A50" i="14"/>
  <c r="B50" i="14" s="1"/>
  <c r="K50" i="14" s="1"/>
  <c r="F50" i="14"/>
  <c r="I50" i="14"/>
  <c r="M50" i="14"/>
  <c r="A51" i="14"/>
  <c r="E51" i="14" s="1"/>
  <c r="N51" i="14" s="1"/>
  <c r="B51" i="14"/>
  <c r="K51" i="14" s="1"/>
  <c r="C51" i="14"/>
  <c r="L51" i="14" s="1"/>
  <c r="F51" i="14"/>
  <c r="G51" i="14"/>
  <c r="I51" i="14"/>
  <c r="M51" i="14"/>
  <c r="A52" i="14"/>
  <c r="E52" i="14" s="1"/>
  <c r="N52" i="14" s="1"/>
  <c r="F52" i="14"/>
  <c r="M52" i="14"/>
  <c r="A53" i="14"/>
  <c r="B53" i="14" s="1"/>
  <c r="K53" i="14" s="1"/>
  <c r="F53" i="14"/>
  <c r="M53" i="14"/>
  <c r="A54" i="14"/>
  <c r="B54" i="14" s="1"/>
  <c r="K54" i="14" s="1"/>
  <c r="C54" i="14"/>
  <c r="L54" i="14" s="1"/>
  <c r="M54" i="14"/>
  <c r="A55" i="14"/>
  <c r="B55" i="14" s="1"/>
  <c r="K55" i="14" s="1"/>
  <c r="E55" i="14"/>
  <c r="N55" i="14" s="1"/>
  <c r="F55" i="14"/>
  <c r="M55" i="14"/>
  <c r="A56" i="14"/>
  <c r="C56" i="14" s="1"/>
  <c r="L56" i="14" s="1"/>
  <c r="B56" i="14"/>
  <c r="K56" i="14" s="1"/>
  <c r="F56" i="14"/>
  <c r="G56" i="14"/>
  <c r="M56" i="14"/>
  <c r="A57" i="14"/>
  <c r="B57" i="14" s="1"/>
  <c r="K57" i="14" s="1"/>
  <c r="M57" i="14"/>
  <c r="A58" i="14"/>
  <c r="B58" i="14" s="1"/>
  <c r="K58" i="14" s="1"/>
  <c r="F58" i="14"/>
  <c r="I58" i="14"/>
  <c r="M58" i="14"/>
  <c r="A59" i="14"/>
  <c r="E59" i="14" s="1"/>
  <c r="N59" i="14" s="1"/>
  <c r="B59" i="14"/>
  <c r="K59" i="14" s="1"/>
  <c r="C59" i="14"/>
  <c r="L59" i="14" s="1"/>
  <c r="F59" i="14"/>
  <c r="G59" i="14"/>
  <c r="I59" i="14"/>
  <c r="M59" i="14"/>
  <c r="A60" i="14"/>
  <c r="B60" i="14" s="1"/>
  <c r="K60" i="14" s="1"/>
  <c r="E60" i="14"/>
  <c r="N60" i="14" s="1"/>
  <c r="M60" i="14"/>
  <c r="A61" i="14"/>
  <c r="B61" i="14" s="1"/>
  <c r="K61" i="14" s="1"/>
  <c r="M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BG57" i="13"/>
  <c r="BG58" i="13"/>
  <c r="BG159" i="13"/>
  <c r="BG160" i="13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99" i="13"/>
  <c r="BE100" i="13"/>
  <c r="BE101" i="13"/>
  <c r="BE102" i="13"/>
  <c r="BE103" i="13"/>
  <c r="BE104" i="13"/>
  <c r="BE105" i="13"/>
  <c r="BE106" i="13"/>
  <c r="BE107" i="13"/>
  <c r="BE108" i="13"/>
  <c r="BE109" i="13"/>
  <c r="BE110" i="13"/>
  <c r="BE111" i="13"/>
  <c r="BE112" i="13"/>
  <c r="BE113" i="13"/>
  <c r="BE114" i="13"/>
  <c r="BE115" i="13"/>
  <c r="BE116" i="13"/>
  <c r="BE117" i="13"/>
  <c r="BE118" i="13"/>
  <c r="BE119" i="13"/>
  <c r="BE120" i="13"/>
  <c r="BE121" i="13"/>
  <c r="BE122" i="13"/>
  <c r="BE123" i="13"/>
  <c r="BE124" i="13"/>
  <c r="BE125" i="13"/>
  <c r="BE126" i="13"/>
  <c r="BE127" i="13"/>
  <c r="BE128" i="13"/>
  <c r="BE129" i="13"/>
  <c r="BE130" i="13"/>
  <c r="BE131" i="13"/>
  <c r="BE132" i="13"/>
  <c r="BE133" i="13"/>
  <c r="BE134" i="13"/>
  <c r="BE135" i="13"/>
  <c r="BE136" i="13"/>
  <c r="BE137" i="13"/>
  <c r="BE138" i="13"/>
  <c r="BE139" i="13"/>
  <c r="BE140" i="13"/>
  <c r="BE141" i="13"/>
  <c r="BE142" i="13"/>
  <c r="BE143" i="13"/>
  <c r="BE144" i="13"/>
  <c r="BE145" i="13"/>
  <c r="BE146" i="13"/>
  <c r="BE147" i="13"/>
  <c r="BE148" i="13"/>
  <c r="BE149" i="13"/>
  <c r="BE150" i="13"/>
  <c r="BE151" i="13"/>
  <c r="BE152" i="13"/>
  <c r="BE153" i="13"/>
  <c r="BE154" i="13"/>
  <c r="BE155" i="13"/>
  <c r="BE156" i="13"/>
  <c r="BE157" i="13"/>
  <c r="BE158" i="13"/>
  <c r="BE159" i="13"/>
  <c r="BE160" i="13"/>
  <c r="BE161" i="13"/>
  <c r="BE162" i="13"/>
  <c r="BE163" i="13"/>
  <c r="BE164" i="13"/>
  <c r="BE165" i="13"/>
  <c r="BE166" i="13"/>
  <c r="BE167" i="13"/>
  <c r="BE168" i="13"/>
  <c r="BE169" i="13"/>
  <c r="BE170" i="13"/>
  <c r="BE171" i="13"/>
  <c r="BE172" i="13"/>
  <c r="BE173" i="13"/>
  <c r="BE174" i="13"/>
  <c r="BE175" i="13"/>
  <c r="BE176" i="13"/>
  <c r="BE177" i="13"/>
  <c r="BE178" i="13"/>
  <c r="BE179" i="13"/>
  <c r="BE180" i="13"/>
  <c r="BE181" i="13"/>
  <c r="BE182" i="13"/>
  <c r="BE183" i="13"/>
  <c r="BE184" i="13"/>
  <c r="BE185" i="13"/>
  <c r="BE186" i="13"/>
  <c r="BE187" i="13"/>
  <c r="BE188" i="13"/>
  <c r="BE189" i="13"/>
  <c r="BE190" i="13"/>
  <c r="BE191" i="13"/>
  <c r="BE192" i="13"/>
  <c r="BE193" i="13"/>
  <c r="BE194" i="13"/>
  <c r="BE195" i="13"/>
  <c r="BE196" i="13"/>
  <c r="BE197" i="13"/>
  <c r="BE198" i="13"/>
  <c r="BE199" i="13"/>
  <c r="BE200" i="13"/>
  <c r="BE201" i="13"/>
  <c r="BE202" i="13"/>
  <c r="BE203" i="13"/>
  <c r="BE204" i="13"/>
  <c r="BE205" i="13"/>
  <c r="BE206" i="13"/>
  <c r="BE207" i="13"/>
  <c r="BE208" i="13"/>
  <c r="BE209" i="13"/>
  <c r="BE210" i="13"/>
  <c r="BE7" i="13"/>
  <c r="BD159" i="13"/>
  <c r="BD160" i="13"/>
  <c r="BC159" i="13"/>
  <c r="BC160" i="13"/>
  <c r="BB159" i="13"/>
  <c r="BB160" i="13"/>
  <c r="AP65" i="13"/>
  <c r="AQ65" i="13" s="1"/>
  <c r="AJ65" i="13"/>
  <c r="AI65" i="13"/>
  <c r="AH65" i="13"/>
  <c r="AG65" i="13"/>
  <c r="V65" i="13"/>
  <c r="Q65" i="13"/>
  <c r="P65" i="13"/>
  <c r="O65" i="13"/>
  <c r="N65" i="13"/>
  <c r="L65" i="13"/>
  <c r="K65" i="13"/>
  <c r="A65" i="13"/>
  <c r="AP64" i="13"/>
  <c r="AQ64" i="13" s="1"/>
  <c r="AJ64" i="13"/>
  <c r="AI64" i="13"/>
  <c r="AH64" i="13"/>
  <c r="AG64" i="13"/>
  <c r="V64" i="13"/>
  <c r="Q64" i="13"/>
  <c r="P64" i="13"/>
  <c r="O64" i="13"/>
  <c r="N64" i="13"/>
  <c r="L64" i="13"/>
  <c r="K64" i="13"/>
  <c r="A64" i="13"/>
  <c r="AP63" i="13"/>
  <c r="AQ63" i="13" s="1"/>
  <c r="AJ63" i="13"/>
  <c r="AI63" i="13"/>
  <c r="AH63" i="13"/>
  <c r="AG63" i="13"/>
  <c r="V63" i="13"/>
  <c r="Q63" i="13"/>
  <c r="P63" i="13"/>
  <c r="O63" i="13"/>
  <c r="N63" i="13"/>
  <c r="L63" i="13"/>
  <c r="K63" i="13"/>
  <c r="A63" i="13"/>
  <c r="AP62" i="13"/>
  <c r="AQ62" i="13" s="1"/>
  <c r="AJ62" i="13"/>
  <c r="AI62" i="13"/>
  <c r="AH62" i="13"/>
  <c r="AG62" i="13"/>
  <c r="V62" i="13"/>
  <c r="Q62" i="13"/>
  <c r="P62" i="13"/>
  <c r="O62" i="13"/>
  <c r="N62" i="13"/>
  <c r="L62" i="13"/>
  <c r="K62" i="13"/>
  <c r="A62" i="13"/>
  <c r="AP61" i="13"/>
  <c r="AQ61" i="13" s="1"/>
  <c r="AJ61" i="13"/>
  <c r="AI61" i="13"/>
  <c r="AH61" i="13"/>
  <c r="AG61" i="13"/>
  <c r="V61" i="13"/>
  <c r="Q61" i="13"/>
  <c r="P61" i="13"/>
  <c r="O61" i="13"/>
  <c r="N61" i="13"/>
  <c r="L61" i="13"/>
  <c r="K61" i="13"/>
  <c r="A61" i="13"/>
  <c r="AP60" i="13"/>
  <c r="AQ60" i="13" s="1"/>
  <c r="AJ60" i="13"/>
  <c r="AI60" i="13"/>
  <c r="AH60" i="13"/>
  <c r="AG60" i="13"/>
  <c r="V60" i="13"/>
  <c r="Q60" i="13"/>
  <c r="P60" i="13"/>
  <c r="O60" i="13"/>
  <c r="N60" i="13"/>
  <c r="L60" i="13"/>
  <c r="K60" i="13"/>
  <c r="A60" i="13"/>
  <c r="AP59" i="13"/>
  <c r="AQ59" i="13" s="1"/>
  <c r="AJ59" i="13"/>
  <c r="AI59" i="13"/>
  <c r="AH59" i="13"/>
  <c r="AG59" i="13"/>
  <c r="V59" i="13"/>
  <c r="Q59" i="13"/>
  <c r="P59" i="13"/>
  <c r="O59" i="13"/>
  <c r="N59" i="13"/>
  <c r="L59" i="13"/>
  <c r="K59" i="13"/>
  <c r="A59" i="13"/>
  <c r="AP58" i="13"/>
  <c r="AQ58" i="13" s="1"/>
  <c r="AJ58" i="13"/>
  <c r="AI58" i="13"/>
  <c r="AH58" i="13"/>
  <c r="AG58" i="13"/>
  <c r="V58" i="13"/>
  <c r="Q58" i="13"/>
  <c r="P58" i="13"/>
  <c r="O58" i="13"/>
  <c r="N58" i="13"/>
  <c r="L58" i="13"/>
  <c r="K58" i="13"/>
  <c r="A58" i="13"/>
  <c r="AP57" i="13"/>
  <c r="AQ57" i="13" s="1"/>
  <c r="AJ57" i="13"/>
  <c r="AI57" i="13"/>
  <c r="AH57" i="13"/>
  <c r="AG57" i="13"/>
  <c r="V57" i="13"/>
  <c r="Q57" i="13"/>
  <c r="P57" i="13"/>
  <c r="O57" i="13"/>
  <c r="N57" i="13"/>
  <c r="L57" i="13"/>
  <c r="K57" i="13"/>
  <c r="A57" i="13"/>
  <c r="AP56" i="13"/>
  <c r="AQ56" i="13" s="1"/>
  <c r="AJ56" i="13"/>
  <c r="AI56" i="13"/>
  <c r="AH56" i="13"/>
  <c r="AG56" i="13"/>
  <c r="V56" i="13"/>
  <c r="Q56" i="13"/>
  <c r="P56" i="13"/>
  <c r="O56" i="13"/>
  <c r="N56" i="13"/>
  <c r="L56" i="13"/>
  <c r="K56" i="13"/>
  <c r="A56" i="13"/>
  <c r="AP55" i="13"/>
  <c r="AQ55" i="13" s="1"/>
  <c r="AJ55" i="13"/>
  <c r="AI55" i="13"/>
  <c r="AH55" i="13"/>
  <c r="AG55" i="13"/>
  <c r="V55" i="13"/>
  <c r="Q55" i="13"/>
  <c r="P55" i="13"/>
  <c r="O55" i="13"/>
  <c r="N55" i="13"/>
  <c r="L55" i="13"/>
  <c r="K55" i="13"/>
  <c r="A55" i="13"/>
  <c r="AP54" i="13"/>
  <c r="AQ54" i="13" s="1"/>
  <c r="AJ54" i="13"/>
  <c r="AI54" i="13"/>
  <c r="AH54" i="13"/>
  <c r="AG54" i="13"/>
  <c r="V54" i="13"/>
  <c r="Q54" i="13"/>
  <c r="P54" i="13"/>
  <c r="O54" i="13"/>
  <c r="N54" i="13"/>
  <c r="L54" i="13"/>
  <c r="K54" i="13"/>
  <c r="A54" i="13"/>
  <c r="AP53" i="13"/>
  <c r="AQ53" i="13" s="1"/>
  <c r="AJ53" i="13"/>
  <c r="AI53" i="13"/>
  <c r="AH53" i="13"/>
  <c r="AG53" i="13"/>
  <c r="V53" i="13"/>
  <c r="Q53" i="13"/>
  <c r="P53" i="13"/>
  <c r="O53" i="13"/>
  <c r="N53" i="13"/>
  <c r="L53" i="13"/>
  <c r="K53" i="13"/>
  <c r="A53" i="13"/>
  <c r="AP52" i="13"/>
  <c r="AQ52" i="13" s="1"/>
  <c r="AJ52" i="13"/>
  <c r="AI52" i="13"/>
  <c r="AH52" i="13"/>
  <c r="AG52" i="13"/>
  <c r="V52" i="13"/>
  <c r="Q52" i="13"/>
  <c r="P52" i="13"/>
  <c r="O52" i="13"/>
  <c r="N52" i="13"/>
  <c r="L52" i="13"/>
  <c r="K52" i="13"/>
  <c r="A52" i="13"/>
  <c r="AP51" i="13"/>
  <c r="AQ51" i="13" s="1"/>
  <c r="AJ51" i="13"/>
  <c r="AI51" i="13"/>
  <c r="AH51" i="13"/>
  <c r="AG51" i="13"/>
  <c r="V51" i="13"/>
  <c r="Q51" i="13"/>
  <c r="P51" i="13"/>
  <c r="O51" i="13"/>
  <c r="N51" i="13"/>
  <c r="L51" i="13"/>
  <c r="K51" i="13"/>
  <c r="A51" i="13"/>
  <c r="AP50" i="13"/>
  <c r="AQ50" i="13" s="1"/>
  <c r="AJ50" i="13"/>
  <c r="AI50" i="13"/>
  <c r="AH50" i="13"/>
  <c r="AG50" i="13"/>
  <c r="AB50" i="13"/>
  <c r="V50" i="13"/>
  <c r="Q50" i="13"/>
  <c r="P50" i="13"/>
  <c r="O50" i="13"/>
  <c r="N50" i="13"/>
  <c r="L50" i="13"/>
  <c r="K50" i="13"/>
  <c r="A50" i="13"/>
  <c r="AP49" i="13"/>
  <c r="AQ49" i="13" s="1"/>
  <c r="AJ49" i="13"/>
  <c r="AI49" i="13"/>
  <c r="AH49" i="13"/>
  <c r="AG49" i="13"/>
  <c r="V49" i="13"/>
  <c r="Q49" i="13"/>
  <c r="P49" i="13"/>
  <c r="O49" i="13"/>
  <c r="N49" i="13"/>
  <c r="L49" i="13"/>
  <c r="K49" i="13"/>
  <c r="A49" i="13"/>
  <c r="AP48" i="13"/>
  <c r="AQ48" i="13" s="1"/>
  <c r="AJ48" i="13"/>
  <c r="AI48" i="13"/>
  <c r="AH48" i="13"/>
  <c r="AG48" i="13"/>
  <c r="V48" i="13"/>
  <c r="Q48" i="13"/>
  <c r="P48" i="13"/>
  <c r="O48" i="13"/>
  <c r="N48" i="13"/>
  <c r="L48" i="13"/>
  <c r="K48" i="13"/>
  <c r="A48" i="13"/>
  <c r="AP47" i="13"/>
  <c r="AQ47" i="13" s="1"/>
  <c r="AJ47" i="13"/>
  <c r="AI47" i="13"/>
  <c r="AH47" i="13"/>
  <c r="AG47" i="13"/>
  <c r="V47" i="13"/>
  <c r="Q47" i="13"/>
  <c r="P47" i="13"/>
  <c r="O47" i="13"/>
  <c r="N47" i="13"/>
  <c r="L47" i="13"/>
  <c r="K47" i="13"/>
  <c r="A47" i="13"/>
  <c r="AP46" i="13"/>
  <c r="AQ46" i="13" s="1"/>
  <c r="AJ46" i="13"/>
  <c r="AI46" i="13"/>
  <c r="AH46" i="13"/>
  <c r="AG46" i="13"/>
  <c r="V46" i="13"/>
  <c r="Q46" i="13"/>
  <c r="P46" i="13"/>
  <c r="O46" i="13"/>
  <c r="N46" i="13"/>
  <c r="L46" i="13"/>
  <c r="K46" i="13"/>
  <c r="A46" i="13"/>
  <c r="AP45" i="13"/>
  <c r="AQ45" i="13" s="1"/>
  <c r="AJ45" i="13"/>
  <c r="AI45" i="13"/>
  <c r="AH45" i="13"/>
  <c r="AG45" i="13"/>
  <c r="V45" i="13"/>
  <c r="Q45" i="13"/>
  <c r="P45" i="13"/>
  <c r="O45" i="13"/>
  <c r="N45" i="13"/>
  <c r="L45" i="13"/>
  <c r="K45" i="13"/>
  <c r="A45" i="13"/>
  <c r="AP44" i="13"/>
  <c r="AQ44" i="13" s="1"/>
  <c r="AJ44" i="13"/>
  <c r="AI44" i="13"/>
  <c r="AH44" i="13"/>
  <c r="AG44" i="13"/>
  <c r="V44" i="13"/>
  <c r="Q44" i="13"/>
  <c r="P44" i="13"/>
  <c r="O44" i="13"/>
  <c r="N44" i="13"/>
  <c r="L44" i="13"/>
  <c r="K44" i="13"/>
  <c r="A44" i="13"/>
  <c r="AP43" i="13"/>
  <c r="AQ43" i="13" s="1"/>
  <c r="AJ43" i="13"/>
  <c r="AI43" i="13"/>
  <c r="AH43" i="13"/>
  <c r="AG43" i="13"/>
  <c r="V43" i="13"/>
  <c r="Q43" i="13"/>
  <c r="P43" i="13"/>
  <c r="O43" i="13"/>
  <c r="N43" i="13"/>
  <c r="L43" i="13"/>
  <c r="K43" i="13"/>
  <c r="A43" i="13"/>
  <c r="AP42" i="13"/>
  <c r="AQ42" i="13" s="1"/>
  <c r="AJ42" i="13"/>
  <c r="AI42" i="13"/>
  <c r="AH42" i="13"/>
  <c r="AG42" i="13"/>
  <c r="V42" i="13"/>
  <c r="Q42" i="13"/>
  <c r="P42" i="13"/>
  <c r="O42" i="13"/>
  <c r="N42" i="13"/>
  <c r="L42" i="13"/>
  <c r="K42" i="13"/>
  <c r="A42" i="13"/>
  <c r="AP41" i="13"/>
  <c r="AQ41" i="13" s="1"/>
  <c r="AJ41" i="13"/>
  <c r="AI41" i="13"/>
  <c r="AH41" i="13"/>
  <c r="AG41" i="13"/>
  <c r="V41" i="13"/>
  <c r="Q41" i="13"/>
  <c r="P41" i="13"/>
  <c r="O41" i="13"/>
  <c r="N41" i="13"/>
  <c r="L41" i="13"/>
  <c r="K41" i="13"/>
  <c r="A41" i="13"/>
  <c r="AP40" i="13"/>
  <c r="AQ40" i="13" s="1"/>
  <c r="AJ40" i="13"/>
  <c r="AI40" i="13"/>
  <c r="AH40" i="13"/>
  <c r="AG40" i="13"/>
  <c r="V40" i="13"/>
  <c r="Q40" i="13"/>
  <c r="P40" i="13"/>
  <c r="O40" i="13"/>
  <c r="N40" i="13"/>
  <c r="L40" i="13"/>
  <c r="K40" i="13"/>
  <c r="A40" i="13"/>
  <c r="AP39" i="13"/>
  <c r="AQ39" i="13" s="1"/>
  <c r="AJ39" i="13"/>
  <c r="AI39" i="13"/>
  <c r="AH39" i="13"/>
  <c r="AG39" i="13"/>
  <c r="V39" i="13"/>
  <c r="Q39" i="13"/>
  <c r="P39" i="13"/>
  <c r="O39" i="13"/>
  <c r="N39" i="13"/>
  <c r="L39" i="13"/>
  <c r="K39" i="13"/>
  <c r="A39" i="13"/>
  <c r="AP38" i="13"/>
  <c r="AQ38" i="13" s="1"/>
  <c r="AJ38" i="13"/>
  <c r="AI38" i="13"/>
  <c r="AH38" i="13"/>
  <c r="AG38" i="13"/>
  <c r="V38" i="13"/>
  <c r="Q38" i="13"/>
  <c r="P38" i="13"/>
  <c r="O38" i="13"/>
  <c r="N38" i="13"/>
  <c r="L38" i="13"/>
  <c r="K38" i="13"/>
  <c r="A38" i="13"/>
  <c r="AP37" i="13"/>
  <c r="AQ37" i="13" s="1"/>
  <c r="AJ37" i="13"/>
  <c r="AI37" i="13"/>
  <c r="AH37" i="13"/>
  <c r="AG37" i="13"/>
  <c r="V37" i="13"/>
  <c r="Q37" i="13"/>
  <c r="P37" i="13"/>
  <c r="O37" i="13"/>
  <c r="N37" i="13"/>
  <c r="L37" i="13"/>
  <c r="K37" i="13"/>
  <c r="A37" i="13"/>
  <c r="AP36" i="13"/>
  <c r="AQ36" i="13" s="1"/>
  <c r="AJ36" i="13"/>
  <c r="AI36" i="13"/>
  <c r="AH36" i="13"/>
  <c r="AG36" i="13"/>
  <c r="V36" i="13"/>
  <c r="Q36" i="13"/>
  <c r="P36" i="13"/>
  <c r="O36" i="13"/>
  <c r="N36" i="13"/>
  <c r="L36" i="13"/>
  <c r="K36" i="13"/>
  <c r="A36" i="13"/>
  <c r="AP35" i="13"/>
  <c r="AQ35" i="13" s="1"/>
  <c r="AJ35" i="13"/>
  <c r="AI35" i="13"/>
  <c r="AH35" i="13"/>
  <c r="AG35" i="13"/>
  <c r="V35" i="13"/>
  <c r="Q35" i="13"/>
  <c r="P35" i="13"/>
  <c r="O35" i="13"/>
  <c r="N35" i="13"/>
  <c r="L35" i="13"/>
  <c r="K35" i="13"/>
  <c r="A35" i="13"/>
  <c r="AP34" i="13"/>
  <c r="AQ34" i="13" s="1"/>
  <c r="AJ34" i="13"/>
  <c r="AI34" i="13"/>
  <c r="AH34" i="13"/>
  <c r="AG34" i="13"/>
  <c r="V34" i="13"/>
  <c r="Q34" i="13"/>
  <c r="P34" i="13"/>
  <c r="O34" i="13"/>
  <c r="N34" i="13"/>
  <c r="L34" i="13"/>
  <c r="K34" i="13"/>
  <c r="A34" i="13"/>
  <c r="AJ33" i="13"/>
  <c r="AI33" i="13"/>
  <c r="AH33" i="13"/>
  <c r="AG33" i="13"/>
  <c r="V33" i="13"/>
  <c r="A29" i="14" s="1"/>
  <c r="Q33" i="13"/>
  <c r="P33" i="13"/>
  <c r="O33" i="13"/>
  <c r="N33" i="13"/>
  <c r="AP33" i="13" s="1"/>
  <c r="L33" i="13"/>
  <c r="K33" i="13"/>
  <c r="AJ32" i="13"/>
  <c r="AI32" i="13"/>
  <c r="AH32" i="13"/>
  <c r="AG32" i="13"/>
  <c r="V32" i="13"/>
  <c r="A28" i="14" s="1"/>
  <c r="Q32" i="13"/>
  <c r="P32" i="13"/>
  <c r="O32" i="13"/>
  <c r="N32" i="13"/>
  <c r="AP32" i="13" s="1"/>
  <c r="L32" i="13"/>
  <c r="K32" i="13"/>
  <c r="AJ31" i="13"/>
  <c r="AI31" i="13"/>
  <c r="AH31" i="13"/>
  <c r="AG31" i="13"/>
  <c r="V31" i="13"/>
  <c r="A27" i="14" s="1"/>
  <c r="Q31" i="13"/>
  <c r="P31" i="13"/>
  <c r="O31" i="13"/>
  <c r="N31" i="13"/>
  <c r="AP31" i="13" s="1"/>
  <c r="L31" i="13"/>
  <c r="K31" i="13"/>
  <c r="AJ30" i="13"/>
  <c r="AI30" i="13"/>
  <c r="AH30" i="13"/>
  <c r="AG30" i="13"/>
  <c r="V30" i="13"/>
  <c r="A26" i="14" s="1"/>
  <c r="Q30" i="13"/>
  <c r="P30" i="13"/>
  <c r="O30" i="13"/>
  <c r="N30" i="13"/>
  <c r="AP30" i="13" s="1"/>
  <c r="L30" i="13"/>
  <c r="K30" i="13"/>
  <c r="V29" i="13"/>
  <c r="A25" i="14" s="1"/>
  <c r="Q29" i="13"/>
  <c r="P29" i="13"/>
  <c r="O29" i="13"/>
  <c r="N29" i="13"/>
  <c r="L29" i="13"/>
  <c r="V28" i="13"/>
  <c r="A24" i="14" s="1"/>
  <c r="Q28" i="13"/>
  <c r="P28" i="13"/>
  <c r="O28" i="13"/>
  <c r="N28" i="13"/>
  <c r="AI28" i="13" s="1"/>
  <c r="L28" i="13"/>
  <c r="V27" i="13"/>
  <c r="A23" i="14" s="1"/>
  <c r="Q27" i="13"/>
  <c r="P27" i="13"/>
  <c r="O27" i="13"/>
  <c r="N27" i="13"/>
  <c r="L27" i="13"/>
  <c r="V26" i="13"/>
  <c r="A22" i="14" s="1"/>
  <c r="Q26" i="13"/>
  <c r="P26" i="13"/>
  <c r="O26" i="13"/>
  <c r="N26" i="13"/>
  <c r="AI26" i="13" s="1"/>
  <c r="L26" i="13"/>
  <c r="V25" i="13"/>
  <c r="A21" i="14" s="1"/>
  <c r="B21" i="14" s="1"/>
  <c r="Q25" i="13"/>
  <c r="P25" i="13"/>
  <c r="O25" i="13"/>
  <c r="N25" i="13"/>
  <c r="AP25" i="13" s="1"/>
  <c r="L25" i="13"/>
  <c r="A25" i="13"/>
  <c r="A26" i="13" s="1"/>
  <c r="A27" i="13" s="1"/>
  <c r="A28" i="13" s="1"/>
  <c r="A29" i="13" s="1"/>
  <c r="A30" i="13" s="1"/>
  <c r="A31" i="13" s="1"/>
  <c r="A32" i="13" s="1"/>
  <c r="A33" i="13" s="1"/>
  <c r="V24" i="13"/>
  <c r="A20" i="14" s="1"/>
  <c r="Q24" i="13"/>
  <c r="P24" i="13"/>
  <c r="O24" i="13"/>
  <c r="N24" i="13"/>
  <c r="AI24" i="13" s="1"/>
  <c r="L24" i="13"/>
  <c r="AJ23" i="13"/>
  <c r="AI23" i="13"/>
  <c r="AH23" i="13"/>
  <c r="AG23" i="13"/>
  <c r="V23" i="13"/>
  <c r="A19" i="14" s="1"/>
  <c r="Q23" i="13"/>
  <c r="P23" i="13"/>
  <c r="O23" i="13"/>
  <c r="N23" i="13"/>
  <c r="AP23" i="13" s="1"/>
  <c r="L23" i="13"/>
  <c r="AJ22" i="13"/>
  <c r="AI22" i="13"/>
  <c r="AH22" i="13"/>
  <c r="AG22" i="13"/>
  <c r="V22" i="13"/>
  <c r="A18" i="14" s="1"/>
  <c r="Q22" i="13"/>
  <c r="P22" i="13"/>
  <c r="O22" i="13"/>
  <c r="N22" i="13"/>
  <c r="AP22" i="13" s="1"/>
  <c r="L22" i="13"/>
  <c r="AJ21" i="13"/>
  <c r="AI21" i="13"/>
  <c r="AH21" i="13"/>
  <c r="AG21" i="13"/>
  <c r="V21" i="13"/>
  <c r="A17" i="14" s="1"/>
  <c r="B17" i="14" s="1"/>
  <c r="K17" i="14" s="1"/>
  <c r="Q21" i="13"/>
  <c r="P21" i="13"/>
  <c r="O21" i="13"/>
  <c r="N21" i="13"/>
  <c r="AP21" i="13" s="1"/>
  <c r="L21" i="13"/>
  <c r="AJ20" i="13"/>
  <c r="AI20" i="13"/>
  <c r="AH20" i="13"/>
  <c r="AG20" i="13"/>
  <c r="V20" i="13"/>
  <c r="A16" i="14" s="1"/>
  <c r="Q20" i="13"/>
  <c r="P20" i="13"/>
  <c r="O20" i="13"/>
  <c r="N20" i="13"/>
  <c r="L20" i="13"/>
  <c r="AJ19" i="13"/>
  <c r="AI19" i="13"/>
  <c r="AH19" i="13"/>
  <c r="AG19" i="13"/>
  <c r="V19" i="13"/>
  <c r="A15" i="14" s="1"/>
  <c r="B15" i="14" s="1"/>
  <c r="K15" i="14" s="1"/>
  <c r="Q19" i="13"/>
  <c r="P19" i="13"/>
  <c r="O19" i="13"/>
  <c r="N19" i="13"/>
  <c r="L19" i="13"/>
  <c r="AJ18" i="13"/>
  <c r="AI18" i="13"/>
  <c r="AH18" i="13"/>
  <c r="AG18" i="13"/>
  <c r="V18" i="13"/>
  <c r="A14" i="14" s="1"/>
  <c r="Q18" i="13"/>
  <c r="P18" i="13"/>
  <c r="O18" i="13"/>
  <c r="N18" i="13"/>
  <c r="L18" i="13"/>
  <c r="AJ17" i="13"/>
  <c r="AI17" i="13"/>
  <c r="AH17" i="13"/>
  <c r="AG17" i="13"/>
  <c r="V17" i="13"/>
  <c r="A13" i="14" s="1"/>
  <c r="Q17" i="13"/>
  <c r="P17" i="13"/>
  <c r="O17" i="13"/>
  <c r="N17" i="13"/>
  <c r="L17" i="13"/>
  <c r="AJ16" i="13"/>
  <c r="AI16" i="13"/>
  <c r="AH16" i="13"/>
  <c r="AG16" i="13"/>
  <c r="V16" i="13"/>
  <c r="A12" i="14" s="1"/>
  <c r="Q16" i="13"/>
  <c r="P16" i="13"/>
  <c r="O16" i="13"/>
  <c r="N16" i="13"/>
  <c r="AP16" i="13" s="1"/>
  <c r="L16" i="13"/>
  <c r="V15" i="13"/>
  <c r="A11" i="14" s="1"/>
  <c r="B11" i="14" s="1"/>
  <c r="Q15" i="13"/>
  <c r="P15" i="13"/>
  <c r="O15" i="13"/>
  <c r="N15" i="13"/>
  <c r="L15" i="13"/>
  <c r="V14" i="13"/>
  <c r="A10" i="14" s="1"/>
  <c r="B10" i="14" s="1"/>
  <c r="Q14" i="13"/>
  <c r="P14" i="13"/>
  <c r="O14" i="13"/>
  <c r="N14" i="13"/>
  <c r="AI14" i="13" s="1"/>
  <c r="L14" i="13"/>
  <c r="V13" i="13"/>
  <c r="A9" i="14" s="1"/>
  <c r="B9" i="14" s="1"/>
  <c r="Q13" i="13"/>
  <c r="P13" i="13"/>
  <c r="O13" i="13"/>
  <c r="N13" i="13"/>
  <c r="AP13" i="13" s="1"/>
  <c r="L13" i="13"/>
  <c r="V12" i="13"/>
  <c r="A8" i="14" s="1"/>
  <c r="Q12" i="13"/>
  <c r="P12" i="13"/>
  <c r="O12" i="13"/>
  <c r="N12" i="13"/>
  <c r="AP12" i="13" s="1"/>
  <c r="L12" i="13"/>
  <c r="V11" i="13"/>
  <c r="A7" i="14" s="1"/>
  <c r="Q11" i="13"/>
  <c r="P11" i="13"/>
  <c r="O11" i="13"/>
  <c r="N11" i="13"/>
  <c r="AP11" i="13" s="1"/>
  <c r="L11" i="13"/>
  <c r="V10" i="13"/>
  <c r="A6" i="14" s="1"/>
  <c r="Q10" i="13"/>
  <c r="P10" i="13"/>
  <c r="O10" i="13"/>
  <c r="N10" i="13"/>
  <c r="AI10" i="13" s="1"/>
  <c r="L10" i="13"/>
  <c r="V9" i="13"/>
  <c r="A5" i="14" s="1"/>
  <c r="Q9" i="13"/>
  <c r="P9" i="13"/>
  <c r="O9" i="13"/>
  <c r="N9" i="13"/>
  <c r="L9" i="13"/>
  <c r="V8" i="13"/>
  <c r="A4" i="14" s="1"/>
  <c r="Q8" i="13"/>
  <c r="P8" i="13"/>
  <c r="O8" i="13"/>
  <c r="N8" i="13"/>
  <c r="AI8" i="13" s="1"/>
  <c r="L8" i="13"/>
  <c r="AJ7" i="13"/>
  <c r="AI7" i="13"/>
  <c r="AH7" i="13"/>
  <c r="AG7" i="13"/>
  <c r="V7" i="13"/>
  <c r="A3" i="14" s="1"/>
  <c r="B3" i="14" s="1"/>
  <c r="Q7" i="13"/>
  <c r="P7" i="13"/>
  <c r="O7" i="13"/>
  <c r="N7" i="13"/>
  <c r="AP7" i="13" s="1"/>
  <c r="L7" i="13"/>
  <c r="V6" i="13"/>
  <c r="A2" i="14" s="1"/>
  <c r="Q6" i="13"/>
  <c r="P6" i="13"/>
  <c r="O6" i="13"/>
  <c r="N6" i="13"/>
  <c r="L6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BS5" i="13"/>
  <c r="BR5" i="13"/>
  <c r="BQ5" i="13"/>
  <c r="BP5" i="13"/>
  <c r="BO5" i="13"/>
  <c r="BN5" i="13"/>
  <c r="BM5" i="13"/>
  <c r="BL5" i="13"/>
  <c r="BK5" i="13"/>
  <c r="BJ5" i="13"/>
  <c r="BI5" i="13"/>
  <c r="BH5" i="13"/>
  <c r="J43" i="14" l="1"/>
  <c r="E43" i="14"/>
  <c r="N43" i="14" s="1"/>
  <c r="J40" i="14"/>
  <c r="E40" i="14"/>
  <c r="N40" i="14" s="1"/>
  <c r="I61" i="14"/>
  <c r="J60" i="14"/>
  <c r="J56" i="14"/>
  <c r="E56" i="14"/>
  <c r="N56" i="14" s="1"/>
  <c r="I45" i="14"/>
  <c r="I43" i="14"/>
  <c r="C43" i="14"/>
  <c r="L43" i="14" s="1"/>
  <c r="I42" i="14"/>
  <c r="I40" i="14"/>
  <c r="C40" i="14"/>
  <c r="L40" i="14" s="1"/>
  <c r="F61" i="14"/>
  <c r="F60" i="14"/>
  <c r="J59" i="14"/>
  <c r="I56" i="14"/>
  <c r="J55" i="14"/>
  <c r="I53" i="14"/>
  <c r="J52" i="14"/>
  <c r="J51" i="14"/>
  <c r="J48" i="14"/>
  <c r="C46" i="14"/>
  <c r="L46" i="14" s="1"/>
  <c r="F45" i="14"/>
  <c r="G43" i="14"/>
  <c r="F42" i="14"/>
  <c r="G40" i="14"/>
  <c r="J35" i="14"/>
  <c r="C32" i="14"/>
  <c r="L32" i="14" s="1"/>
  <c r="AG24" i="13"/>
  <c r="AG25" i="13"/>
  <c r="AI25" i="13"/>
  <c r="AG26" i="13"/>
  <c r="AP27" i="13"/>
  <c r="AH27" i="13"/>
  <c r="AJ27" i="13"/>
  <c r="AG28" i="13"/>
  <c r="AP29" i="13"/>
  <c r="AH29" i="13"/>
  <c r="AJ29" i="13"/>
  <c r="AP24" i="13"/>
  <c r="AH24" i="13"/>
  <c r="AJ24" i="13"/>
  <c r="AH25" i="13"/>
  <c r="AJ25" i="13"/>
  <c r="AP26" i="13"/>
  <c r="AH26" i="13"/>
  <c r="AJ26" i="13"/>
  <c r="AG27" i="13"/>
  <c r="AI27" i="13"/>
  <c r="AP28" i="13"/>
  <c r="AH28" i="13"/>
  <c r="AJ28" i="13"/>
  <c r="AG29" i="13"/>
  <c r="AI29" i="13"/>
  <c r="AH15" i="13"/>
  <c r="AJ15" i="13"/>
  <c r="AG15" i="13"/>
  <c r="AI15" i="13"/>
  <c r="AH10" i="13"/>
  <c r="AJ10" i="13"/>
  <c r="AG10" i="13"/>
  <c r="AH11" i="13"/>
  <c r="AJ11" i="13"/>
  <c r="AH12" i="13"/>
  <c r="AJ12" i="13"/>
  <c r="AH13" i="13"/>
  <c r="AJ13" i="13"/>
  <c r="AG14" i="13"/>
  <c r="AG11" i="13"/>
  <c r="AI11" i="13"/>
  <c r="AG12" i="13"/>
  <c r="AI12" i="13"/>
  <c r="AG13" i="13"/>
  <c r="AI13" i="13"/>
  <c r="AH14" i="13"/>
  <c r="AJ14" i="13"/>
  <c r="AP9" i="13"/>
  <c r="AH9" i="13"/>
  <c r="AJ9" i="13"/>
  <c r="AG9" i="13"/>
  <c r="AI9" i="13"/>
  <c r="AG8" i="13"/>
  <c r="AP8" i="13"/>
  <c r="AH8" i="13"/>
  <c r="AJ8" i="13"/>
  <c r="E6" i="14"/>
  <c r="E7" i="14"/>
  <c r="E5" i="14"/>
  <c r="E4" i="14"/>
  <c r="C61" i="14"/>
  <c r="L61" i="14" s="1"/>
  <c r="I60" i="14"/>
  <c r="C60" i="14"/>
  <c r="L60" i="14" s="1"/>
  <c r="C58" i="14"/>
  <c r="L58" i="14" s="1"/>
  <c r="I57" i="14"/>
  <c r="I55" i="14"/>
  <c r="C55" i="14"/>
  <c r="L55" i="14" s="1"/>
  <c r="I54" i="14"/>
  <c r="C53" i="14"/>
  <c r="L53" i="14" s="1"/>
  <c r="I52" i="14"/>
  <c r="C52" i="14"/>
  <c r="L52" i="14" s="1"/>
  <c r="C50" i="14"/>
  <c r="L50" i="14" s="1"/>
  <c r="I49" i="14"/>
  <c r="I47" i="14"/>
  <c r="C47" i="14"/>
  <c r="L47" i="14" s="1"/>
  <c r="I46" i="14"/>
  <c r="C45" i="14"/>
  <c r="L45" i="14" s="1"/>
  <c r="I44" i="14"/>
  <c r="C44" i="14"/>
  <c r="L44" i="14" s="1"/>
  <c r="C42" i="14"/>
  <c r="L42" i="14" s="1"/>
  <c r="I41" i="14"/>
  <c r="I39" i="14"/>
  <c r="C39" i="14"/>
  <c r="L39" i="14" s="1"/>
  <c r="I38" i="14"/>
  <c r="C37" i="14"/>
  <c r="L37" i="14" s="1"/>
  <c r="I36" i="14"/>
  <c r="C36" i="14"/>
  <c r="L36" i="14" s="1"/>
  <c r="C34" i="14"/>
  <c r="L34" i="14" s="1"/>
  <c r="I33" i="14"/>
  <c r="C33" i="14"/>
  <c r="L33" i="14" s="1"/>
  <c r="I32" i="14"/>
  <c r="G30" i="14"/>
  <c r="G21" i="14"/>
  <c r="G60" i="14"/>
  <c r="F57" i="14"/>
  <c r="G55" i="14"/>
  <c r="F54" i="14"/>
  <c r="G52" i="14"/>
  <c r="B52" i="14"/>
  <c r="K52" i="14" s="1"/>
  <c r="F49" i="14"/>
  <c r="G47" i="14"/>
  <c r="B47" i="14"/>
  <c r="K47" i="14" s="1"/>
  <c r="F46" i="14"/>
  <c r="G44" i="14"/>
  <c r="B44" i="14"/>
  <c r="K44" i="14" s="1"/>
  <c r="F41" i="14"/>
  <c r="G39" i="14"/>
  <c r="B39" i="14"/>
  <c r="K39" i="14" s="1"/>
  <c r="F38" i="14"/>
  <c r="G36" i="14"/>
  <c r="B36" i="14"/>
  <c r="K36" i="14" s="1"/>
  <c r="G33" i="14"/>
  <c r="B33" i="14"/>
  <c r="K33" i="14" s="1"/>
  <c r="F32" i="14"/>
  <c r="G31" i="14"/>
  <c r="C30" i="14"/>
  <c r="L30" i="14" s="1"/>
  <c r="F21" i="14"/>
  <c r="AP10" i="13"/>
  <c r="AP14" i="13"/>
  <c r="AP15" i="13"/>
  <c r="C57" i="14"/>
  <c r="L57" i="14" s="1"/>
  <c r="C21" i="14"/>
  <c r="J47" i="14"/>
  <c r="J44" i="14"/>
  <c r="J39" i="14"/>
  <c r="J36" i="14"/>
  <c r="J33" i="14"/>
  <c r="J61" i="14"/>
  <c r="G61" i="14"/>
  <c r="E61" i="14"/>
  <c r="N61" i="14" s="1"/>
  <c r="J58" i="14"/>
  <c r="G58" i="14"/>
  <c r="E58" i="14"/>
  <c r="N58" i="14" s="1"/>
  <c r="J57" i="14"/>
  <c r="G57" i="14"/>
  <c r="E57" i="14"/>
  <c r="N57" i="14" s="1"/>
  <c r="J54" i="14"/>
  <c r="G54" i="14"/>
  <c r="E54" i="14"/>
  <c r="N54" i="14" s="1"/>
  <c r="J53" i="14"/>
  <c r="G53" i="14"/>
  <c r="E53" i="14"/>
  <c r="N53" i="14" s="1"/>
  <c r="J50" i="14"/>
  <c r="G50" i="14"/>
  <c r="E50" i="14"/>
  <c r="N50" i="14" s="1"/>
  <c r="J49" i="14"/>
  <c r="G49" i="14"/>
  <c r="E49" i="14"/>
  <c r="N49" i="14" s="1"/>
  <c r="J46" i="14"/>
  <c r="G46" i="14"/>
  <c r="E46" i="14"/>
  <c r="N46" i="14" s="1"/>
  <c r="J45" i="14"/>
  <c r="G45" i="14"/>
  <c r="E45" i="14"/>
  <c r="N45" i="14" s="1"/>
  <c r="J42" i="14"/>
  <c r="G42" i="14"/>
  <c r="E42" i="14"/>
  <c r="N42" i="14" s="1"/>
  <c r="J41" i="14"/>
  <c r="G41" i="14"/>
  <c r="E41" i="14"/>
  <c r="N41" i="14" s="1"/>
  <c r="J38" i="14"/>
  <c r="G38" i="14"/>
  <c r="E38" i="14"/>
  <c r="N38" i="14" s="1"/>
  <c r="J37" i="14"/>
  <c r="G37" i="14"/>
  <c r="E37" i="14"/>
  <c r="N37" i="14" s="1"/>
  <c r="J34" i="14"/>
  <c r="G34" i="14"/>
  <c r="E34" i="14"/>
  <c r="N34" i="14" s="1"/>
  <c r="J32" i="14"/>
  <c r="G32" i="14"/>
  <c r="E32" i="14"/>
  <c r="N32" i="14" s="1"/>
  <c r="I30" i="14"/>
  <c r="F30" i="14"/>
  <c r="F20" i="14"/>
  <c r="G20" i="14"/>
  <c r="B19" i="14"/>
  <c r="K19" i="14" s="1"/>
  <c r="G19" i="14"/>
  <c r="F12" i="14"/>
  <c r="G12" i="14"/>
  <c r="F28" i="14"/>
  <c r="G28" i="14"/>
  <c r="B29" i="14"/>
  <c r="K29" i="14" s="1"/>
  <c r="C29" i="14"/>
  <c r="L29" i="14" s="1"/>
  <c r="G29" i="14"/>
  <c r="F29" i="14"/>
  <c r="AP19" i="13"/>
  <c r="F16" i="14"/>
  <c r="B14" i="14"/>
  <c r="K14" i="14" s="1"/>
  <c r="F14" i="14"/>
  <c r="C14" i="14"/>
  <c r="L14" i="14" s="1"/>
  <c r="G14" i="14"/>
  <c r="B18" i="14"/>
  <c r="K18" i="14" s="1"/>
  <c r="F18" i="14"/>
  <c r="I18" i="14"/>
  <c r="C18" i="14"/>
  <c r="L18" i="14" s="1"/>
  <c r="G18" i="14"/>
  <c r="AP18" i="13"/>
  <c r="I14" i="14"/>
  <c r="AP20" i="13"/>
  <c r="G10" i="14"/>
  <c r="C10" i="14"/>
  <c r="I10" i="14"/>
  <c r="F10" i="14"/>
  <c r="F9" i="14"/>
  <c r="G9" i="14"/>
  <c r="C9" i="14"/>
  <c r="F8" i="14"/>
  <c r="G8" i="14"/>
  <c r="G7" i="14"/>
  <c r="C7" i="14"/>
  <c r="G6" i="14"/>
  <c r="C6" i="14"/>
  <c r="G5" i="14"/>
  <c r="C5" i="14"/>
  <c r="G4" i="14"/>
  <c r="B22" i="14"/>
  <c r="F22" i="14"/>
  <c r="I22" i="14"/>
  <c r="C22" i="14"/>
  <c r="G22" i="14"/>
  <c r="B23" i="14"/>
  <c r="G23" i="14"/>
  <c r="F24" i="14"/>
  <c r="G24" i="14"/>
  <c r="B25" i="14"/>
  <c r="C25" i="14"/>
  <c r="G25" i="14"/>
  <c r="F25" i="14"/>
  <c r="C26" i="14"/>
  <c r="L26" i="14" s="1"/>
  <c r="G26" i="14"/>
  <c r="B26" i="14"/>
  <c r="K26" i="14" s="1"/>
  <c r="F26" i="14"/>
  <c r="I26" i="14"/>
  <c r="B27" i="14"/>
  <c r="K27" i="14" s="1"/>
  <c r="G27" i="14"/>
  <c r="F17" i="14"/>
  <c r="G17" i="14"/>
  <c r="C17" i="14"/>
  <c r="L17" i="14" s="1"/>
  <c r="G16" i="14"/>
  <c r="G15" i="14"/>
  <c r="B13" i="14"/>
  <c r="K13" i="14" s="1"/>
  <c r="G13" i="14"/>
  <c r="F13" i="14"/>
  <c r="AP17" i="13"/>
  <c r="C13" i="14"/>
  <c r="L13" i="14" s="1"/>
  <c r="I7" i="14"/>
  <c r="F7" i="14"/>
  <c r="B7" i="14"/>
  <c r="I6" i="14"/>
  <c r="F6" i="14"/>
  <c r="B6" i="14"/>
  <c r="I5" i="14"/>
  <c r="F5" i="14"/>
  <c r="B5" i="14"/>
  <c r="F4" i="14"/>
  <c r="G11" i="14"/>
  <c r="C4" i="14"/>
  <c r="I4" i="14"/>
  <c r="B4" i="14"/>
  <c r="AZ19" i="13"/>
  <c r="I3" i="14"/>
  <c r="G3" i="14"/>
  <c r="F3" i="14"/>
  <c r="B2" i="14"/>
  <c r="F2" i="14"/>
  <c r="J2" i="14"/>
  <c r="G2" i="14"/>
  <c r="I2" i="14"/>
  <c r="C2" i="14"/>
  <c r="E2" i="14"/>
  <c r="AJ6" i="13"/>
  <c r="AG6" i="13"/>
  <c r="AH6" i="13"/>
  <c r="AI6" i="13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I31" i="14"/>
  <c r="B31" i="14"/>
  <c r="K31" i="14" s="1"/>
  <c r="E28" i="14"/>
  <c r="N28" i="14" s="1"/>
  <c r="J28" i="14"/>
  <c r="I27" i="14"/>
  <c r="E24" i="14"/>
  <c r="J24" i="14"/>
  <c r="I23" i="14"/>
  <c r="E20" i="14"/>
  <c r="J20" i="14"/>
  <c r="I19" i="14"/>
  <c r="E16" i="14"/>
  <c r="N16" i="14" s="1"/>
  <c r="J16" i="14"/>
  <c r="I15" i="14"/>
  <c r="E12" i="14"/>
  <c r="N12" i="14" s="1"/>
  <c r="J12" i="14"/>
  <c r="I11" i="14"/>
  <c r="E8" i="14"/>
  <c r="J8" i="14"/>
  <c r="E27" i="14"/>
  <c r="N27" i="14" s="1"/>
  <c r="J27" i="14"/>
  <c r="E23" i="14"/>
  <c r="J23" i="14"/>
  <c r="E19" i="14"/>
  <c r="N19" i="14" s="1"/>
  <c r="J19" i="14"/>
  <c r="E15" i="14"/>
  <c r="N15" i="14" s="1"/>
  <c r="J15" i="14"/>
  <c r="E11" i="14"/>
  <c r="J11" i="14"/>
  <c r="F31" i="14"/>
  <c r="E30" i="14"/>
  <c r="N30" i="14" s="1"/>
  <c r="J30" i="14"/>
  <c r="I29" i="14"/>
  <c r="C28" i="14"/>
  <c r="L28" i="14" s="1"/>
  <c r="F27" i="14"/>
  <c r="E26" i="14"/>
  <c r="N26" i="14" s="1"/>
  <c r="J26" i="14"/>
  <c r="I25" i="14"/>
  <c r="C24" i="14"/>
  <c r="F23" i="14"/>
  <c r="E22" i="14"/>
  <c r="J22" i="14"/>
  <c r="I21" i="14"/>
  <c r="C20" i="14"/>
  <c r="F19" i="14"/>
  <c r="E18" i="14"/>
  <c r="N18" i="14" s="1"/>
  <c r="J18" i="14"/>
  <c r="I17" i="14"/>
  <c r="C16" i="14"/>
  <c r="L16" i="14" s="1"/>
  <c r="F15" i="14"/>
  <c r="E14" i="14"/>
  <c r="N14" i="14" s="1"/>
  <c r="J14" i="14"/>
  <c r="I13" i="14"/>
  <c r="C12" i="14"/>
  <c r="L12" i="14" s="1"/>
  <c r="F11" i="14"/>
  <c r="E10" i="14"/>
  <c r="J10" i="14"/>
  <c r="I9" i="14"/>
  <c r="C8" i="14"/>
  <c r="J31" i="14"/>
  <c r="C31" i="14"/>
  <c r="L31" i="14" s="1"/>
  <c r="E29" i="14"/>
  <c r="N29" i="14" s="1"/>
  <c r="J29" i="14"/>
  <c r="I28" i="14"/>
  <c r="B28" i="14"/>
  <c r="K28" i="14" s="1"/>
  <c r="C27" i="14"/>
  <c r="L27" i="14" s="1"/>
  <c r="E25" i="14"/>
  <c r="J25" i="14"/>
  <c r="I24" i="14"/>
  <c r="B24" i="14"/>
  <c r="C23" i="14"/>
  <c r="E21" i="14"/>
  <c r="J21" i="14"/>
  <c r="I20" i="14"/>
  <c r="B20" i="14"/>
  <c r="C19" i="14"/>
  <c r="L19" i="14" s="1"/>
  <c r="E17" i="14"/>
  <c r="N17" i="14" s="1"/>
  <c r="J17" i="14"/>
  <c r="I16" i="14"/>
  <c r="B16" i="14"/>
  <c r="K16" i="14" s="1"/>
  <c r="C15" i="14"/>
  <c r="L15" i="14" s="1"/>
  <c r="E13" i="14"/>
  <c r="N13" i="14" s="1"/>
  <c r="J13" i="14"/>
  <c r="I12" i="14"/>
  <c r="B12" i="14"/>
  <c r="K12" i="14" s="1"/>
  <c r="C11" i="14"/>
  <c r="E9" i="14"/>
  <c r="J9" i="14"/>
  <c r="I8" i="14"/>
  <c r="B8" i="14"/>
  <c r="J7" i="14"/>
  <c r="J6" i="14"/>
  <c r="J5" i="14"/>
  <c r="J4" i="14"/>
  <c r="J3" i="14"/>
  <c r="E3" i="14"/>
  <c r="C3" i="14"/>
  <c r="AP6" i="13"/>
  <c r="AZ16" i="13"/>
  <c r="AO50" i="13"/>
  <c r="J50" i="13" s="1"/>
  <c r="AB54" i="13"/>
  <c r="AO54" i="13"/>
  <c r="J54" i="13" s="1"/>
  <c r="AO58" i="13"/>
  <c r="J58" i="13" s="1"/>
  <c r="AB49" i="13"/>
  <c r="AO49" i="13"/>
  <c r="J49" i="13" s="1"/>
  <c r="AB53" i="13"/>
  <c r="AO53" i="13"/>
  <c r="J53" i="13" s="1"/>
  <c r="AB57" i="13"/>
  <c r="AB61" i="13"/>
  <c r="AB48" i="13"/>
  <c r="AO48" i="13"/>
  <c r="J48" i="13" s="1"/>
  <c r="AB52" i="13"/>
  <c r="AO56" i="13"/>
  <c r="J56" i="13" s="1"/>
  <c r="AB60" i="13"/>
  <c r="AO60" i="13"/>
  <c r="J60" i="13" s="1"/>
  <c r="AB64" i="13"/>
  <c r="AB47" i="13"/>
  <c r="AO47" i="13"/>
  <c r="J47" i="13" s="1"/>
  <c r="AB51" i="13"/>
  <c r="AO51" i="13"/>
  <c r="J51" i="13" s="1"/>
  <c r="AB55" i="13"/>
  <c r="AO55" i="13"/>
  <c r="J55" i="13" s="1"/>
  <c r="AB41" i="13"/>
  <c r="AO41" i="13"/>
  <c r="J41" i="13" s="1"/>
  <c r="AB34" i="13"/>
  <c r="AO34" i="13"/>
  <c r="J34" i="13" s="1"/>
  <c r="AB44" i="13"/>
  <c r="AB35" i="13"/>
  <c r="AO35" i="13"/>
  <c r="J35" i="13" s="1"/>
  <c r="AO38" i="13"/>
  <c r="J38" i="13" s="1"/>
  <c r="AB45" i="13"/>
  <c r="AO45" i="13"/>
  <c r="J45" i="13" s="1"/>
  <c r="AB30" i="13"/>
  <c r="AO30" i="13"/>
  <c r="J30" i="13" s="1"/>
  <c r="AB31" i="13"/>
  <c r="AO31" i="13"/>
  <c r="J31" i="13" s="1"/>
  <c r="AB32" i="13"/>
  <c r="AO32" i="13"/>
  <c r="J32" i="13" s="1"/>
  <c r="AB33" i="13"/>
  <c r="AO33" i="13"/>
  <c r="J33" i="13" s="1"/>
  <c r="AO36" i="13"/>
  <c r="J36" i="13" s="1"/>
  <c r="AO42" i="13"/>
  <c r="J42" i="13" s="1"/>
  <c r="AO37" i="13"/>
  <c r="J37" i="13" s="1"/>
  <c r="AB40" i="13"/>
  <c r="AO46" i="13"/>
  <c r="J46" i="13" s="1"/>
  <c r="AO64" i="13"/>
  <c r="J64" i="13" s="1"/>
  <c r="AB65" i="13"/>
  <c r="AZ20" i="13"/>
  <c r="AZ17" i="13"/>
  <c r="AZ21" i="13"/>
  <c r="AB38" i="13"/>
  <c r="AB42" i="13"/>
  <c r="AB46" i="13"/>
  <c r="AZ14" i="13"/>
  <c r="AZ18" i="13"/>
  <c r="AB36" i="13"/>
  <c r="AB39" i="13"/>
  <c r="AO39" i="13"/>
  <c r="J39" i="13" s="1"/>
  <c r="AB43" i="13"/>
  <c r="AO43" i="13"/>
  <c r="J43" i="13" s="1"/>
  <c r="AO52" i="13"/>
  <c r="J52" i="13" s="1"/>
  <c r="AZ15" i="13"/>
  <c r="AB37" i="13"/>
  <c r="AO40" i="13"/>
  <c r="J40" i="13" s="1"/>
  <c r="AO44" i="13"/>
  <c r="J44" i="13" s="1"/>
  <c r="AB59" i="13"/>
  <c r="AO59" i="13"/>
  <c r="J59" i="13" s="1"/>
  <c r="AB63" i="13"/>
  <c r="AO63" i="13"/>
  <c r="J63" i="13" s="1"/>
  <c r="AB58" i="13"/>
  <c r="AB62" i="13"/>
  <c r="AO62" i="13"/>
  <c r="J62" i="13" s="1"/>
  <c r="AB56" i="13"/>
  <c r="AO57" i="13"/>
  <c r="J57" i="13" s="1"/>
  <c r="AO61" i="13"/>
  <c r="J61" i="13" s="1"/>
  <c r="AO65" i="13"/>
  <c r="J65" i="13" s="1"/>
  <c r="AQ25" i="13" l="1"/>
  <c r="AQ6" i="13"/>
  <c r="AQ24" i="13"/>
  <c r="AQ17" i="13"/>
  <c r="AQ23" i="13"/>
  <c r="AQ32" i="13"/>
  <c r="AQ33" i="13"/>
  <c r="AQ19" i="13"/>
  <c r="AQ21" i="13"/>
  <c r="AQ7" i="13"/>
  <c r="AQ9" i="13"/>
  <c r="AQ11" i="13"/>
  <c r="AQ12" i="13"/>
  <c r="AQ13" i="13"/>
  <c r="AQ14" i="13"/>
  <c r="AQ18" i="13"/>
  <c r="AQ20" i="13"/>
  <c r="AQ8" i="13"/>
  <c r="AQ10" i="13"/>
  <c r="AQ15" i="13"/>
  <c r="AQ22" i="13"/>
  <c r="AQ29" i="13"/>
  <c r="AQ31" i="13"/>
  <c r="AQ30" i="13"/>
  <c r="AQ28" i="13"/>
  <c r="AQ26" i="13"/>
  <c r="AQ27" i="13"/>
  <c r="AQ16" i="13"/>
  <c r="A2" i="9"/>
  <c r="E2" i="9" l="1"/>
  <c r="BG7" i="13"/>
  <c r="N2" i="9"/>
  <c r="M2" i="9"/>
  <c r="B2" i="8" l="1"/>
  <c r="D3" i="7"/>
  <c r="B3" i="4"/>
  <c r="B3" i="12"/>
  <c r="B3" i="2"/>
  <c r="A35" i="11" l="1"/>
  <c r="A36" i="11"/>
  <c r="A37" i="11"/>
  <c r="A38" i="11"/>
  <c r="A39" i="11"/>
  <c r="A40" i="11"/>
  <c r="A41" i="11"/>
  <c r="A34" i="11"/>
  <c r="A27" i="11"/>
  <c r="A28" i="11"/>
  <c r="A29" i="11"/>
  <c r="A30" i="11"/>
  <c r="A31" i="11"/>
  <c r="A32" i="11"/>
  <c r="A33" i="11"/>
  <c r="A26" i="11"/>
  <c r="A11" i="11"/>
  <c r="A12" i="11"/>
  <c r="A13" i="11"/>
  <c r="A14" i="11"/>
  <c r="A15" i="11"/>
  <c r="A16" i="11"/>
  <c r="A17" i="11"/>
  <c r="A10" i="11"/>
  <c r="A3" i="11"/>
  <c r="A4" i="11"/>
  <c r="A5" i="11"/>
  <c r="A6" i="11"/>
  <c r="A7" i="11"/>
  <c r="A8" i="11"/>
  <c r="A9" i="11"/>
  <c r="A2" i="11"/>
  <c r="W9" i="4"/>
  <c r="X9" i="4"/>
  <c r="Y9" i="4"/>
  <c r="Z9" i="4"/>
  <c r="W10" i="4"/>
  <c r="X10" i="4"/>
  <c r="Y10" i="4"/>
  <c r="Z10" i="4"/>
  <c r="W11" i="4"/>
  <c r="X11" i="4"/>
  <c r="Y11" i="4"/>
  <c r="Z11" i="4"/>
  <c r="W12" i="4"/>
  <c r="X12" i="4"/>
  <c r="Y12" i="4"/>
  <c r="Z12" i="4"/>
  <c r="W13" i="4"/>
  <c r="X13" i="4"/>
  <c r="Y13" i="4"/>
  <c r="Z13" i="4"/>
  <c r="W14" i="4"/>
  <c r="X14" i="4"/>
  <c r="Y14" i="4"/>
  <c r="Z14" i="4"/>
  <c r="W15" i="4"/>
  <c r="X15" i="4"/>
  <c r="Y15" i="4"/>
  <c r="Z15" i="4"/>
  <c r="W21" i="4"/>
  <c r="X21" i="4"/>
  <c r="Y21" i="4"/>
  <c r="Z21" i="4"/>
  <c r="W22" i="4"/>
  <c r="X22" i="4"/>
  <c r="Y22" i="4"/>
  <c r="Z22" i="4"/>
  <c r="W23" i="4"/>
  <c r="X23" i="4"/>
  <c r="Y23" i="4"/>
  <c r="Z23" i="4"/>
  <c r="W24" i="4"/>
  <c r="X24" i="4"/>
  <c r="Y24" i="4"/>
  <c r="Z24" i="4"/>
  <c r="W25" i="4"/>
  <c r="X25" i="4"/>
  <c r="Y25" i="4"/>
  <c r="Z25" i="4"/>
  <c r="W26" i="4"/>
  <c r="X26" i="4"/>
  <c r="Y26" i="4"/>
  <c r="Z26" i="4"/>
  <c r="W27" i="4"/>
  <c r="X27" i="4"/>
  <c r="Y27" i="4"/>
  <c r="Z27" i="4"/>
  <c r="W28" i="4"/>
  <c r="X28" i="4"/>
  <c r="Y28" i="4"/>
  <c r="Z28" i="4"/>
  <c r="Z8" i="4"/>
  <c r="Y8" i="4"/>
  <c r="X8" i="4"/>
  <c r="W8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T21" i="4"/>
  <c r="S21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T8" i="4"/>
  <c r="S8" i="4"/>
  <c r="AD9" i="2" l="1"/>
  <c r="BB9" i="2"/>
  <c r="R9" i="4" l="1"/>
  <c r="R10" i="4"/>
  <c r="R11" i="4"/>
  <c r="R12" i="4"/>
  <c r="R13" i="4"/>
  <c r="R14" i="4"/>
  <c r="R15" i="4"/>
  <c r="R8" i="4"/>
  <c r="AQ6" i="2"/>
  <c r="N24" i="4"/>
  <c r="O23" i="4"/>
  <c r="N23" i="4"/>
  <c r="O21" i="4"/>
  <c r="N21" i="4"/>
  <c r="A411" i="10" l="1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410" i="10"/>
  <c r="A921" i="10"/>
  <c r="B921" i="10" s="1"/>
  <c r="A922" i="10"/>
  <c r="A923" i="10"/>
  <c r="B923" i="10" s="1"/>
  <c r="A924" i="10"/>
  <c r="B924" i="10" s="1"/>
  <c r="A925" i="10"/>
  <c r="B925" i="10" s="1"/>
  <c r="A926" i="10"/>
  <c r="B926" i="10" s="1"/>
  <c r="A927" i="10"/>
  <c r="A928" i="10"/>
  <c r="B928" i="10" s="1"/>
  <c r="A929" i="10"/>
  <c r="B929" i="10" s="1"/>
  <c r="A930" i="10"/>
  <c r="A931" i="10"/>
  <c r="B931" i="10" s="1"/>
  <c r="A932" i="10"/>
  <c r="B932" i="10" s="1"/>
  <c r="A933" i="10"/>
  <c r="B933" i="10" s="1"/>
  <c r="A934" i="10"/>
  <c r="A935" i="10"/>
  <c r="D935" i="10" s="1"/>
  <c r="A936" i="10"/>
  <c r="B936" i="10" s="1"/>
  <c r="A937" i="10"/>
  <c r="A938" i="10"/>
  <c r="B938" i="10" s="1"/>
  <c r="A939" i="10"/>
  <c r="B939" i="10" s="1"/>
  <c r="A940" i="10"/>
  <c r="B940" i="10" s="1"/>
  <c r="A941" i="10"/>
  <c r="B941" i="10" s="1"/>
  <c r="A942" i="10"/>
  <c r="B942" i="10" s="1"/>
  <c r="A943" i="10"/>
  <c r="G943" i="10" s="1"/>
  <c r="A944" i="10"/>
  <c r="B944" i="10" s="1"/>
  <c r="A945" i="10"/>
  <c r="B945" i="10" s="1"/>
  <c r="A946" i="10"/>
  <c r="B946" i="10" s="1"/>
  <c r="A947" i="10"/>
  <c r="D947" i="10" s="1"/>
  <c r="A948" i="10"/>
  <c r="B948" i="10" s="1"/>
  <c r="A949" i="10"/>
  <c r="B949" i="10" s="1"/>
  <c r="A950" i="10"/>
  <c r="A951" i="10"/>
  <c r="D951" i="10" s="1"/>
  <c r="A952" i="10"/>
  <c r="B952" i="10" s="1"/>
  <c r="A953" i="10"/>
  <c r="A954" i="10"/>
  <c r="B954" i="10" s="1"/>
  <c r="A955" i="10"/>
  <c r="B955" i="10" s="1"/>
  <c r="A956" i="10"/>
  <c r="B956" i="10" s="1"/>
  <c r="A957" i="10"/>
  <c r="B957" i="10" s="1"/>
  <c r="A958" i="10"/>
  <c r="B958" i="10" s="1"/>
  <c r="A959" i="10"/>
  <c r="G959" i="10" s="1"/>
  <c r="A960" i="10"/>
  <c r="B960" i="10" s="1"/>
  <c r="A961" i="10"/>
  <c r="B961" i="10" s="1"/>
  <c r="A962" i="10"/>
  <c r="B962" i="10" s="1"/>
  <c r="A963" i="10"/>
  <c r="D963" i="10" s="1"/>
  <c r="A964" i="10"/>
  <c r="B964" i="10" s="1"/>
  <c r="A965" i="10"/>
  <c r="B965" i="10" s="1"/>
  <c r="A966" i="10"/>
  <c r="A967" i="10"/>
  <c r="C967" i="10" s="1"/>
  <c r="A968" i="10"/>
  <c r="B968" i="10" s="1"/>
  <c r="A969" i="10"/>
  <c r="A972" i="10"/>
  <c r="G972" i="10" s="1"/>
  <c r="A973" i="10"/>
  <c r="B973" i="10" s="1"/>
  <c r="A974" i="10"/>
  <c r="A975" i="10"/>
  <c r="A976" i="10"/>
  <c r="A977" i="10"/>
  <c r="B977" i="10" s="1"/>
  <c r="A978" i="10"/>
  <c r="A979" i="10"/>
  <c r="B979" i="10" s="1"/>
  <c r="A980" i="10"/>
  <c r="A981" i="10"/>
  <c r="B981" i="10" s="1"/>
  <c r="A982" i="10"/>
  <c r="B982" i="10" s="1"/>
  <c r="A983" i="10"/>
  <c r="A984" i="10"/>
  <c r="B984" i="10" s="1"/>
  <c r="A985" i="10"/>
  <c r="B985" i="10" s="1"/>
  <c r="A986" i="10"/>
  <c r="B986" i="10" s="1"/>
  <c r="A987" i="10"/>
  <c r="B987" i="10" s="1"/>
  <c r="A988" i="10"/>
  <c r="A989" i="10"/>
  <c r="B989" i="10" s="1"/>
  <c r="A990" i="10"/>
  <c r="B990" i="10" s="1"/>
  <c r="A991" i="10"/>
  <c r="A992" i="10"/>
  <c r="B992" i="10" s="1"/>
  <c r="A993" i="10"/>
  <c r="B993" i="10" s="1"/>
  <c r="A994" i="10"/>
  <c r="G994" i="10" s="1"/>
  <c r="A995" i="10"/>
  <c r="B995" i="10" s="1"/>
  <c r="A996" i="10"/>
  <c r="G996" i="10" s="1"/>
  <c r="A997" i="10"/>
  <c r="B997" i="10" s="1"/>
  <c r="A998" i="10"/>
  <c r="G998" i="10" s="1"/>
  <c r="A999" i="10"/>
  <c r="B999" i="10" s="1"/>
  <c r="A1000" i="10"/>
  <c r="G1000" i="10" s="1"/>
  <c r="A1001" i="10"/>
  <c r="B1001" i="10" s="1"/>
  <c r="A1002" i="10"/>
  <c r="G1002" i="10" s="1"/>
  <c r="A1003" i="10"/>
  <c r="D1003" i="10" s="1"/>
  <c r="A1004" i="10"/>
  <c r="G1004" i="10" s="1"/>
  <c r="A1005" i="10"/>
  <c r="B1005" i="10" s="1"/>
  <c r="A1006" i="10"/>
  <c r="G1006" i="10" s="1"/>
  <c r="A1007" i="10"/>
  <c r="B1007" i="10" s="1"/>
  <c r="A1008" i="10"/>
  <c r="G1008" i="10" s="1"/>
  <c r="A1009" i="10"/>
  <c r="B1009" i="10" s="1"/>
  <c r="A1010" i="10"/>
  <c r="G1010" i="10" s="1"/>
  <c r="A1011" i="10"/>
  <c r="B1011" i="10" s="1"/>
  <c r="A1012" i="10"/>
  <c r="G1012" i="10" s="1"/>
  <c r="A1013" i="10"/>
  <c r="B1013" i="10" s="1"/>
  <c r="A1014" i="10"/>
  <c r="G1014" i="10" s="1"/>
  <c r="A1015" i="10"/>
  <c r="B1015" i="10" s="1"/>
  <c r="A1016" i="10"/>
  <c r="B1016" i="10" s="1"/>
  <c r="A1017" i="10"/>
  <c r="B1017" i="10" s="1"/>
  <c r="A1018" i="10"/>
  <c r="A1019" i="10"/>
  <c r="B1019" i="10" s="1"/>
  <c r="A1020" i="10"/>
  <c r="B1020" i="10" s="1"/>
  <c r="A1021" i="10"/>
  <c r="A920" i="10"/>
  <c r="A819" i="10"/>
  <c r="A820" i="10"/>
  <c r="A821" i="10"/>
  <c r="A822" i="10"/>
  <c r="B822" i="10" s="1"/>
  <c r="A823" i="10"/>
  <c r="B823" i="10" s="1"/>
  <c r="A824" i="10"/>
  <c r="A825" i="10"/>
  <c r="A826" i="10"/>
  <c r="A827" i="10"/>
  <c r="A828" i="10"/>
  <c r="B828" i="10" s="1"/>
  <c r="A829" i="10"/>
  <c r="B829" i="10" s="1"/>
  <c r="A830" i="10"/>
  <c r="A831" i="10"/>
  <c r="A832" i="10"/>
  <c r="A833" i="10"/>
  <c r="A834" i="10"/>
  <c r="G834" i="10" s="1"/>
  <c r="A835" i="10"/>
  <c r="A836" i="10"/>
  <c r="A837" i="10"/>
  <c r="B837" i="10" s="1"/>
  <c r="A838" i="10"/>
  <c r="B838" i="10" s="1"/>
  <c r="A839" i="10"/>
  <c r="B839" i="10" s="1"/>
  <c r="A840" i="10"/>
  <c r="B840" i="10" s="1"/>
  <c r="A841" i="10"/>
  <c r="A842" i="10"/>
  <c r="B842" i="10" s="1"/>
  <c r="A843" i="10"/>
  <c r="B843" i="10" s="1"/>
  <c r="A844" i="10"/>
  <c r="A845" i="10"/>
  <c r="B845" i="10" s="1"/>
  <c r="A846" i="10"/>
  <c r="B846" i="10" s="1"/>
  <c r="A847" i="10"/>
  <c r="B847" i="10" s="1"/>
  <c r="A848" i="10"/>
  <c r="B848" i="10" s="1"/>
  <c r="A849" i="10"/>
  <c r="A850" i="10"/>
  <c r="B850" i="10" s="1"/>
  <c r="A851" i="10"/>
  <c r="B851" i="10" s="1"/>
  <c r="A852" i="10"/>
  <c r="A853" i="10"/>
  <c r="B853" i="10" s="1"/>
  <c r="A854" i="10"/>
  <c r="B854" i="10" s="1"/>
  <c r="A855" i="10"/>
  <c r="B855" i="10" s="1"/>
  <c r="A856" i="10"/>
  <c r="G856" i="10" s="1"/>
  <c r="A857" i="10"/>
  <c r="B857" i="10" s="1"/>
  <c r="A858" i="10"/>
  <c r="G858" i="10" s="1"/>
  <c r="A859" i="10"/>
  <c r="A860" i="10"/>
  <c r="G860" i="10" s="1"/>
  <c r="A861" i="10"/>
  <c r="A862" i="10"/>
  <c r="G862" i="10" s="1"/>
  <c r="A863" i="10"/>
  <c r="B863" i="10" s="1"/>
  <c r="A864" i="10"/>
  <c r="G864" i="10" s="1"/>
  <c r="A865" i="10"/>
  <c r="B865" i="10" s="1"/>
  <c r="A866" i="10"/>
  <c r="G866" i="10" s="1"/>
  <c r="A867" i="10"/>
  <c r="G867" i="10" s="1"/>
  <c r="A870" i="10"/>
  <c r="A871" i="10"/>
  <c r="A872" i="10"/>
  <c r="A873" i="10"/>
  <c r="A874" i="10"/>
  <c r="A875" i="10"/>
  <c r="A876" i="10"/>
  <c r="A877" i="10"/>
  <c r="A878" i="10"/>
  <c r="A879" i="10"/>
  <c r="B879" i="10" s="1"/>
  <c r="A880" i="10"/>
  <c r="A881" i="10"/>
  <c r="B881" i="10" s="1"/>
  <c r="A882" i="10"/>
  <c r="A883" i="10"/>
  <c r="C883" i="10" s="1"/>
  <c r="A884" i="10"/>
  <c r="B884" i="10" s="1"/>
  <c r="A885" i="10"/>
  <c r="C885" i="10" s="1"/>
  <c r="A886" i="10"/>
  <c r="B886" i="10" s="1"/>
  <c r="A887" i="10"/>
  <c r="A888" i="10"/>
  <c r="B888" i="10" s="1"/>
  <c r="A889" i="10"/>
  <c r="A890" i="10"/>
  <c r="B890" i="10" s="1"/>
  <c r="A891" i="10"/>
  <c r="C891" i="10" s="1"/>
  <c r="A892" i="10"/>
  <c r="B892" i="10" s="1"/>
  <c r="A893" i="10"/>
  <c r="C893" i="10" s="1"/>
  <c r="A894" i="10"/>
  <c r="B894" i="10" s="1"/>
  <c r="A895" i="10"/>
  <c r="C895" i="10" s="1"/>
  <c r="A896" i="10"/>
  <c r="B896" i="10" s="1"/>
  <c r="A897" i="10"/>
  <c r="C897" i="10" s="1"/>
  <c r="A898" i="10"/>
  <c r="D898" i="10" s="1"/>
  <c r="A899" i="10"/>
  <c r="C899" i="10" s="1"/>
  <c r="A900" i="10"/>
  <c r="B900" i="10" s="1"/>
  <c r="A901" i="10"/>
  <c r="C901" i="10" s="1"/>
  <c r="A902" i="10"/>
  <c r="B902" i="10" s="1"/>
  <c r="A903" i="10"/>
  <c r="B903" i="10" s="1"/>
  <c r="A904" i="10"/>
  <c r="B904" i="10" s="1"/>
  <c r="A905" i="10"/>
  <c r="B905" i="10" s="1"/>
  <c r="A906" i="10"/>
  <c r="B906" i="10" s="1"/>
  <c r="A907" i="10"/>
  <c r="D907" i="10" s="1"/>
  <c r="A908" i="10"/>
  <c r="B908" i="10" s="1"/>
  <c r="A909" i="10"/>
  <c r="B909" i="10" s="1"/>
  <c r="A910" i="10"/>
  <c r="A911" i="10"/>
  <c r="D911" i="10" s="1"/>
  <c r="A912" i="10"/>
  <c r="B912" i="10" s="1"/>
  <c r="A913" i="10"/>
  <c r="A914" i="10"/>
  <c r="B914" i="10" s="1"/>
  <c r="A915" i="10"/>
  <c r="B915" i="10" s="1"/>
  <c r="A916" i="10"/>
  <c r="B916" i="10" s="1"/>
  <c r="A917" i="10"/>
  <c r="B917" i="10" s="1"/>
  <c r="A918" i="10"/>
  <c r="B918" i="10" s="1"/>
  <c r="A919" i="10"/>
  <c r="A818" i="10"/>
  <c r="BH107" i="12"/>
  <c r="BG107" i="12"/>
  <c r="BF107" i="12"/>
  <c r="BE107" i="12"/>
  <c r="BD107" i="12"/>
  <c r="BC107" i="12"/>
  <c r="BB107" i="12"/>
  <c r="C919" i="10" s="1"/>
  <c r="BA107" i="12"/>
  <c r="AZ107" i="12"/>
  <c r="AY107" i="12"/>
  <c r="AX107" i="12"/>
  <c r="AW107" i="12"/>
  <c r="AV107" i="12"/>
  <c r="AU107" i="12"/>
  <c r="AT107" i="12"/>
  <c r="BH106" i="12"/>
  <c r="BG106" i="12"/>
  <c r="BF106" i="12"/>
  <c r="BE106" i="12"/>
  <c r="BD106" i="12"/>
  <c r="BC106" i="12"/>
  <c r="BB106" i="12"/>
  <c r="BA106" i="12"/>
  <c r="AZ106" i="12"/>
  <c r="AY106" i="12"/>
  <c r="AX106" i="12"/>
  <c r="AW106" i="12"/>
  <c r="AV106" i="12"/>
  <c r="AU106" i="12"/>
  <c r="AT106" i="12"/>
  <c r="BH105" i="12"/>
  <c r="BG105" i="12"/>
  <c r="BF105" i="12"/>
  <c r="BE105" i="12"/>
  <c r="BD105" i="12"/>
  <c r="BC105" i="12"/>
  <c r="BB105" i="12"/>
  <c r="BA105" i="12"/>
  <c r="AZ105" i="12"/>
  <c r="AY105" i="12"/>
  <c r="AX105" i="12"/>
  <c r="AW105" i="12"/>
  <c r="AV105" i="12"/>
  <c r="AU105" i="12"/>
  <c r="AT105" i="12"/>
  <c r="BH104" i="12"/>
  <c r="BG104" i="12"/>
  <c r="BF104" i="12"/>
  <c r="BE104" i="12"/>
  <c r="BD104" i="12"/>
  <c r="BC104" i="12"/>
  <c r="BB104" i="12"/>
  <c r="BA104" i="12"/>
  <c r="AZ104" i="12"/>
  <c r="AY104" i="12"/>
  <c r="AX104" i="12"/>
  <c r="AW104" i="12"/>
  <c r="AV104" i="12"/>
  <c r="AU104" i="12"/>
  <c r="AT104" i="12"/>
  <c r="BH103" i="12"/>
  <c r="BG103" i="12"/>
  <c r="BF103" i="12"/>
  <c r="BE103" i="12"/>
  <c r="BD103" i="12"/>
  <c r="BC103" i="12"/>
  <c r="BB103" i="12"/>
  <c r="BA103" i="12"/>
  <c r="AZ103" i="12"/>
  <c r="AY103" i="12"/>
  <c r="AX103" i="12"/>
  <c r="AW103" i="12"/>
  <c r="AV103" i="12"/>
  <c r="AU103" i="12"/>
  <c r="AT103" i="12"/>
  <c r="BH102" i="12"/>
  <c r="BG102" i="12"/>
  <c r="BF102" i="12"/>
  <c r="BE102" i="12"/>
  <c r="BD102" i="12"/>
  <c r="BC102" i="12"/>
  <c r="BB102" i="12"/>
  <c r="BA102" i="12"/>
  <c r="AZ102" i="12"/>
  <c r="AY102" i="12"/>
  <c r="AX102" i="12"/>
  <c r="AW102" i="12"/>
  <c r="AV102" i="12"/>
  <c r="AU102" i="12"/>
  <c r="AT102" i="12"/>
  <c r="BH101" i="12"/>
  <c r="BG101" i="12"/>
  <c r="BF101" i="12"/>
  <c r="BE101" i="12"/>
  <c r="BD101" i="12"/>
  <c r="BC101" i="12"/>
  <c r="BB101" i="12"/>
  <c r="BA101" i="12"/>
  <c r="AZ101" i="12"/>
  <c r="AY101" i="12"/>
  <c r="AX101" i="12"/>
  <c r="AW101" i="12"/>
  <c r="AV101" i="12"/>
  <c r="AU101" i="12"/>
  <c r="AT101" i="12"/>
  <c r="BH100" i="12"/>
  <c r="BG100" i="12"/>
  <c r="BF100" i="12"/>
  <c r="BE100" i="12"/>
  <c r="BD100" i="12"/>
  <c r="BC100" i="12"/>
  <c r="BB100" i="12"/>
  <c r="BA100" i="12"/>
  <c r="AZ100" i="12"/>
  <c r="AY100" i="12"/>
  <c r="AX100" i="12"/>
  <c r="AW100" i="12"/>
  <c r="AV100" i="12"/>
  <c r="AU100" i="12"/>
  <c r="AT100" i="12"/>
  <c r="BH99" i="12"/>
  <c r="BG99" i="12"/>
  <c r="BF99" i="12"/>
  <c r="BE99" i="12"/>
  <c r="BD99" i="12"/>
  <c r="BC99" i="12"/>
  <c r="BB99" i="12"/>
  <c r="BA99" i="12"/>
  <c r="AZ99" i="12"/>
  <c r="AY99" i="12"/>
  <c r="AX99" i="12"/>
  <c r="AW99" i="12"/>
  <c r="AV99" i="12"/>
  <c r="AU99" i="12"/>
  <c r="AT99" i="12"/>
  <c r="BH98" i="12"/>
  <c r="BG98" i="12"/>
  <c r="BF98" i="12"/>
  <c r="BE98" i="12"/>
  <c r="BD98" i="12"/>
  <c r="BC98" i="12"/>
  <c r="BB98" i="12"/>
  <c r="BA98" i="12"/>
  <c r="AZ98" i="12"/>
  <c r="AY98" i="12"/>
  <c r="AX98" i="12"/>
  <c r="AW98" i="12"/>
  <c r="AV98" i="12"/>
  <c r="AU98" i="12"/>
  <c r="AT98" i="12"/>
  <c r="BH97" i="12"/>
  <c r="BG97" i="12"/>
  <c r="BF97" i="12"/>
  <c r="BE97" i="12"/>
  <c r="BD97" i="12"/>
  <c r="BC97" i="12"/>
  <c r="BB97" i="12"/>
  <c r="BA97" i="12"/>
  <c r="AZ97" i="12"/>
  <c r="AY97" i="12"/>
  <c r="AX97" i="12"/>
  <c r="AW97" i="12"/>
  <c r="AV97" i="12"/>
  <c r="AU97" i="12"/>
  <c r="AT97" i="12"/>
  <c r="BH96" i="12"/>
  <c r="BG96" i="12"/>
  <c r="BF96" i="12"/>
  <c r="BE96" i="12"/>
  <c r="BD96" i="12"/>
  <c r="BC96" i="12"/>
  <c r="BB96" i="12"/>
  <c r="BA96" i="12"/>
  <c r="AZ96" i="12"/>
  <c r="AY96" i="12"/>
  <c r="AX96" i="12"/>
  <c r="AW96" i="12"/>
  <c r="AV96" i="12"/>
  <c r="AU96" i="12"/>
  <c r="AT96" i="12"/>
  <c r="BH95" i="12"/>
  <c r="BG95" i="12"/>
  <c r="BF95" i="12"/>
  <c r="BE95" i="12"/>
  <c r="BD95" i="12"/>
  <c r="BC95" i="12"/>
  <c r="BB95" i="12"/>
  <c r="BA95" i="12"/>
  <c r="AZ95" i="12"/>
  <c r="AY95" i="12"/>
  <c r="AX95" i="12"/>
  <c r="AW95" i="12"/>
  <c r="AV95" i="12"/>
  <c r="AU95" i="12"/>
  <c r="AT95" i="12"/>
  <c r="BH94" i="12"/>
  <c r="BG94" i="12"/>
  <c r="BF94" i="12"/>
  <c r="BE94" i="12"/>
  <c r="BD94" i="12"/>
  <c r="BC94" i="12"/>
  <c r="BB94" i="12"/>
  <c r="BA94" i="12"/>
  <c r="AZ94" i="12"/>
  <c r="AY94" i="12"/>
  <c r="AX94" i="12"/>
  <c r="AW94" i="12"/>
  <c r="AV94" i="12"/>
  <c r="AU94" i="12"/>
  <c r="AT94" i="12"/>
  <c r="BH93" i="12"/>
  <c r="BG93" i="12"/>
  <c r="BF93" i="12"/>
  <c r="BE93" i="12"/>
  <c r="BD93" i="12"/>
  <c r="BC93" i="12"/>
  <c r="BB93" i="12"/>
  <c r="BA93" i="12"/>
  <c r="AZ93" i="12"/>
  <c r="AY93" i="12"/>
  <c r="AX93" i="12"/>
  <c r="AW93" i="12"/>
  <c r="AV93" i="12"/>
  <c r="AU93" i="12"/>
  <c r="AT93" i="12"/>
  <c r="BH92" i="12"/>
  <c r="BG92" i="12"/>
  <c r="BF92" i="12"/>
  <c r="BE92" i="12"/>
  <c r="BD92" i="12"/>
  <c r="BC92" i="12"/>
  <c r="BB92" i="12"/>
  <c r="BA92" i="12"/>
  <c r="AZ92" i="12"/>
  <c r="AY92" i="12"/>
  <c r="AX92" i="12"/>
  <c r="AW92" i="12"/>
  <c r="AV92" i="12"/>
  <c r="AU92" i="12"/>
  <c r="AT92" i="12"/>
  <c r="BH91" i="12"/>
  <c r="BG91" i="12"/>
  <c r="BF91" i="12"/>
  <c r="BE91" i="12"/>
  <c r="BD91" i="12"/>
  <c r="BC91" i="12"/>
  <c r="BB91" i="12"/>
  <c r="BA91" i="12"/>
  <c r="AZ91" i="12"/>
  <c r="AY91" i="12"/>
  <c r="AX91" i="12"/>
  <c r="AW91" i="12"/>
  <c r="AV91" i="12"/>
  <c r="AU91" i="12"/>
  <c r="AT91" i="12"/>
  <c r="BH90" i="12"/>
  <c r="BG90" i="12"/>
  <c r="BF90" i="12"/>
  <c r="BE90" i="12"/>
  <c r="BD90" i="12"/>
  <c r="BC90" i="12"/>
  <c r="BB90" i="12"/>
  <c r="BA90" i="12"/>
  <c r="AZ90" i="12"/>
  <c r="AY90" i="12"/>
  <c r="AX90" i="12"/>
  <c r="AW90" i="12"/>
  <c r="AV90" i="12"/>
  <c r="AU90" i="12"/>
  <c r="AT90" i="12"/>
  <c r="BH89" i="12"/>
  <c r="BG89" i="12"/>
  <c r="BF89" i="12"/>
  <c r="BE89" i="12"/>
  <c r="BD89" i="12"/>
  <c r="BC89" i="12"/>
  <c r="BB89" i="12"/>
  <c r="BA89" i="12"/>
  <c r="AZ89" i="12"/>
  <c r="AY89" i="12"/>
  <c r="AX89" i="12"/>
  <c r="AW89" i="12"/>
  <c r="AV89" i="12"/>
  <c r="AU89" i="12"/>
  <c r="AT89" i="12"/>
  <c r="BH88" i="12"/>
  <c r="BG88" i="12"/>
  <c r="BF88" i="12"/>
  <c r="BE88" i="12"/>
  <c r="BD88" i="12"/>
  <c r="BC88" i="12"/>
  <c r="BB88" i="12"/>
  <c r="BA88" i="12"/>
  <c r="AZ88" i="12"/>
  <c r="AY88" i="12"/>
  <c r="AX88" i="12"/>
  <c r="AW88" i="12"/>
  <c r="AV88" i="12"/>
  <c r="AU88" i="12"/>
  <c r="AT88" i="12"/>
  <c r="BH87" i="12"/>
  <c r="BG87" i="12"/>
  <c r="BF87" i="12"/>
  <c r="BE87" i="12"/>
  <c r="BD87" i="12"/>
  <c r="BC87" i="12"/>
  <c r="BB87" i="12"/>
  <c r="BA87" i="12"/>
  <c r="AZ87" i="12"/>
  <c r="AY87" i="12"/>
  <c r="AX87" i="12"/>
  <c r="AW87" i="12"/>
  <c r="AV87" i="12"/>
  <c r="AU87" i="12"/>
  <c r="AT87" i="12"/>
  <c r="BH86" i="12"/>
  <c r="BG86" i="12"/>
  <c r="BF86" i="12"/>
  <c r="BE86" i="12"/>
  <c r="BD86" i="12"/>
  <c r="BC86" i="12"/>
  <c r="BB86" i="12"/>
  <c r="BA86" i="12"/>
  <c r="AZ86" i="12"/>
  <c r="AY86" i="12"/>
  <c r="AX86" i="12"/>
  <c r="AW86" i="12"/>
  <c r="AV86" i="12"/>
  <c r="AU86" i="12"/>
  <c r="AT86" i="12"/>
  <c r="BH85" i="12"/>
  <c r="BG85" i="12"/>
  <c r="BF85" i="12"/>
  <c r="BE85" i="12"/>
  <c r="BD85" i="12"/>
  <c r="BC85" i="12"/>
  <c r="BB85" i="12"/>
  <c r="BA85" i="12"/>
  <c r="AZ85" i="12"/>
  <c r="AY85" i="12"/>
  <c r="AX85" i="12"/>
  <c r="AW85" i="12"/>
  <c r="AV85" i="12"/>
  <c r="AU85" i="12"/>
  <c r="AT85" i="12"/>
  <c r="BH84" i="12"/>
  <c r="BG84" i="12"/>
  <c r="BF84" i="12"/>
  <c r="BE84" i="12"/>
  <c r="BD84" i="12"/>
  <c r="BC84" i="12"/>
  <c r="BB84" i="12"/>
  <c r="BA84" i="12"/>
  <c r="AZ84" i="12"/>
  <c r="AY84" i="12"/>
  <c r="AX84" i="12"/>
  <c r="AW84" i="12"/>
  <c r="AV84" i="12"/>
  <c r="AU84" i="12"/>
  <c r="AT84" i="12"/>
  <c r="BH83" i="12"/>
  <c r="BG83" i="12"/>
  <c r="BF83" i="12"/>
  <c r="BE83" i="12"/>
  <c r="BD83" i="12"/>
  <c r="BC83" i="12"/>
  <c r="BB83" i="12"/>
  <c r="BA83" i="12"/>
  <c r="AZ83" i="12"/>
  <c r="AY83" i="12"/>
  <c r="AX83" i="12"/>
  <c r="AW83" i="12"/>
  <c r="AV83" i="12"/>
  <c r="AU83" i="12"/>
  <c r="AT83" i="12"/>
  <c r="BH82" i="12"/>
  <c r="BG82" i="12"/>
  <c r="BF82" i="12"/>
  <c r="BE82" i="12"/>
  <c r="BD82" i="12"/>
  <c r="BC82" i="12"/>
  <c r="BB82" i="12"/>
  <c r="BA82" i="12"/>
  <c r="AZ82" i="12"/>
  <c r="AY82" i="12"/>
  <c r="AX82" i="12"/>
  <c r="AW82" i="12"/>
  <c r="AV82" i="12"/>
  <c r="AU82" i="12"/>
  <c r="AT82" i="12"/>
  <c r="BH81" i="12"/>
  <c r="BG81" i="12"/>
  <c r="BF81" i="12"/>
  <c r="BE81" i="12"/>
  <c r="BD81" i="12"/>
  <c r="BC81" i="12"/>
  <c r="BB81" i="12"/>
  <c r="BA81" i="12"/>
  <c r="AZ81" i="12"/>
  <c r="AY81" i="12"/>
  <c r="AX81" i="12"/>
  <c r="AW81" i="12"/>
  <c r="AV81" i="12"/>
  <c r="AU81" i="12"/>
  <c r="AT81" i="12"/>
  <c r="BH80" i="12"/>
  <c r="BG80" i="12"/>
  <c r="BF80" i="12"/>
  <c r="BE80" i="12"/>
  <c r="BD80" i="12"/>
  <c r="BC80" i="12"/>
  <c r="BB80" i="12"/>
  <c r="BA80" i="12"/>
  <c r="AZ80" i="12"/>
  <c r="AY80" i="12"/>
  <c r="AX80" i="12"/>
  <c r="AW80" i="12"/>
  <c r="AV80" i="12"/>
  <c r="AU80" i="12"/>
  <c r="AT80" i="12"/>
  <c r="BH79" i="12"/>
  <c r="BG79" i="12"/>
  <c r="BF79" i="12"/>
  <c r="BE79" i="12"/>
  <c r="BD79" i="12"/>
  <c r="BC79" i="12"/>
  <c r="BB79" i="12"/>
  <c r="BA79" i="12"/>
  <c r="AZ79" i="12"/>
  <c r="AY79" i="12"/>
  <c r="AX79" i="12"/>
  <c r="AW79" i="12"/>
  <c r="AV79" i="12"/>
  <c r="AU79" i="12"/>
  <c r="AT79" i="12"/>
  <c r="BH78" i="12"/>
  <c r="BG78" i="12"/>
  <c r="BF78" i="12"/>
  <c r="BE78" i="12"/>
  <c r="BD78" i="12"/>
  <c r="BC78" i="12"/>
  <c r="BB78" i="12"/>
  <c r="BA78" i="12"/>
  <c r="AZ78" i="12"/>
  <c r="AY78" i="12"/>
  <c r="AX78" i="12"/>
  <c r="AW78" i="12"/>
  <c r="AV78" i="12"/>
  <c r="AU78" i="12"/>
  <c r="AT78" i="12"/>
  <c r="BH77" i="12"/>
  <c r="BG77" i="12"/>
  <c r="BF77" i="12"/>
  <c r="BE77" i="12"/>
  <c r="BD77" i="12"/>
  <c r="BC77" i="12"/>
  <c r="BB77" i="12"/>
  <c r="BA77" i="12"/>
  <c r="AZ77" i="12"/>
  <c r="AY77" i="12"/>
  <c r="AX77" i="12"/>
  <c r="AW77" i="12"/>
  <c r="AV77" i="12"/>
  <c r="AU77" i="12"/>
  <c r="AT77" i="12"/>
  <c r="BH76" i="12"/>
  <c r="BG76" i="12"/>
  <c r="BF76" i="12"/>
  <c r="BE76" i="12"/>
  <c r="BD76" i="12"/>
  <c r="BC76" i="12"/>
  <c r="BB76" i="12"/>
  <c r="BA76" i="12"/>
  <c r="AZ76" i="12"/>
  <c r="AY76" i="12"/>
  <c r="AX76" i="12"/>
  <c r="AW76" i="12"/>
  <c r="AV76" i="12"/>
  <c r="AU76" i="12"/>
  <c r="AT76" i="12"/>
  <c r="BH75" i="12"/>
  <c r="BG75" i="12"/>
  <c r="BF75" i="12"/>
  <c r="BE75" i="12"/>
  <c r="BD75" i="12"/>
  <c r="BC75" i="12"/>
  <c r="BB75" i="12"/>
  <c r="BA75" i="12"/>
  <c r="AZ75" i="12"/>
  <c r="AY75" i="12"/>
  <c r="AX75" i="12"/>
  <c r="AW75" i="12"/>
  <c r="AV75" i="12"/>
  <c r="AU75" i="12"/>
  <c r="AT75" i="12"/>
  <c r="BH74" i="12"/>
  <c r="BG74" i="12"/>
  <c r="BF74" i="12"/>
  <c r="BE74" i="12"/>
  <c r="BD74" i="12"/>
  <c r="BC74" i="12"/>
  <c r="BB74" i="12"/>
  <c r="BA74" i="12"/>
  <c r="AZ74" i="12"/>
  <c r="AY74" i="12"/>
  <c r="AX74" i="12"/>
  <c r="AW74" i="12"/>
  <c r="AV74" i="12"/>
  <c r="AU74" i="12"/>
  <c r="AT74" i="12"/>
  <c r="BH73" i="12"/>
  <c r="BG73" i="12"/>
  <c r="BF73" i="12"/>
  <c r="BE73" i="12"/>
  <c r="BD73" i="12"/>
  <c r="BC73" i="12"/>
  <c r="BB73" i="12"/>
  <c r="BA73" i="12"/>
  <c r="AZ73" i="12"/>
  <c r="AY73" i="12"/>
  <c r="AX73" i="12"/>
  <c r="AW73" i="12"/>
  <c r="AV73" i="12"/>
  <c r="AU73" i="12"/>
  <c r="AT73" i="12"/>
  <c r="BH72" i="12"/>
  <c r="BG72" i="12"/>
  <c r="BF72" i="12"/>
  <c r="BE72" i="12"/>
  <c r="BD72" i="12"/>
  <c r="BC72" i="12"/>
  <c r="BB72" i="12"/>
  <c r="BA72" i="12"/>
  <c r="AZ72" i="12"/>
  <c r="AY72" i="12"/>
  <c r="AX72" i="12"/>
  <c r="AW72" i="12"/>
  <c r="AV72" i="12"/>
  <c r="AU72" i="12"/>
  <c r="AT72" i="12"/>
  <c r="BH71" i="12"/>
  <c r="BG71" i="12"/>
  <c r="BF71" i="12"/>
  <c r="BE71" i="12"/>
  <c r="BD71" i="12"/>
  <c r="BC71" i="12"/>
  <c r="BB71" i="12"/>
  <c r="BA71" i="12"/>
  <c r="AZ71" i="12"/>
  <c r="AY71" i="12"/>
  <c r="AX71" i="12"/>
  <c r="AW71" i="12"/>
  <c r="AV71" i="12"/>
  <c r="AU71" i="12"/>
  <c r="AT71" i="12"/>
  <c r="BH70" i="12"/>
  <c r="BG70" i="12"/>
  <c r="BF70" i="12"/>
  <c r="BE70" i="12"/>
  <c r="BD70" i="12"/>
  <c r="BC70" i="12"/>
  <c r="BB70" i="12"/>
  <c r="BA70" i="12"/>
  <c r="AZ70" i="12"/>
  <c r="AY70" i="12"/>
  <c r="AX70" i="12"/>
  <c r="AW70" i="12"/>
  <c r="AV70" i="12"/>
  <c r="AU70" i="12"/>
  <c r="AT70" i="12"/>
  <c r="BH69" i="12"/>
  <c r="BG69" i="12"/>
  <c r="BF69" i="12"/>
  <c r="BE69" i="12"/>
  <c r="BD69" i="12"/>
  <c r="BC69" i="12"/>
  <c r="BB69" i="12"/>
  <c r="BA69" i="12"/>
  <c r="AZ69" i="12"/>
  <c r="AY69" i="12"/>
  <c r="AX69" i="12"/>
  <c r="AW69" i="12"/>
  <c r="AV69" i="12"/>
  <c r="AU69" i="12"/>
  <c r="AT69" i="12"/>
  <c r="BH68" i="12"/>
  <c r="BG68" i="12"/>
  <c r="G880" i="10" s="1"/>
  <c r="BF68" i="12"/>
  <c r="BE68" i="12"/>
  <c r="BD68" i="12"/>
  <c r="BC68" i="12"/>
  <c r="BB68" i="12"/>
  <c r="C880" i="10" s="1"/>
  <c r="BA68" i="12"/>
  <c r="AZ68" i="12"/>
  <c r="AY68" i="12"/>
  <c r="AX68" i="12"/>
  <c r="AW68" i="12"/>
  <c r="AV68" i="12"/>
  <c r="AU68" i="12"/>
  <c r="AT68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U67" i="12"/>
  <c r="AT67" i="12"/>
  <c r="BH66" i="12"/>
  <c r="BG66" i="12"/>
  <c r="BF66" i="12"/>
  <c r="BE66" i="12"/>
  <c r="BD66" i="12"/>
  <c r="BC66" i="12"/>
  <c r="BB66" i="12"/>
  <c r="BA66" i="12"/>
  <c r="AZ66" i="12"/>
  <c r="AY66" i="12"/>
  <c r="AX66" i="12"/>
  <c r="AW66" i="12"/>
  <c r="AV66" i="12"/>
  <c r="AU66" i="12"/>
  <c r="AT66" i="12"/>
  <c r="BH65" i="12"/>
  <c r="BG65" i="12"/>
  <c r="BF65" i="12"/>
  <c r="BE65" i="12"/>
  <c r="BD65" i="12"/>
  <c r="BC65" i="12"/>
  <c r="BB65" i="12"/>
  <c r="BA65" i="12"/>
  <c r="AZ65" i="12"/>
  <c r="AY65" i="12"/>
  <c r="AX65" i="12"/>
  <c r="AW65" i="12"/>
  <c r="AV65" i="12"/>
  <c r="AU65" i="12"/>
  <c r="AT65" i="12"/>
  <c r="BH64" i="12"/>
  <c r="BG64" i="12"/>
  <c r="G876" i="10" s="1"/>
  <c r="BF64" i="12"/>
  <c r="BE64" i="12"/>
  <c r="BD64" i="12"/>
  <c r="BC64" i="12"/>
  <c r="BB64" i="12"/>
  <c r="C876" i="10" s="1"/>
  <c r="BA64" i="12"/>
  <c r="AZ64" i="12"/>
  <c r="AY64" i="12"/>
  <c r="AX64" i="12"/>
  <c r="AW64" i="12"/>
  <c r="B876" i="10" s="1"/>
  <c r="AV64" i="12"/>
  <c r="AU64" i="12"/>
  <c r="AT64" i="12"/>
  <c r="BH63" i="12"/>
  <c r="BG63" i="12"/>
  <c r="BF63" i="12"/>
  <c r="BE63" i="12"/>
  <c r="BD63" i="12"/>
  <c r="BC63" i="12"/>
  <c r="BB63" i="12"/>
  <c r="BA63" i="12"/>
  <c r="AZ63" i="12"/>
  <c r="AY63" i="12"/>
  <c r="AX63" i="12"/>
  <c r="AW63" i="12"/>
  <c r="AV63" i="12"/>
  <c r="AU63" i="12"/>
  <c r="AT63" i="12"/>
  <c r="BH62" i="12"/>
  <c r="BG62" i="12"/>
  <c r="BF62" i="12"/>
  <c r="BE62" i="12"/>
  <c r="BD62" i="12"/>
  <c r="BC62" i="12"/>
  <c r="BB62" i="12"/>
  <c r="BA62" i="12"/>
  <c r="AZ62" i="12"/>
  <c r="AY62" i="12"/>
  <c r="AX62" i="12"/>
  <c r="AW62" i="12"/>
  <c r="AV62" i="12"/>
  <c r="AU62" i="12"/>
  <c r="AT62" i="12"/>
  <c r="BH61" i="12"/>
  <c r="G975" i="10" s="1"/>
  <c r="BG61" i="12"/>
  <c r="BF61" i="12"/>
  <c r="BE61" i="12"/>
  <c r="BD61" i="12"/>
  <c r="BC61" i="12"/>
  <c r="BB61" i="12"/>
  <c r="BA61" i="12"/>
  <c r="AZ61" i="12"/>
  <c r="AY61" i="12"/>
  <c r="AX61" i="12"/>
  <c r="AW61" i="12"/>
  <c r="AV61" i="12"/>
  <c r="AU61" i="12"/>
  <c r="AT61" i="12"/>
  <c r="BH60" i="12"/>
  <c r="BG60" i="12"/>
  <c r="G872" i="10" s="1"/>
  <c r="BF60" i="12"/>
  <c r="BE60" i="12"/>
  <c r="BD60" i="12"/>
  <c r="BC60" i="12"/>
  <c r="BB60" i="12"/>
  <c r="C872" i="10" s="1"/>
  <c r="BA60" i="12"/>
  <c r="AZ60" i="12"/>
  <c r="AY60" i="12"/>
  <c r="AX60" i="12"/>
  <c r="AW60" i="12"/>
  <c r="B872" i="10" s="1"/>
  <c r="AV60" i="12"/>
  <c r="AU60" i="12"/>
  <c r="AT60" i="12"/>
  <c r="BH59" i="12"/>
  <c r="BG59" i="12"/>
  <c r="BF59" i="12"/>
  <c r="BE59" i="12"/>
  <c r="BD59" i="12"/>
  <c r="BC59" i="12"/>
  <c r="BB59" i="12"/>
  <c r="BA59" i="12"/>
  <c r="AZ59" i="12"/>
  <c r="AY59" i="12"/>
  <c r="AX59" i="12"/>
  <c r="AW59" i="12"/>
  <c r="AV59" i="12"/>
  <c r="AU59" i="12"/>
  <c r="AT59" i="12"/>
  <c r="BH58" i="12"/>
  <c r="BG58" i="12"/>
  <c r="BF58" i="12"/>
  <c r="BE58" i="12"/>
  <c r="BD58" i="12"/>
  <c r="BC58" i="12"/>
  <c r="BB58" i="12"/>
  <c r="BA58" i="12"/>
  <c r="AZ58" i="12"/>
  <c r="AY58" i="12"/>
  <c r="AX58" i="12"/>
  <c r="AW58" i="12"/>
  <c r="B870" i="10" s="1"/>
  <c r="AV58" i="12"/>
  <c r="AU58" i="12"/>
  <c r="AT58" i="12"/>
  <c r="AU56" i="12"/>
  <c r="AT56" i="12"/>
  <c r="BH55" i="12"/>
  <c r="BG55" i="12"/>
  <c r="BF55" i="12"/>
  <c r="BE55" i="12"/>
  <c r="BD55" i="12"/>
  <c r="BC55" i="12"/>
  <c r="BB55" i="12"/>
  <c r="BA55" i="12"/>
  <c r="AZ55" i="12"/>
  <c r="AY55" i="12"/>
  <c r="AX55" i="12"/>
  <c r="AW55" i="12"/>
  <c r="AV55" i="12"/>
  <c r="AU55" i="12"/>
  <c r="AT55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BH53" i="12"/>
  <c r="BG53" i="12"/>
  <c r="BF53" i="12"/>
  <c r="BE53" i="12"/>
  <c r="BD53" i="12"/>
  <c r="BC53" i="12"/>
  <c r="BB53" i="12"/>
  <c r="BA53" i="12"/>
  <c r="AZ53" i="12"/>
  <c r="AY53" i="12"/>
  <c r="AX53" i="12"/>
  <c r="AW53" i="12"/>
  <c r="AV53" i="12"/>
  <c r="AU53" i="12"/>
  <c r="AT53" i="12"/>
  <c r="BH52" i="12"/>
  <c r="BG52" i="12"/>
  <c r="BF52" i="12"/>
  <c r="BE52" i="12"/>
  <c r="BD52" i="12"/>
  <c r="BC52" i="12"/>
  <c r="BB52" i="12"/>
  <c r="BA52" i="12"/>
  <c r="AZ52" i="12"/>
  <c r="AY52" i="12"/>
  <c r="AX52" i="12"/>
  <c r="AW52" i="12"/>
  <c r="AV52" i="12"/>
  <c r="AU52" i="12"/>
  <c r="AT52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BH48" i="12"/>
  <c r="BG48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BH47" i="12"/>
  <c r="BG47" i="12"/>
  <c r="BF47" i="12"/>
  <c r="BE47" i="12"/>
  <c r="BD47" i="12"/>
  <c r="BC47" i="12"/>
  <c r="BB47" i="12"/>
  <c r="BA47" i="12"/>
  <c r="AZ47" i="12"/>
  <c r="AY47" i="12"/>
  <c r="AX47" i="12"/>
  <c r="AW47" i="12"/>
  <c r="AV47" i="12"/>
  <c r="AU47" i="12"/>
  <c r="AT47" i="12"/>
  <c r="BH46" i="12"/>
  <c r="BG46" i="12"/>
  <c r="BF46" i="12"/>
  <c r="BE46" i="12"/>
  <c r="BD46" i="12"/>
  <c r="BC46" i="12"/>
  <c r="BB46" i="12"/>
  <c r="BA46" i="12"/>
  <c r="AZ46" i="12"/>
  <c r="AY46" i="12"/>
  <c r="AX46" i="12"/>
  <c r="AW46" i="12"/>
  <c r="AV46" i="12"/>
  <c r="AU46" i="12"/>
  <c r="AT46" i="12"/>
  <c r="BH45" i="12"/>
  <c r="BG45" i="12"/>
  <c r="BF45" i="12"/>
  <c r="BE45" i="12"/>
  <c r="BD45" i="12"/>
  <c r="BC45" i="12"/>
  <c r="BB45" i="12"/>
  <c r="BA45" i="12"/>
  <c r="AZ45" i="12"/>
  <c r="AY45" i="12"/>
  <c r="AX45" i="12"/>
  <c r="AW45" i="12"/>
  <c r="AV45" i="12"/>
  <c r="AU45" i="12"/>
  <c r="AT45" i="12"/>
  <c r="BH44" i="12"/>
  <c r="BG44" i="12"/>
  <c r="BF44" i="12"/>
  <c r="BE44" i="12"/>
  <c r="BD44" i="12"/>
  <c r="BC44" i="12"/>
  <c r="BB44" i="12"/>
  <c r="BA44" i="12"/>
  <c r="AZ44" i="12"/>
  <c r="AY44" i="12"/>
  <c r="AX44" i="12"/>
  <c r="AW44" i="12"/>
  <c r="AV44" i="12"/>
  <c r="AU44" i="12"/>
  <c r="AT44" i="12"/>
  <c r="BH43" i="12"/>
  <c r="BG43" i="12"/>
  <c r="BF43" i="12"/>
  <c r="BE43" i="12"/>
  <c r="BD43" i="12"/>
  <c r="BC43" i="12"/>
  <c r="BB43" i="12"/>
  <c r="BA43" i="12"/>
  <c r="AZ43" i="12"/>
  <c r="AY43" i="12"/>
  <c r="AX43" i="12"/>
  <c r="AW43" i="12"/>
  <c r="AV43" i="12"/>
  <c r="AU43" i="12"/>
  <c r="AT43" i="12"/>
  <c r="BH42" i="12"/>
  <c r="BG42" i="12"/>
  <c r="BF42" i="12"/>
  <c r="BE42" i="12"/>
  <c r="BD42" i="12"/>
  <c r="BC42" i="12"/>
  <c r="BB42" i="12"/>
  <c r="BA42" i="12"/>
  <c r="AZ42" i="12"/>
  <c r="AY42" i="12"/>
  <c r="AX42" i="12"/>
  <c r="AW42" i="12"/>
  <c r="AV42" i="12"/>
  <c r="AU42" i="12"/>
  <c r="AT42" i="12"/>
  <c r="BH41" i="12"/>
  <c r="BG41" i="12"/>
  <c r="BF41" i="12"/>
  <c r="BE41" i="12"/>
  <c r="BD41" i="12"/>
  <c r="BC41" i="12"/>
  <c r="BB41" i="12"/>
  <c r="BA41" i="12"/>
  <c r="AZ41" i="12"/>
  <c r="AY41" i="12"/>
  <c r="AX41" i="12"/>
  <c r="AW41" i="12"/>
  <c r="AV41" i="12"/>
  <c r="AU41" i="12"/>
  <c r="AT41" i="12"/>
  <c r="BH40" i="12"/>
  <c r="BG40" i="12"/>
  <c r="BF40" i="12"/>
  <c r="BE40" i="12"/>
  <c r="BD40" i="12"/>
  <c r="BC40" i="12"/>
  <c r="BB40" i="12"/>
  <c r="BA40" i="12"/>
  <c r="AZ40" i="12"/>
  <c r="AY40" i="12"/>
  <c r="AX40" i="12"/>
  <c r="AW40" i="12"/>
  <c r="AV40" i="12"/>
  <c r="AU40" i="12"/>
  <c r="AT40" i="12"/>
  <c r="BH39" i="12"/>
  <c r="BG39" i="12"/>
  <c r="BF39" i="12"/>
  <c r="BE39" i="12"/>
  <c r="BD39" i="12"/>
  <c r="BC39" i="12"/>
  <c r="BB39" i="12"/>
  <c r="BA39" i="12"/>
  <c r="AZ39" i="12"/>
  <c r="AY39" i="12"/>
  <c r="AX39" i="12"/>
  <c r="AW39" i="12"/>
  <c r="AV39" i="12"/>
  <c r="AU39" i="12"/>
  <c r="AT39" i="12"/>
  <c r="BH38" i="12"/>
  <c r="BG38" i="12"/>
  <c r="BF38" i="12"/>
  <c r="BE38" i="12"/>
  <c r="BD38" i="12"/>
  <c r="BC38" i="12"/>
  <c r="BB38" i="12"/>
  <c r="BA38" i="12"/>
  <c r="AZ38" i="12"/>
  <c r="AY38" i="12"/>
  <c r="AX38" i="12"/>
  <c r="AW38" i="12"/>
  <c r="AV38" i="12"/>
  <c r="AU38" i="12"/>
  <c r="AT38" i="12"/>
  <c r="BH37" i="12"/>
  <c r="BG37" i="12"/>
  <c r="BF37" i="12"/>
  <c r="BE37" i="12"/>
  <c r="BD37" i="12"/>
  <c r="BC37" i="12"/>
  <c r="BB37" i="12"/>
  <c r="BA37" i="12"/>
  <c r="AZ37" i="12"/>
  <c r="AY37" i="12"/>
  <c r="AX37" i="12"/>
  <c r="AW37" i="12"/>
  <c r="AV37" i="12"/>
  <c r="AU37" i="12"/>
  <c r="AT37" i="12"/>
  <c r="BH36" i="12"/>
  <c r="BG36" i="12"/>
  <c r="BF36" i="12"/>
  <c r="BE36" i="12"/>
  <c r="BD36" i="12"/>
  <c r="BC36" i="12"/>
  <c r="BB36" i="12"/>
  <c r="BA36" i="12"/>
  <c r="AZ36" i="12"/>
  <c r="AY36" i="12"/>
  <c r="AX36" i="12"/>
  <c r="AW36" i="12"/>
  <c r="AV36" i="12"/>
  <c r="AU36" i="12"/>
  <c r="AT36" i="12"/>
  <c r="BH35" i="12"/>
  <c r="BG35" i="12"/>
  <c r="BF35" i="12"/>
  <c r="BE35" i="12"/>
  <c r="BD35" i="12"/>
  <c r="BC35" i="12"/>
  <c r="BB35" i="12"/>
  <c r="BA35" i="12"/>
  <c r="AZ35" i="12"/>
  <c r="AY35" i="12"/>
  <c r="AX35" i="12"/>
  <c r="AW35" i="12"/>
  <c r="AV35" i="12"/>
  <c r="AU35" i="12"/>
  <c r="AT35" i="12"/>
  <c r="BH34" i="12"/>
  <c r="BG34" i="12"/>
  <c r="BF34" i="12"/>
  <c r="BE34" i="12"/>
  <c r="BD34" i="12"/>
  <c r="BC34" i="12"/>
  <c r="BB34" i="12"/>
  <c r="BA34" i="12"/>
  <c r="AZ34" i="12"/>
  <c r="AY34" i="12"/>
  <c r="AX34" i="12"/>
  <c r="AW34" i="12"/>
  <c r="AV34" i="12"/>
  <c r="AU34" i="12"/>
  <c r="AT34" i="12"/>
  <c r="BH33" i="12"/>
  <c r="BG33" i="12"/>
  <c r="BF33" i="12"/>
  <c r="BE33" i="12"/>
  <c r="BD33" i="12"/>
  <c r="BC33" i="12"/>
  <c r="BB33" i="12"/>
  <c r="BA33" i="12"/>
  <c r="AZ33" i="12"/>
  <c r="AY33" i="12"/>
  <c r="AX33" i="12"/>
  <c r="AW33" i="12"/>
  <c r="AV33" i="12"/>
  <c r="AU33" i="12"/>
  <c r="AT33" i="12"/>
  <c r="BH32" i="12"/>
  <c r="BG32" i="12"/>
  <c r="BF32" i="12"/>
  <c r="BE32" i="12"/>
  <c r="BD32" i="12"/>
  <c r="BC32" i="12"/>
  <c r="BB32" i="12"/>
  <c r="BA32" i="12"/>
  <c r="AZ32" i="12"/>
  <c r="AY32" i="12"/>
  <c r="AX32" i="12"/>
  <c r="AW32" i="12"/>
  <c r="AV32" i="12"/>
  <c r="AU32" i="12"/>
  <c r="AT32" i="12"/>
  <c r="BH31" i="12"/>
  <c r="BG31" i="12"/>
  <c r="BF31" i="12"/>
  <c r="BE31" i="12"/>
  <c r="BD31" i="12"/>
  <c r="BC31" i="12"/>
  <c r="BB31" i="12"/>
  <c r="BA31" i="12"/>
  <c r="AZ31" i="12"/>
  <c r="AY31" i="12"/>
  <c r="AX31" i="12"/>
  <c r="AW31" i="12"/>
  <c r="AV31" i="12"/>
  <c r="AU31" i="12"/>
  <c r="AT31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BH29" i="12"/>
  <c r="BG29" i="12"/>
  <c r="BF29" i="12"/>
  <c r="BE29" i="12"/>
  <c r="BD29" i="12"/>
  <c r="BC29" i="12"/>
  <c r="BB29" i="12"/>
  <c r="BA29" i="12"/>
  <c r="AZ29" i="12"/>
  <c r="AY29" i="12"/>
  <c r="AX29" i="12"/>
  <c r="AW29" i="12"/>
  <c r="AV29" i="12"/>
  <c r="AU29" i="12"/>
  <c r="AT29" i="12"/>
  <c r="BH28" i="12"/>
  <c r="BG28" i="12"/>
  <c r="BF28" i="12"/>
  <c r="BE28" i="12"/>
  <c r="BD28" i="12"/>
  <c r="BC28" i="12"/>
  <c r="BB28" i="12"/>
  <c r="BA28" i="12"/>
  <c r="AZ28" i="12"/>
  <c r="AY28" i="12"/>
  <c r="AX28" i="12"/>
  <c r="AW28" i="12"/>
  <c r="AV28" i="12"/>
  <c r="AU28" i="12"/>
  <c r="AT28" i="12"/>
  <c r="BH27" i="12"/>
  <c r="BG27" i="12"/>
  <c r="BF27" i="12"/>
  <c r="BE27" i="12"/>
  <c r="BD27" i="12"/>
  <c r="BC27" i="12"/>
  <c r="BB27" i="12"/>
  <c r="BA27" i="12"/>
  <c r="AZ27" i="12"/>
  <c r="AY27" i="12"/>
  <c r="AX27" i="12"/>
  <c r="AW27" i="12"/>
  <c r="AV27" i="12"/>
  <c r="AU27" i="12"/>
  <c r="AT27" i="12"/>
  <c r="BH26" i="12"/>
  <c r="BG26" i="12"/>
  <c r="BF26" i="12"/>
  <c r="BE26" i="12"/>
  <c r="BD26" i="12"/>
  <c r="BC26" i="12"/>
  <c r="BB26" i="12"/>
  <c r="BA26" i="12"/>
  <c r="AZ26" i="12"/>
  <c r="AY26" i="12"/>
  <c r="AX26" i="12"/>
  <c r="AW26" i="12"/>
  <c r="AV26" i="12"/>
  <c r="AU26" i="12"/>
  <c r="AT26" i="12"/>
  <c r="BH25" i="12"/>
  <c r="BG25" i="12"/>
  <c r="BF25" i="12"/>
  <c r="BE25" i="12"/>
  <c r="BD25" i="12"/>
  <c r="BC25" i="12"/>
  <c r="BB25" i="12"/>
  <c r="BA25" i="12"/>
  <c r="AZ25" i="12"/>
  <c r="AY25" i="12"/>
  <c r="AX25" i="12"/>
  <c r="AW25" i="12"/>
  <c r="AV25" i="12"/>
  <c r="AU25" i="12"/>
  <c r="AT25" i="12"/>
  <c r="BH24" i="12"/>
  <c r="BG24" i="12"/>
  <c r="BF24" i="12"/>
  <c r="BE24" i="12"/>
  <c r="BD24" i="12"/>
  <c r="BC24" i="12"/>
  <c r="BB24" i="12"/>
  <c r="BA24" i="12"/>
  <c r="AZ24" i="12"/>
  <c r="AY24" i="12"/>
  <c r="AX24" i="12"/>
  <c r="AW24" i="12"/>
  <c r="AV24" i="12"/>
  <c r="AU24" i="12"/>
  <c r="AT24" i="12"/>
  <c r="BH23" i="12"/>
  <c r="BG23" i="12"/>
  <c r="BF23" i="12"/>
  <c r="BE23" i="12"/>
  <c r="BD23" i="12"/>
  <c r="BC23" i="12"/>
  <c r="BB23" i="12"/>
  <c r="BA23" i="12"/>
  <c r="AZ23" i="12"/>
  <c r="AY23" i="12"/>
  <c r="AX23" i="12"/>
  <c r="AW23" i="12"/>
  <c r="AV23" i="12"/>
  <c r="AU23" i="12"/>
  <c r="AT23" i="12"/>
  <c r="BH22" i="12"/>
  <c r="BG22" i="12"/>
  <c r="BF22" i="12"/>
  <c r="BE22" i="12"/>
  <c r="BD22" i="12"/>
  <c r="BC22" i="12"/>
  <c r="BB22" i="12"/>
  <c r="BA22" i="12"/>
  <c r="AZ22" i="12"/>
  <c r="AY22" i="12"/>
  <c r="AX22" i="12"/>
  <c r="AW22" i="12"/>
  <c r="AV22" i="12"/>
  <c r="AU22" i="12"/>
  <c r="AT22" i="12"/>
  <c r="BH21" i="12"/>
  <c r="BG21" i="12"/>
  <c r="G833" i="10" s="1"/>
  <c r="BF21" i="12"/>
  <c r="BE21" i="12"/>
  <c r="BD21" i="12"/>
  <c r="BC21" i="12"/>
  <c r="BB21" i="12"/>
  <c r="BA21" i="12"/>
  <c r="AZ21" i="12"/>
  <c r="AY21" i="12"/>
  <c r="AX21" i="12"/>
  <c r="AW21" i="12"/>
  <c r="AV21" i="12"/>
  <c r="AU21" i="12"/>
  <c r="AT21" i="12"/>
  <c r="BH20" i="12"/>
  <c r="BG20" i="12"/>
  <c r="G832" i="10" s="1"/>
  <c r="BF20" i="12"/>
  <c r="BE20" i="12"/>
  <c r="BD20" i="12"/>
  <c r="BC20" i="12"/>
  <c r="BB20" i="12"/>
  <c r="BA20" i="12"/>
  <c r="AZ20" i="12"/>
  <c r="AY20" i="12"/>
  <c r="AX20" i="12"/>
  <c r="AW20" i="12"/>
  <c r="AV20" i="12"/>
  <c r="AU20" i="12"/>
  <c r="AT20" i="12"/>
  <c r="BH19" i="12"/>
  <c r="BG19" i="12"/>
  <c r="G831" i="10" s="1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BH18" i="12"/>
  <c r="BG18" i="12"/>
  <c r="BF18" i="12"/>
  <c r="BE18" i="12"/>
  <c r="BD18" i="12"/>
  <c r="BC18" i="12"/>
  <c r="BB18" i="12"/>
  <c r="BA18" i="12"/>
  <c r="AZ18" i="12"/>
  <c r="AY18" i="12"/>
  <c r="AX18" i="12"/>
  <c r="AW18" i="12"/>
  <c r="AV18" i="12"/>
  <c r="AU18" i="12"/>
  <c r="AT18" i="12"/>
  <c r="BH17" i="12"/>
  <c r="BG17" i="12"/>
  <c r="BF17" i="12"/>
  <c r="BE17" i="12"/>
  <c r="BD17" i="12"/>
  <c r="BC17" i="12"/>
  <c r="BB17" i="12"/>
  <c r="BA17" i="12"/>
  <c r="AZ17" i="12"/>
  <c r="AY17" i="12"/>
  <c r="AX17" i="12"/>
  <c r="AW17" i="12"/>
  <c r="AV17" i="12"/>
  <c r="AU17" i="12"/>
  <c r="AT17" i="12"/>
  <c r="BH16" i="12"/>
  <c r="BG16" i="12"/>
  <c r="BF16" i="12"/>
  <c r="BE16" i="12"/>
  <c r="BD16" i="12"/>
  <c r="BC16" i="12"/>
  <c r="BB16" i="12"/>
  <c r="BA16" i="12"/>
  <c r="AZ16" i="12"/>
  <c r="AY16" i="12"/>
  <c r="AX16" i="12"/>
  <c r="AW16" i="12"/>
  <c r="AV16" i="12"/>
  <c r="AU16" i="12"/>
  <c r="AT16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BH14" i="12"/>
  <c r="BG14" i="12"/>
  <c r="BF14" i="12"/>
  <c r="BE14" i="12"/>
  <c r="BD14" i="12"/>
  <c r="BC14" i="12"/>
  <c r="BB14" i="12"/>
  <c r="BA14" i="12"/>
  <c r="AZ14" i="12"/>
  <c r="AY14" i="12"/>
  <c r="AX14" i="12"/>
  <c r="AW14" i="12"/>
  <c r="AV14" i="12"/>
  <c r="AU14" i="12"/>
  <c r="AT14" i="12"/>
  <c r="BH13" i="12"/>
  <c r="BG13" i="12"/>
  <c r="G825" i="10" s="1"/>
  <c r="BF13" i="12"/>
  <c r="BE13" i="12"/>
  <c r="BD13" i="12"/>
  <c r="BC13" i="12"/>
  <c r="BB13" i="12"/>
  <c r="C825" i="10" s="1"/>
  <c r="BA13" i="12"/>
  <c r="AZ13" i="12"/>
  <c r="AY13" i="12"/>
  <c r="AX13" i="12"/>
  <c r="AW13" i="12"/>
  <c r="AV13" i="12"/>
  <c r="AU13" i="12"/>
  <c r="AT13" i="12"/>
  <c r="BH12" i="12"/>
  <c r="BG12" i="12"/>
  <c r="BF12" i="12"/>
  <c r="BE12" i="12"/>
  <c r="BD12" i="12"/>
  <c r="BC12" i="12"/>
  <c r="BB12" i="12"/>
  <c r="BA12" i="12"/>
  <c r="AZ12" i="12"/>
  <c r="AY12" i="12"/>
  <c r="AX12" i="12"/>
  <c r="AW12" i="12"/>
  <c r="AV12" i="12"/>
  <c r="AU12" i="12"/>
  <c r="AT12" i="12"/>
  <c r="BH11" i="12"/>
  <c r="BG11" i="12"/>
  <c r="BF11" i="12"/>
  <c r="BE11" i="12"/>
  <c r="BD11" i="12"/>
  <c r="BC11" i="12"/>
  <c r="BB11" i="12"/>
  <c r="BA11" i="12"/>
  <c r="AZ11" i="12"/>
  <c r="AY11" i="12"/>
  <c r="AX11" i="12"/>
  <c r="AW11" i="12"/>
  <c r="AV11" i="12"/>
  <c r="AU11" i="12"/>
  <c r="AT11" i="12"/>
  <c r="BH10" i="12"/>
  <c r="BG10" i="12"/>
  <c r="BF10" i="12"/>
  <c r="BE10" i="12"/>
  <c r="BD10" i="12"/>
  <c r="BC10" i="12"/>
  <c r="BB10" i="12"/>
  <c r="BA10" i="12"/>
  <c r="AZ10" i="12"/>
  <c r="AY10" i="12"/>
  <c r="AX10" i="12"/>
  <c r="AW10" i="12"/>
  <c r="AV10" i="12"/>
  <c r="AU10" i="12"/>
  <c r="AT10" i="12"/>
  <c r="BH9" i="12"/>
  <c r="BG9" i="12"/>
  <c r="G821" i="10" s="1"/>
  <c r="BF9" i="12"/>
  <c r="BE9" i="12"/>
  <c r="BD9" i="12"/>
  <c r="BC9" i="12"/>
  <c r="BB9" i="12"/>
  <c r="C821" i="10" s="1"/>
  <c r="BA9" i="12"/>
  <c r="AZ9" i="12"/>
  <c r="AY9" i="12"/>
  <c r="AX9" i="12"/>
  <c r="AW9" i="12"/>
  <c r="AV9" i="12"/>
  <c r="AU9" i="12"/>
  <c r="AT9" i="12"/>
  <c r="BH8" i="12"/>
  <c r="BG8" i="12"/>
  <c r="BF8" i="12"/>
  <c r="BE8" i="12"/>
  <c r="BD8" i="12"/>
  <c r="BC8" i="12"/>
  <c r="BB8" i="12"/>
  <c r="C820" i="10" s="1"/>
  <c r="BA8" i="12"/>
  <c r="AZ8" i="12"/>
  <c r="AY8" i="12"/>
  <c r="AX8" i="12"/>
  <c r="B922" i="10" s="1"/>
  <c r="AW8" i="12"/>
  <c r="AV8" i="12"/>
  <c r="AU8" i="12"/>
  <c r="AT8" i="12"/>
  <c r="BH7" i="12"/>
  <c r="BG7" i="12"/>
  <c r="BF7" i="12"/>
  <c r="BE7" i="12"/>
  <c r="BD7" i="12"/>
  <c r="BC7" i="12"/>
  <c r="BB7" i="12"/>
  <c r="BA7" i="12"/>
  <c r="AZ7" i="12"/>
  <c r="AY7" i="12"/>
  <c r="AX7" i="12"/>
  <c r="AW7" i="12"/>
  <c r="AV7" i="12"/>
  <c r="AU7" i="12"/>
  <c r="AT7" i="12"/>
  <c r="BH6" i="12"/>
  <c r="BG6" i="12"/>
  <c r="BF6" i="12"/>
  <c r="BE6" i="12"/>
  <c r="BD6" i="12"/>
  <c r="BC6" i="12"/>
  <c r="BB6" i="12"/>
  <c r="BA6" i="12"/>
  <c r="AZ6" i="12"/>
  <c r="AY6" i="12"/>
  <c r="AX6" i="12"/>
  <c r="B920" i="10" s="1"/>
  <c r="AW6" i="12"/>
  <c r="AV6" i="12"/>
  <c r="AU6" i="12"/>
  <c r="AT6" i="12"/>
  <c r="AD107" i="12"/>
  <c r="AC107" i="12"/>
  <c r="AB107" i="12"/>
  <c r="AA107" i="12"/>
  <c r="Z107" i="12"/>
  <c r="X107" i="12"/>
  <c r="W107" i="12"/>
  <c r="V107" i="12"/>
  <c r="U107" i="12"/>
  <c r="T107" i="12"/>
  <c r="AD106" i="12"/>
  <c r="AC106" i="12"/>
  <c r="AB106" i="12"/>
  <c r="AA106" i="12"/>
  <c r="Z106" i="12"/>
  <c r="X106" i="12"/>
  <c r="W106" i="12"/>
  <c r="V106" i="12"/>
  <c r="U106" i="12"/>
  <c r="T106" i="12"/>
  <c r="AD105" i="12"/>
  <c r="AC105" i="12"/>
  <c r="AB105" i="12"/>
  <c r="AA105" i="12"/>
  <c r="Z105" i="12"/>
  <c r="X105" i="12"/>
  <c r="W105" i="12"/>
  <c r="V105" i="12"/>
  <c r="U105" i="12"/>
  <c r="T105" i="12"/>
  <c r="AD104" i="12"/>
  <c r="AC104" i="12"/>
  <c r="AB104" i="12"/>
  <c r="AA104" i="12"/>
  <c r="Z104" i="12"/>
  <c r="X104" i="12"/>
  <c r="W104" i="12"/>
  <c r="V104" i="12"/>
  <c r="U104" i="12"/>
  <c r="T104" i="12"/>
  <c r="AD103" i="12"/>
  <c r="AC103" i="12"/>
  <c r="AB103" i="12"/>
  <c r="AA103" i="12"/>
  <c r="Z103" i="12"/>
  <c r="X103" i="12"/>
  <c r="W103" i="12"/>
  <c r="V103" i="12"/>
  <c r="U103" i="12"/>
  <c r="T103" i="12"/>
  <c r="AD102" i="12"/>
  <c r="AC102" i="12"/>
  <c r="AB102" i="12"/>
  <c r="AA102" i="12"/>
  <c r="Z102" i="12"/>
  <c r="X102" i="12"/>
  <c r="W102" i="12"/>
  <c r="V102" i="12"/>
  <c r="U102" i="12"/>
  <c r="T102" i="12"/>
  <c r="AD101" i="12"/>
  <c r="AC101" i="12"/>
  <c r="AB101" i="12"/>
  <c r="AA101" i="12"/>
  <c r="Z101" i="12"/>
  <c r="X101" i="12"/>
  <c r="W101" i="12"/>
  <c r="V101" i="12"/>
  <c r="U101" i="12"/>
  <c r="T101" i="12"/>
  <c r="AD100" i="12"/>
  <c r="AC100" i="12"/>
  <c r="AB100" i="12"/>
  <c r="AA100" i="12"/>
  <c r="Z100" i="12"/>
  <c r="X100" i="12"/>
  <c r="W100" i="12"/>
  <c r="V100" i="12"/>
  <c r="U100" i="12"/>
  <c r="T100" i="12"/>
  <c r="AD99" i="12"/>
  <c r="AC99" i="12"/>
  <c r="AB99" i="12"/>
  <c r="AA99" i="12"/>
  <c r="Z99" i="12"/>
  <c r="X99" i="12"/>
  <c r="W99" i="12"/>
  <c r="V99" i="12"/>
  <c r="U99" i="12"/>
  <c r="T99" i="12"/>
  <c r="AD98" i="12"/>
  <c r="AC98" i="12"/>
  <c r="AB98" i="12"/>
  <c r="AA98" i="12"/>
  <c r="Z98" i="12"/>
  <c r="X98" i="12"/>
  <c r="W98" i="12"/>
  <c r="V98" i="12"/>
  <c r="U98" i="12"/>
  <c r="T98" i="12"/>
  <c r="AD97" i="12"/>
  <c r="AC97" i="12"/>
  <c r="AB97" i="12"/>
  <c r="AA97" i="12"/>
  <c r="Z97" i="12"/>
  <c r="X97" i="12"/>
  <c r="W97" i="12"/>
  <c r="V97" i="12"/>
  <c r="U97" i="12"/>
  <c r="T97" i="12"/>
  <c r="AD96" i="12"/>
  <c r="AC96" i="12"/>
  <c r="AB96" i="12"/>
  <c r="AA96" i="12"/>
  <c r="Z96" i="12"/>
  <c r="X96" i="12"/>
  <c r="W96" i="12"/>
  <c r="V96" i="12"/>
  <c r="U96" i="12"/>
  <c r="T96" i="12"/>
  <c r="AD95" i="12"/>
  <c r="AC95" i="12"/>
  <c r="AB95" i="12"/>
  <c r="AA95" i="12"/>
  <c r="Z95" i="12"/>
  <c r="X95" i="12"/>
  <c r="W95" i="12"/>
  <c r="V95" i="12"/>
  <c r="U95" i="12"/>
  <c r="T95" i="12"/>
  <c r="AD94" i="12"/>
  <c r="AC94" i="12"/>
  <c r="AB94" i="12"/>
  <c r="AA94" i="12"/>
  <c r="Z94" i="12"/>
  <c r="X94" i="12"/>
  <c r="W94" i="12"/>
  <c r="V94" i="12"/>
  <c r="U94" i="12"/>
  <c r="T94" i="12"/>
  <c r="AD93" i="12"/>
  <c r="AC93" i="12"/>
  <c r="AB93" i="12"/>
  <c r="AA93" i="12"/>
  <c r="Z93" i="12"/>
  <c r="X93" i="12"/>
  <c r="W93" i="12"/>
  <c r="V93" i="12"/>
  <c r="U93" i="12"/>
  <c r="T93" i="12"/>
  <c r="AD92" i="12"/>
  <c r="AC92" i="12"/>
  <c r="AB92" i="12"/>
  <c r="AA92" i="12"/>
  <c r="Z92" i="12"/>
  <c r="X92" i="12"/>
  <c r="W92" i="12"/>
  <c r="V92" i="12"/>
  <c r="U92" i="12"/>
  <c r="T92" i="12"/>
  <c r="AD91" i="12"/>
  <c r="AC91" i="12"/>
  <c r="AB91" i="12"/>
  <c r="AA91" i="12"/>
  <c r="Z91" i="12"/>
  <c r="X91" i="12"/>
  <c r="W91" i="12"/>
  <c r="V91" i="12"/>
  <c r="U91" i="12"/>
  <c r="T91" i="12"/>
  <c r="AD90" i="12"/>
  <c r="AC90" i="12"/>
  <c r="AB90" i="12"/>
  <c r="AA90" i="12"/>
  <c r="Z90" i="12"/>
  <c r="X90" i="12"/>
  <c r="W90" i="12"/>
  <c r="V90" i="12"/>
  <c r="U90" i="12"/>
  <c r="T90" i="12"/>
  <c r="AD89" i="12"/>
  <c r="AC89" i="12"/>
  <c r="AB89" i="12"/>
  <c r="AA89" i="12"/>
  <c r="Z89" i="12"/>
  <c r="X89" i="12"/>
  <c r="W89" i="12"/>
  <c r="V89" i="12"/>
  <c r="U89" i="12"/>
  <c r="T89" i="12"/>
  <c r="AD88" i="12"/>
  <c r="AC88" i="12"/>
  <c r="AB88" i="12"/>
  <c r="AA88" i="12"/>
  <c r="Z88" i="12"/>
  <c r="X88" i="12"/>
  <c r="W88" i="12"/>
  <c r="V88" i="12"/>
  <c r="U88" i="12"/>
  <c r="T88" i="12"/>
  <c r="AD87" i="12"/>
  <c r="AC87" i="12"/>
  <c r="AB87" i="12"/>
  <c r="AA87" i="12"/>
  <c r="Z87" i="12"/>
  <c r="X87" i="12"/>
  <c r="W87" i="12"/>
  <c r="V87" i="12"/>
  <c r="U87" i="12"/>
  <c r="T87" i="12"/>
  <c r="AD86" i="12"/>
  <c r="AC86" i="12"/>
  <c r="AB86" i="12"/>
  <c r="AA86" i="12"/>
  <c r="Z86" i="12"/>
  <c r="X86" i="12"/>
  <c r="W86" i="12"/>
  <c r="V86" i="12"/>
  <c r="U86" i="12"/>
  <c r="T86" i="12"/>
  <c r="AD85" i="12"/>
  <c r="AC85" i="12"/>
  <c r="AB85" i="12"/>
  <c r="AA85" i="12"/>
  <c r="Z85" i="12"/>
  <c r="X85" i="12"/>
  <c r="W85" i="12"/>
  <c r="V85" i="12"/>
  <c r="U85" i="12"/>
  <c r="T85" i="12"/>
  <c r="AD84" i="12"/>
  <c r="AC84" i="12"/>
  <c r="AB84" i="12"/>
  <c r="AA84" i="12"/>
  <c r="Z84" i="12"/>
  <c r="X84" i="12"/>
  <c r="W84" i="12"/>
  <c r="V84" i="12"/>
  <c r="U84" i="12"/>
  <c r="T84" i="12"/>
  <c r="AD83" i="12"/>
  <c r="AC83" i="12"/>
  <c r="AB83" i="12"/>
  <c r="AA83" i="12"/>
  <c r="Z83" i="12"/>
  <c r="X83" i="12"/>
  <c r="W83" i="12"/>
  <c r="V83" i="12"/>
  <c r="U83" i="12"/>
  <c r="T83" i="12"/>
  <c r="AD82" i="12"/>
  <c r="AC82" i="12"/>
  <c r="AB82" i="12"/>
  <c r="AA82" i="12"/>
  <c r="Z82" i="12"/>
  <c r="X82" i="12"/>
  <c r="W82" i="12"/>
  <c r="V82" i="12"/>
  <c r="U82" i="12"/>
  <c r="T82" i="12"/>
  <c r="AD81" i="12"/>
  <c r="AC81" i="12"/>
  <c r="AB81" i="12"/>
  <c r="AA81" i="12"/>
  <c r="Z81" i="12"/>
  <c r="X81" i="12"/>
  <c r="W81" i="12"/>
  <c r="V81" i="12"/>
  <c r="U81" i="12"/>
  <c r="T81" i="12"/>
  <c r="AD80" i="12"/>
  <c r="AC80" i="12"/>
  <c r="AB80" i="12"/>
  <c r="AA80" i="12"/>
  <c r="Z80" i="12"/>
  <c r="X80" i="12"/>
  <c r="W80" i="12"/>
  <c r="V80" i="12"/>
  <c r="U80" i="12"/>
  <c r="T80" i="12"/>
  <c r="AD79" i="12"/>
  <c r="AC79" i="12"/>
  <c r="AB79" i="12"/>
  <c r="AA79" i="12"/>
  <c r="Z79" i="12"/>
  <c r="X79" i="12"/>
  <c r="W79" i="12"/>
  <c r="V79" i="12"/>
  <c r="U79" i="12"/>
  <c r="T79" i="12"/>
  <c r="AD78" i="12"/>
  <c r="AC78" i="12"/>
  <c r="AB78" i="12"/>
  <c r="AA78" i="12"/>
  <c r="Z78" i="12"/>
  <c r="X78" i="12"/>
  <c r="W78" i="12"/>
  <c r="V78" i="12"/>
  <c r="U78" i="12"/>
  <c r="T78" i="12"/>
  <c r="AD77" i="12"/>
  <c r="AC77" i="12"/>
  <c r="AB77" i="12"/>
  <c r="AA77" i="12"/>
  <c r="Z77" i="12"/>
  <c r="X77" i="12"/>
  <c r="W77" i="12"/>
  <c r="V77" i="12"/>
  <c r="U77" i="12"/>
  <c r="T77" i="12"/>
  <c r="AD76" i="12"/>
  <c r="AC76" i="12"/>
  <c r="AB76" i="12"/>
  <c r="AA76" i="12"/>
  <c r="Z76" i="12"/>
  <c r="X76" i="12"/>
  <c r="W76" i="12"/>
  <c r="V76" i="12"/>
  <c r="U76" i="12"/>
  <c r="T76" i="12"/>
  <c r="AD75" i="12"/>
  <c r="AC75" i="12"/>
  <c r="AB75" i="12"/>
  <c r="AA75" i="12"/>
  <c r="Z75" i="12"/>
  <c r="X75" i="12"/>
  <c r="W75" i="12"/>
  <c r="V75" i="12"/>
  <c r="U75" i="12"/>
  <c r="T75" i="12"/>
  <c r="AD74" i="12"/>
  <c r="AC74" i="12"/>
  <c r="AB74" i="12"/>
  <c r="AA74" i="12"/>
  <c r="Z74" i="12"/>
  <c r="X74" i="12"/>
  <c r="W74" i="12"/>
  <c r="V74" i="12"/>
  <c r="U74" i="12"/>
  <c r="T74" i="12"/>
  <c r="AD73" i="12"/>
  <c r="AC73" i="12"/>
  <c r="AB73" i="12"/>
  <c r="AA73" i="12"/>
  <c r="Z73" i="12"/>
  <c r="X73" i="12"/>
  <c r="W73" i="12"/>
  <c r="V73" i="12"/>
  <c r="U73" i="12"/>
  <c r="T73" i="12"/>
  <c r="AD72" i="12"/>
  <c r="AC72" i="12"/>
  <c r="AB72" i="12"/>
  <c r="AA72" i="12"/>
  <c r="Z72" i="12"/>
  <c r="X72" i="12"/>
  <c r="W72" i="12"/>
  <c r="V72" i="12"/>
  <c r="U72" i="12"/>
  <c r="T72" i="12"/>
  <c r="AD71" i="12"/>
  <c r="AC71" i="12"/>
  <c r="AB71" i="12"/>
  <c r="AA71" i="12"/>
  <c r="Z71" i="12"/>
  <c r="X71" i="12"/>
  <c r="W71" i="12"/>
  <c r="V71" i="12"/>
  <c r="U71" i="12"/>
  <c r="T71" i="12"/>
  <c r="AD70" i="12"/>
  <c r="AC70" i="12"/>
  <c r="AB70" i="12"/>
  <c r="AA70" i="12"/>
  <c r="Z70" i="12"/>
  <c r="X70" i="12"/>
  <c r="W70" i="12"/>
  <c r="V70" i="12"/>
  <c r="U70" i="12"/>
  <c r="T70" i="12"/>
  <c r="AD69" i="12"/>
  <c r="AC69" i="12"/>
  <c r="AB69" i="12"/>
  <c r="AA69" i="12"/>
  <c r="Z69" i="12"/>
  <c r="X69" i="12"/>
  <c r="W69" i="12"/>
  <c r="V69" i="12"/>
  <c r="U69" i="12"/>
  <c r="T69" i="12"/>
  <c r="AD68" i="12"/>
  <c r="AC68" i="12"/>
  <c r="AB68" i="12"/>
  <c r="AA68" i="12"/>
  <c r="Z68" i="12"/>
  <c r="X68" i="12"/>
  <c r="W68" i="12"/>
  <c r="V68" i="12"/>
  <c r="U68" i="12"/>
  <c r="T68" i="12"/>
  <c r="AD67" i="12"/>
  <c r="AC67" i="12"/>
  <c r="AB67" i="12"/>
  <c r="AA67" i="12"/>
  <c r="Z67" i="12"/>
  <c r="X67" i="12"/>
  <c r="W67" i="12"/>
  <c r="V67" i="12"/>
  <c r="U67" i="12"/>
  <c r="T67" i="12"/>
  <c r="AD66" i="12"/>
  <c r="AC66" i="12"/>
  <c r="AB66" i="12"/>
  <c r="AA66" i="12"/>
  <c r="Z66" i="12"/>
  <c r="X66" i="12"/>
  <c r="W66" i="12"/>
  <c r="V66" i="12"/>
  <c r="U66" i="12"/>
  <c r="T66" i="12"/>
  <c r="AD65" i="12"/>
  <c r="AC65" i="12"/>
  <c r="AB65" i="12"/>
  <c r="AA65" i="12"/>
  <c r="Z65" i="12"/>
  <c r="X65" i="12"/>
  <c r="W65" i="12"/>
  <c r="V65" i="12"/>
  <c r="U65" i="12"/>
  <c r="T65" i="12"/>
  <c r="AD64" i="12"/>
  <c r="AC64" i="12"/>
  <c r="AB64" i="12"/>
  <c r="AA64" i="12"/>
  <c r="Z64" i="12"/>
  <c r="X64" i="12"/>
  <c r="W64" i="12"/>
  <c r="V64" i="12"/>
  <c r="U64" i="12"/>
  <c r="T64" i="12"/>
  <c r="AD63" i="12"/>
  <c r="AC63" i="12"/>
  <c r="AB63" i="12"/>
  <c r="AA63" i="12"/>
  <c r="Z63" i="12"/>
  <c r="X63" i="12"/>
  <c r="W63" i="12"/>
  <c r="V63" i="12"/>
  <c r="U63" i="12"/>
  <c r="T63" i="12"/>
  <c r="AD62" i="12"/>
  <c r="AC62" i="12"/>
  <c r="AB62" i="12"/>
  <c r="AA62" i="12"/>
  <c r="Z62" i="12"/>
  <c r="X62" i="12"/>
  <c r="W62" i="12"/>
  <c r="V62" i="12"/>
  <c r="U62" i="12"/>
  <c r="T62" i="12"/>
  <c r="AD61" i="12"/>
  <c r="AC61" i="12"/>
  <c r="AB61" i="12"/>
  <c r="AA61" i="12"/>
  <c r="Z61" i="12"/>
  <c r="X61" i="12"/>
  <c r="W61" i="12"/>
  <c r="V61" i="12"/>
  <c r="U61" i="12"/>
  <c r="T61" i="12"/>
  <c r="AD60" i="12"/>
  <c r="AC60" i="12"/>
  <c r="AB60" i="12"/>
  <c r="AA60" i="12"/>
  <c r="Z60" i="12"/>
  <c r="X60" i="12"/>
  <c r="W60" i="12"/>
  <c r="V60" i="12"/>
  <c r="U60" i="12"/>
  <c r="T60" i="12"/>
  <c r="AD59" i="12"/>
  <c r="AC59" i="12"/>
  <c r="AB59" i="12"/>
  <c r="AA59" i="12"/>
  <c r="Z59" i="12"/>
  <c r="X59" i="12"/>
  <c r="W59" i="12"/>
  <c r="V59" i="12"/>
  <c r="U59" i="12"/>
  <c r="T59" i="12"/>
  <c r="AD58" i="12"/>
  <c r="AC58" i="12"/>
  <c r="AB58" i="12"/>
  <c r="AA58" i="12"/>
  <c r="Z58" i="12"/>
  <c r="X58" i="12"/>
  <c r="W58" i="12"/>
  <c r="V58" i="12"/>
  <c r="U58" i="12"/>
  <c r="T58" i="12"/>
  <c r="AD55" i="12"/>
  <c r="AC55" i="12"/>
  <c r="AB55" i="12"/>
  <c r="AA55" i="12"/>
  <c r="Z55" i="12"/>
  <c r="X55" i="12"/>
  <c r="W55" i="12"/>
  <c r="V55" i="12"/>
  <c r="U55" i="12"/>
  <c r="T55" i="12"/>
  <c r="AD54" i="12"/>
  <c r="AC54" i="12"/>
  <c r="AB54" i="12"/>
  <c r="AA54" i="12"/>
  <c r="Z54" i="12"/>
  <c r="X54" i="12"/>
  <c r="W54" i="12"/>
  <c r="V54" i="12"/>
  <c r="U54" i="12"/>
  <c r="T54" i="12"/>
  <c r="AD53" i="12"/>
  <c r="AC53" i="12"/>
  <c r="AB53" i="12"/>
  <c r="AA53" i="12"/>
  <c r="Z53" i="12"/>
  <c r="X53" i="12"/>
  <c r="W53" i="12"/>
  <c r="V53" i="12"/>
  <c r="U53" i="12"/>
  <c r="T53" i="12"/>
  <c r="AD52" i="12"/>
  <c r="AC52" i="12"/>
  <c r="AB52" i="12"/>
  <c r="AA52" i="12"/>
  <c r="Z52" i="12"/>
  <c r="X52" i="12"/>
  <c r="W52" i="12"/>
  <c r="V52" i="12"/>
  <c r="U52" i="12"/>
  <c r="T52" i="12"/>
  <c r="AD51" i="12"/>
  <c r="AC51" i="12"/>
  <c r="AB51" i="12"/>
  <c r="AA51" i="12"/>
  <c r="Z51" i="12"/>
  <c r="X51" i="12"/>
  <c r="W51" i="12"/>
  <c r="V51" i="12"/>
  <c r="U51" i="12"/>
  <c r="T51" i="12"/>
  <c r="AD50" i="12"/>
  <c r="AC50" i="12"/>
  <c r="AB50" i="12"/>
  <c r="AA50" i="12"/>
  <c r="Z50" i="12"/>
  <c r="X50" i="12"/>
  <c r="W50" i="12"/>
  <c r="V50" i="12"/>
  <c r="U50" i="12"/>
  <c r="T50" i="12"/>
  <c r="AD49" i="12"/>
  <c r="AC49" i="12"/>
  <c r="AB49" i="12"/>
  <c r="AA49" i="12"/>
  <c r="Z49" i="12"/>
  <c r="X49" i="12"/>
  <c r="W49" i="12"/>
  <c r="V49" i="12"/>
  <c r="U49" i="12"/>
  <c r="T49" i="12"/>
  <c r="AD48" i="12"/>
  <c r="AC48" i="12"/>
  <c r="AB48" i="12"/>
  <c r="AA48" i="12"/>
  <c r="Z48" i="12"/>
  <c r="X48" i="12"/>
  <c r="W48" i="12"/>
  <c r="V48" i="12"/>
  <c r="U48" i="12"/>
  <c r="T48" i="12"/>
  <c r="AD47" i="12"/>
  <c r="AC47" i="12"/>
  <c r="AB47" i="12"/>
  <c r="AA47" i="12"/>
  <c r="Z47" i="12"/>
  <c r="X47" i="12"/>
  <c r="W47" i="12"/>
  <c r="V47" i="12"/>
  <c r="U47" i="12"/>
  <c r="T47" i="12"/>
  <c r="AD46" i="12"/>
  <c r="AC46" i="12"/>
  <c r="AB46" i="12"/>
  <c r="AA46" i="12"/>
  <c r="Z46" i="12"/>
  <c r="X46" i="12"/>
  <c r="W46" i="12"/>
  <c r="V46" i="12"/>
  <c r="U46" i="12"/>
  <c r="T46" i="12"/>
  <c r="AD45" i="12"/>
  <c r="AC45" i="12"/>
  <c r="AB45" i="12"/>
  <c r="AA45" i="12"/>
  <c r="Z45" i="12"/>
  <c r="X45" i="12"/>
  <c r="W45" i="12"/>
  <c r="V45" i="12"/>
  <c r="U45" i="12"/>
  <c r="T45" i="12"/>
  <c r="AD44" i="12"/>
  <c r="AC44" i="12"/>
  <c r="AB44" i="12"/>
  <c r="AA44" i="12"/>
  <c r="Z44" i="12"/>
  <c r="X44" i="12"/>
  <c r="W44" i="12"/>
  <c r="V44" i="12"/>
  <c r="U44" i="12"/>
  <c r="T44" i="12"/>
  <c r="AD43" i="12"/>
  <c r="AC43" i="12"/>
  <c r="AB43" i="12"/>
  <c r="AA43" i="12"/>
  <c r="Z43" i="12"/>
  <c r="X43" i="12"/>
  <c r="W43" i="12"/>
  <c r="V43" i="12"/>
  <c r="U43" i="12"/>
  <c r="T43" i="12"/>
  <c r="AD42" i="12"/>
  <c r="AC42" i="12"/>
  <c r="AB42" i="12"/>
  <c r="AA42" i="12"/>
  <c r="Z42" i="12"/>
  <c r="X42" i="12"/>
  <c r="W42" i="12"/>
  <c r="V42" i="12"/>
  <c r="U42" i="12"/>
  <c r="T42" i="12"/>
  <c r="AD41" i="12"/>
  <c r="AC41" i="12"/>
  <c r="AB41" i="12"/>
  <c r="AA41" i="12"/>
  <c r="Z41" i="12"/>
  <c r="X41" i="12"/>
  <c r="W41" i="12"/>
  <c r="V41" i="12"/>
  <c r="U41" i="12"/>
  <c r="T41" i="12"/>
  <c r="AD40" i="12"/>
  <c r="AC40" i="12"/>
  <c r="AB40" i="12"/>
  <c r="AA40" i="12"/>
  <c r="Z40" i="12"/>
  <c r="X40" i="12"/>
  <c r="W40" i="12"/>
  <c r="V40" i="12"/>
  <c r="U40" i="12"/>
  <c r="T40" i="12"/>
  <c r="AD39" i="12"/>
  <c r="AC39" i="12"/>
  <c r="AB39" i="12"/>
  <c r="AA39" i="12"/>
  <c r="Z39" i="12"/>
  <c r="X39" i="12"/>
  <c r="W39" i="12"/>
  <c r="V39" i="12"/>
  <c r="U39" i="12"/>
  <c r="T39" i="12"/>
  <c r="AD38" i="12"/>
  <c r="AC38" i="12"/>
  <c r="AB38" i="12"/>
  <c r="AA38" i="12"/>
  <c r="Z38" i="12"/>
  <c r="X38" i="12"/>
  <c r="W38" i="12"/>
  <c r="V38" i="12"/>
  <c r="U38" i="12"/>
  <c r="T38" i="12"/>
  <c r="AD37" i="12"/>
  <c r="AC37" i="12"/>
  <c r="AB37" i="12"/>
  <c r="AA37" i="12"/>
  <c r="Z37" i="12"/>
  <c r="X37" i="12"/>
  <c r="W37" i="12"/>
  <c r="V37" i="12"/>
  <c r="U37" i="12"/>
  <c r="T37" i="12"/>
  <c r="AD36" i="12"/>
  <c r="AC36" i="12"/>
  <c r="AB36" i="12"/>
  <c r="AA36" i="12"/>
  <c r="Z36" i="12"/>
  <c r="X36" i="12"/>
  <c r="W36" i="12"/>
  <c r="V36" i="12"/>
  <c r="U36" i="12"/>
  <c r="T36" i="12"/>
  <c r="AD35" i="12"/>
  <c r="AC35" i="12"/>
  <c r="AB35" i="12"/>
  <c r="AA35" i="12"/>
  <c r="Z35" i="12"/>
  <c r="X35" i="12"/>
  <c r="W35" i="12"/>
  <c r="V35" i="12"/>
  <c r="U35" i="12"/>
  <c r="T35" i="12"/>
  <c r="AD34" i="12"/>
  <c r="AC34" i="12"/>
  <c r="AB34" i="12"/>
  <c r="AA34" i="12"/>
  <c r="Z34" i="12"/>
  <c r="X34" i="12"/>
  <c r="W34" i="12"/>
  <c r="V34" i="12"/>
  <c r="U34" i="12"/>
  <c r="T34" i="12"/>
  <c r="AD33" i="12"/>
  <c r="AC33" i="12"/>
  <c r="AB33" i="12"/>
  <c r="AA33" i="12"/>
  <c r="Z33" i="12"/>
  <c r="X33" i="12"/>
  <c r="W33" i="12"/>
  <c r="V33" i="12"/>
  <c r="U33" i="12"/>
  <c r="T33" i="12"/>
  <c r="AD32" i="12"/>
  <c r="AC32" i="12"/>
  <c r="AB32" i="12"/>
  <c r="AA32" i="12"/>
  <c r="Z32" i="12"/>
  <c r="X32" i="12"/>
  <c r="W32" i="12"/>
  <c r="V32" i="12"/>
  <c r="U32" i="12"/>
  <c r="T32" i="12"/>
  <c r="AD31" i="12"/>
  <c r="AC31" i="12"/>
  <c r="AB31" i="12"/>
  <c r="AA31" i="12"/>
  <c r="Z31" i="12"/>
  <c r="X31" i="12"/>
  <c r="W31" i="12"/>
  <c r="V31" i="12"/>
  <c r="U31" i="12"/>
  <c r="T31" i="12"/>
  <c r="AD30" i="12"/>
  <c r="AC30" i="12"/>
  <c r="AB30" i="12"/>
  <c r="AA30" i="12"/>
  <c r="Z30" i="12"/>
  <c r="X30" i="12"/>
  <c r="W30" i="12"/>
  <c r="V30" i="12"/>
  <c r="U30" i="12"/>
  <c r="T30" i="12"/>
  <c r="AD29" i="12"/>
  <c r="AC29" i="12"/>
  <c r="AB29" i="12"/>
  <c r="AA29" i="12"/>
  <c r="Z29" i="12"/>
  <c r="X29" i="12"/>
  <c r="W29" i="12"/>
  <c r="V29" i="12"/>
  <c r="U29" i="12"/>
  <c r="T29" i="12"/>
  <c r="AD28" i="12"/>
  <c r="AC28" i="12"/>
  <c r="AB28" i="12"/>
  <c r="AA28" i="12"/>
  <c r="Z28" i="12"/>
  <c r="X28" i="12"/>
  <c r="W28" i="12"/>
  <c r="V28" i="12"/>
  <c r="U28" i="12"/>
  <c r="T28" i="12"/>
  <c r="AD27" i="12"/>
  <c r="AC27" i="12"/>
  <c r="AB27" i="12"/>
  <c r="AA27" i="12"/>
  <c r="Z27" i="12"/>
  <c r="X27" i="12"/>
  <c r="W27" i="12"/>
  <c r="V27" i="12"/>
  <c r="U27" i="12"/>
  <c r="T27" i="12"/>
  <c r="AD26" i="12"/>
  <c r="AC26" i="12"/>
  <c r="AB26" i="12"/>
  <c r="AA26" i="12"/>
  <c r="Z26" i="12"/>
  <c r="X26" i="12"/>
  <c r="W26" i="12"/>
  <c r="V26" i="12"/>
  <c r="U26" i="12"/>
  <c r="T26" i="12"/>
  <c r="AD25" i="12"/>
  <c r="AC25" i="12"/>
  <c r="AB25" i="12"/>
  <c r="AA25" i="12"/>
  <c r="Z25" i="12"/>
  <c r="X25" i="12"/>
  <c r="W25" i="12"/>
  <c r="V25" i="12"/>
  <c r="U25" i="12"/>
  <c r="T25" i="12"/>
  <c r="AD24" i="12"/>
  <c r="AC24" i="12"/>
  <c r="AB24" i="12"/>
  <c r="AA24" i="12"/>
  <c r="Z24" i="12"/>
  <c r="X24" i="12"/>
  <c r="W24" i="12"/>
  <c r="V24" i="12"/>
  <c r="U24" i="12"/>
  <c r="T24" i="12"/>
  <c r="AD23" i="12"/>
  <c r="AC23" i="12"/>
  <c r="AB23" i="12"/>
  <c r="AA23" i="12"/>
  <c r="Z23" i="12"/>
  <c r="X23" i="12"/>
  <c r="W23" i="12"/>
  <c r="V23" i="12"/>
  <c r="U23" i="12"/>
  <c r="T23" i="12"/>
  <c r="AD22" i="12"/>
  <c r="AC22" i="12"/>
  <c r="AB22" i="12"/>
  <c r="AA22" i="12"/>
  <c r="Z22" i="12"/>
  <c r="X22" i="12"/>
  <c r="W22" i="12"/>
  <c r="V22" i="12"/>
  <c r="U22" i="12"/>
  <c r="T22" i="12"/>
  <c r="AD21" i="12"/>
  <c r="AC21" i="12"/>
  <c r="AB21" i="12"/>
  <c r="AA21" i="12"/>
  <c r="Z21" i="12"/>
  <c r="X21" i="12"/>
  <c r="W21" i="12"/>
  <c r="V21" i="12"/>
  <c r="U21" i="12"/>
  <c r="T21" i="12"/>
  <c r="AD20" i="12"/>
  <c r="AC20" i="12"/>
  <c r="AB20" i="12"/>
  <c r="AA20" i="12"/>
  <c r="Z20" i="12"/>
  <c r="X20" i="12"/>
  <c r="W20" i="12"/>
  <c r="V20" i="12"/>
  <c r="U20" i="12"/>
  <c r="T20" i="12"/>
  <c r="AD19" i="12"/>
  <c r="AC19" i="12"/>
  <c r="AB19" i="12"/>
  <c r="AA19" i="12"/>
  <c r="Z19" i="12"/>
  <c r="X19" i="12"/>
  <c r="W19" i="12"/>
  <c r="V19" i="12"/>
  <c r="U19" i="12"/>
  <c r="T19" i="12"/>
  <c r="AD18" i="12"/>
  <c r="AC18" i="12"/>
  <c r="AB18" i="12"/>
  <c r="AA18" i="12"/>
  <c r="Z18" i="12"/>
  <c r="X18" i="12"/>
  <c r="W18" i="12"/>
  <c r="V18" i="12"/>
  <c r="U18" i="12"/>
  <c r="T18" i="12"/>
  <c r="AD17" i="12"/>
  <c r="AC17" i="12"/>
  <c r="AB17" i="12"/>
  <c r="AA17" i="12"/>
  <c r="Z17" i="12"/>
  <c r="X17" i="12"/>
  <c r="W17" i="12"/>
  <c r="V17" i="12"/>
  <c r="U17" i="12"/>
  <c r="T17" i="12"/>
  <c r="AD16" i="12"/>
  <c r="AC16" i="12"/>
  <c r="AB16" i="12"/>
  <c r="AA16" i="12"/>
  <c r="Z16" i="12"/>
  <c r="X16" i="12"/>
  <c r="W16" i="12"/>
  <c r="V16" i="12"/>
  <c r="U16" i="12"/>
  <c r="T16" i="12"/>
  <c r="AD15" i="12"/>
  <c r="AC15" i="12"/>
  <c r="AB15" i="12"/>
  <c r="AA15" i="12"/>
  <c r="Z15" i="12"/>
  <c r="X15" i="12"/>
  <c r="W15" i="12"/>
  <c r="V15" i="12"/>
  <c r="U15" i="12"/>
  <c r="T15" i="12"/>
  <c r="AD14" i="12"/>
  <c r="AC14" i="12"/>
  <c r="AB14" i="12"/>
  <c r="AA14" i="12"/>
  <c r="Z14" i="12"/>
  <c r="X14" i="12"/>
  <c r="W14" i="12"/>
  <c r="V14" i="12"/>
  <c r="U14" i="12"/>
  <c r="T14" i="12"/>
  <c r="AD13" i="12"/>
  <c r="AC13" i="12"/>
  <c r="AB13" i="12"/>
  <c r="AA13" i="12"/>
  <c r="Z13" i="12"/>
  <c r="X13" i="12"/>
  <c r="W13" i="12"/>
  <c r="V13" i="12"/>
  <c r="U13" i="12"/>
  <c r="T13" i="12"/>
  <c r="AD12" i="12"/>
  <c r="AC12" i="12"/>
  <c r="AB12" i="12"/>
  <c r="AA12" i="12"/>
  <c r="Z12" i="12"/>
  <c r="X12" i="12"/>
  <c r="W12" i="12"/>
  <c r="V12" i="12"/>
  <c r="U12" i="12"/>
  <c r="T12" i="12"/>
  <c r="AD11" i="12"/>
  <c r="AC11" i="12"/>
  <c r="AB11" i="12"/>
  <c r="AA11" i="12"/>
  <c r="Z11" i="12"/>
  <c r="X11" i="12"/>
  <c r="W11" i="12"/>
  <c r="V11" i="12"/>
  <c r="U11" i="12"/>
  <c r="T11" i="12"/>
  <c r="AD10" i="12"/>
  <c r="AC10" i="12"/>
  <c r="AB10" i="12"/>
  <c r="AA10" i="12"/>
  <c r="Z10" i="12"/>
  <c r="X10" i="12"/>
  <c r="W10" i="12"/>
  <c r="V10" i="12"/>
  <c r="U10" i="12"/>
  <c r="T10" i="12"/>
  <c r="AD9" i="12"/>
  <c r="AC9" i="12"/>
  <c r="AB9" i="12"/>
  <c r="AA9" i="12"/>
  <c r="Z9" i="12"/>
  <c r="X9" i="12"/>
  <c r="W9" i="12"/>
  <c r="V9" i="12"/>
  <c r="U9" i="12"/>
  <c r="T9" i="12"/>
  <c r="AD8" i="12"/>
  <c r="AC8" i="12"/>
  <c r="AB8" i="12"/>
  <c r="AA8" i="12"/>
  <c r="Z8" i="12"/>
  <c r="X8" i="12"/>
  <c r="W8" i="12"/>
  <c r="V8" i="12"/>
  <c r="U8" i="12"/>
  <c r="T8" i="12"/>
  <c r="AD7" i="12"/>
  <c r="AC7" i="12"/>
  <c r="AB7" i="12"/>
  <c r="AA7" i="12"/>
  <c r="Z7" i="12"/>
  <c r="X7" i="12"/>
  <c r="W7" i="12"/>
  <c r="V7" i="12"/>
  <c r="U7" i="12"/>
  <c r="T7" i="12"/>
  <c r="AD6" i="12"/>
  <c r="AC6" i="12"/>
  <c r="AB6" i="12"/>
  <c r="AA6" i="12"/>
  <c r="Z6" i="12"/>
  <c r="X6" i="12"/>
  <c r="W6" i="12"/>
  <c r="V6" i="12"/>
  <c r="U6" i="12"/>
  <c r="T6" i="12"/>
  <c r="A308" i="10"/>
  <c r="A360" i="10"/>
  <c r="G360" i="10" s="1"/>
  <c r="A362" i="10"/>
  <c r="B362" i="10" s="1"/>
  <c r="A363" i="10"/>
  <c r="G363" i="10" s="1"/>
  <c r="A364" i="10"/>
  <c r="B364" i="10" s="1"/>
  <c r="A365" i="10"/>
  <c r="G365" i="10" s="1"/>
  <c r="A366" i="10"/>
  <c r="B366" i="10" s="1"/>
  <c r="A367" i="10"/>
  <c r="B367" i="10" s="1"/>
  <c r="A368" i="10"/>
  <c r="B368" i="10" s="1"/>
  <c r="A369" i="10"/>
  <c r="C369" i="10" s="1"/>
  <c r="A370" i="10"/>
  <c r="B370" i="10" s="1"/>
  <c r="A371" i="10"/>
  <c r="B371" i="10" s="1"/>
  <c r="A372" i="10"/>
  <c r="B372" i="10" s="1"/>
  <c r="A373" i="10"/>
  <c r="B373" i="10" s="1"/>
  <c r="A374" i="10"/>
  <c r="B374" i="10" s="1"/>
  <c r="A375" i="10"/>
  <c r="C375" i="10" s="1"/>
  <c r="A376" i="10"/>
  <c r="B376" i="10" s="1"/>
  <c r="A377" i="10"/>
  <c r="B377" i="10" s="1"/>
  <c r="A378" i="10"/>
  <c r="A379" i="10"/>
  <c r="D379" i="10" s="1"/>
  <c r="A380" i="10"/>
  <c r="B380" i="10" s="1"/>
  <c r="A381" i="10"/>
  <c r="G381" i="10" s="1"/>
  <c r="A382" i="10"/>
  <c r="B382" i="10" s="1"/>
  <c r="A383" i="10"/>
  <c r="B383" i="10" s="1"/>
  <c r="A384" i="10"/>
  <c r="B384" i="10" s="1"/>
  <c r="A385" i="10"/>
  <c r="C385" i="10" s="1"/>
  <c r="A386" i="10"/>
  <c r="B386" i="10" s="1"/>
  <c r="A387" i="10"/>
  <c r="B387" i="10" s="1"/>
  <c r="A388" i="10"/>
  <c r="B388" i="10" s="1"/>
  <c r="A389" i="10"/>
  <c r="B389" i="10" s="1"/>
  <c r="A390" i="10"/>
  <c r="B390" i="10" s="1"/>
  <c r="A391" i="10"/>
  <c r="C391" i="10" s="1"/>
  <c r="A392" i="10"/>
  <c r="B392" i="10" s="1"/>
  <c r="A393" i="10"/>
  <c r="B393" i="10" s="1"/>
  <c r="A394" i="10"/>
  <c r="A395" i="10"/>
  <c r="D395" i="10" s="1"/>
  <c r="A396" i="10"/>
  <c r="B396" i="10" s="1"/>
  <c r="A397" i="10"/>
  <c r="G397" i="10" s="1"/>
  <c r="A398" i="10"/>
  <c r="B398" i="10" s="1"/>
  <c r="A399" i="10"/>
  <c r="C399" i="10" s="1"/>
  <c r="A400" i="10"/>
  <c r="B400" i="10" s="1"/>
  <c r="A401" i="10"/>
  <c r="C401" i="10" s="1"/>
  <c r="A402" i="10"/>
  <c r="B402" i="10" s="1"/>
  <c r="A403" i="10"/>
  <c r="B403" i="10" s="1"/>
  <c r="A404" i="10"/>
  <c r="B404" i="10" s="1"/>
  <c r="A405" i="10"/>
  <c r="B405" i="10" s="1"/>
  <c r="A406" i="10"/>
  <c r="B406" i="10" s="1"/>
  <c r="A407" i="10"/>
  <c r="C407" i="10" s="1"/>
  <c r="A408" i="10"/>
  <c r="B408" i="10" s="1"/>
  <c r="A409" i="10"/>
  <c r="A309" i="10"/>
  <c r="G309" i="10" s="1"/>
  <c r="A310" i="10"/>
  <c r="A311" i="10"/>
  <c r="A312" i="10"/>
  <c r="B312" i="10" s="1"/>
  <c r="A313" i="10"/>
  <c r="A314" i="10"/>
  <c r="C314" i="10" s="1"/>
  <c r="A315" i="10"/>
  <c r="G315" i="10" s="1"/>
  <c r="A316" i="10"/>
  <c r="D316" i="10" s="1"/>
  <c r="A317" i="10"/>
  <c r="A318" i="10"/>
  <c r="C318" i="10" s="1"/>
  <c r="A319" i="10"/>
  <c r="G319" i="10" s="1"/>
  <c r="A320" i="10"/>
  <c r="G320" i="10" s="1"/>
  <c r="A321" i="10"/>
  <c r="A322" i="10"/>
  <c r="A323" i="10"/>
  <c r="G323" i="10" s="1"/>
  <c r="A324" i="10"/>
  <c r="C324" i="10" s="1"/>
  <c r="A325" i="10"/>
  <c r="A326" i="10"/>
  <c r="A327" i="10"/>
  <c r="G327" i="10" s="1"/>
  <c r="A328" i="10"/>
  <c r="C328" i="10" s="1"/>
  <c r="A329" i="10"/>
  <c r="A330" i="10"/>
  <c r="A331" i="10"/>
  <c r="G331" i="10" s="1"/>
  <c r="A332" i="10"/>
  <c r="B332" i="10" s="1"/>
  <c r="A333" i="10"/>
  <c r="A334" i="10"/>
  <c r="G334" i="10" s="1"/>
  <c r="A335" i="10"/>
  <c r="G335" i="10" s="1"/>
  <c r="A336" i="10"/>
  <c r="B336" i="10" s="1"/>
  <c r="A337" i="10"/>
  <c r="A338" i="10"/>
  <c r="C338" i="10" s="1"/>
  <c r="A339" i="10"/>
  <c r="G339" i="10" s="1"/>
  <c r="A340" i="10"/>
  <c r="B340" i="10" s="1"/>
  <c r="A341" i="10"/>
  <c r="A342" i="10"/>
  <c r="A343" i="10"/>
  <c r="G343" i="10" s="1"/>
  <c r="A344" i="10"/>
  <c r="D344" i="10" s="1"/>
  <c r="A345" i="10"/>
  <c r="A346" i="10"/>
  <c r="A347" i="10"/>
  <c r="G347" i="10" s="1"/>
  <c r="A348" i="10"/>
  <c r="B348" i="10" s="1"/>
  <c r="A349" i="10"/>
  <c r="A350" i="10"/>
  <c r="A351" i="10"/>
  <c r="G351" i="10" s="1"/>
  <c r="A352" i="10"/>
  <c r="B352" i="10" s="1"/>
  <c r="A353" i="10"/>
  <c r="A354" i="10"/>
  <c r="B354" i="10" s="1"/>
  <c r="A355" i="10"/>
  <c r="C355" i="10" s="1"/>
  <c r="A356" i="10"/>
  <c r="B356" i="10" s="1"/>
  <c r="A357" i="10"/>
  <c r="A358" i="10"/>
  <c r="B358" i="10" s="1"/>
  <c r="A361" i="10"/>
  <c r="C361" i="10" s="1"/>
  <c r="BG7" i="2"/>
  <c r="BH7" i="2"/>
  <c r="BG8" i="2"/>
  <c r="BH8" i="2"/>
  <c r="BG9" i="2"/>
  <c r="BH9" i="2"/>
  <c r="G413" i="10" s="1"/>
  <c r="BG10" i="2"/>
  <c r="BH10" i="2"/>
  <c r="BG11" i="2"/>
  <c r="BH11" i="2"/>
  <c r="BG12" i="2"/>
  <c r="BH12" i="2"/>
  <c r="BG13" i="2"/>
  <c r="BH13" i="2"/>
  <c r="BG14" i="2"/>
  <c r="BH14" i="2"/>
  <c r="BG15" i="2"/>
  <c r="BH15" i="2"/>
  <c r="BG16" i="2"/>
  <c r="BH16" i="2"/>
  <c r="BG17" i="2"/>
  <c r="BH17" i="2"/>
  <c r="BG18" i="2"/>
  <c r="BH18" i="2"/>
  <c r="BG19" i="2"/>
  <c r="BH19" i="2"/>
  <c r="BG20" i="2"/>
  <c r="BH20" i="2"/>
  <c r="BG21" i="2"/>
  <c r="BH21" i="2"/>
  <c r="BG22" i="2"/>
  <c r="BH22" i="2"/>
  <c r="BG23" i="2"/>
  <c r="BH23" i="2"/>
  <c r="BG24" i="2"/>
  <c r="BH24" i="2"/>
  <c r="BG25" i="2"/>
  <c r="BH25" i="2"/>
  <c r="BG26" i="2"/>
  <c r="BH26" i="2"/>
  <c r="BG27" i="2"/>
  <c r="BH27" i="2"/>
  <c r="BG28" i="2"/>
  <c r="BH28" i="2"/>
  <c r="BG29" i="2"/>
  <c r="BH29" i="2"/>
  <c r="BG30" i="2"/>
  <c r="BH30" i="2"/>
  <c r="BG31" i="2"/>
  <c r="BH31" i="2"/>
  <c r="BG32" i="2"/>
  <c r="BH32" i="2"/>
  <c r="BG33" i="2"/>
  <c r="BH33" i="2"/>
  <c r="BG34" i="2"/>
  <c r="BH34" i="2"/>
  <c r="BG35" i="2"/>
  <c r="BH35" i="2"/>
  <c r="BG36" i="2"/>
  <c r="BH36" i="2"/>
  <c r="BG37" i="2"/>
  <c r="BH37" i="2"/>
  <c r="BG38" i="2"/>
  <c r="BH38" i="2"/>
  <c r="BG39" i="2"/>
  <c r="BH39" i="2"/>
  <c r="BG40" i="2"/>
  <c r="BH40" i="2"/>
  <c r="BG41" i="2"/>
  <c r="BH41" i="2"/>
  <c r="BG42" i="2"/>
  <c r="BH42" i="2"/>
  <c r="BG43" i="2"/>
  <c r="BH43" i="2"/>
  <c r="BG44" i="2"/>
  <c r="BH44" i="2"/>
  <c r="BG45" i="2"/>
  <c r="BH45" i="2"/>
  <c r="BG46" i="2"/>
  <c r="BH46" i="2"/>
  <c r="BG47" i="2"/>
  <c r="BH47" i="2"/>
  <c r="BG48" i="2"/>
  <c r="BH48" i="2"/>
  <c r="BG49" i="2"/>
  <c r="BH49" i="2"/>
  <c r="BG50" i="2"/>
  <c r="BH50" i="2"/>
  <c r="BG51" i="2"/>
  <c r="BH51" i="2"/>
  <c r="BG52" i="2"/>
  <c r="BH52" i="2"/>
  <c r="BG53" i="2"/>
  <c r="BH53" i="2"/>
  <c r="BG54" i="2"/>
  <c r="BH54" i="2"/>
  <c r="BG55" i="2"/>
  <c r="BH55" i="2"/>
  <c r="BG58" i="2"/>
  <c r="BH58" i="2"/>
  <c r="BG59" i="2"/>
  <c r="BH59" i="2"/>
  <c r="BG60" i="2"/>
  <c r="BH60" i="2"/>
  <c r="BG61" i="2"/>
  <c r="BH61" i="2"/>
  <c r="BG62" i="2"/>
  <c r="BH62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G74" i="2"/>
  <c r="BH74" i="2"/>
  <c r="BG75" i="2"/>
  <c r="BH75" i="2"/>
  <c r="BG76" i="2"/>
  <c r="BH76" i="2"/>
  <c r="BG77" i="2"/>
  <c r="BH77" i="2"/>
  <c r="BG78" i="2"/>
  <c r="BH78" i="2"/>
  <c r="BG79" i="2"/>
  <c r="BH79" i="2"/>
  <c r="BG80" i="2"/>
  <c r="BH80" i="2"/>
  <c r="BG81" i="2"/>
  <c r="BH81" i="2"/>
  <c r="BG82" i="2"/>
  <c r="BH82" i="2"/>
  <c r="BG83" i="2"/>
  <c r="BH83" i="2"/>
  <c r="BG84" i="2"/>
  <c r="BH84" i="2"/>
  <c r="BG85" i="2"/>
  <c r="BH85" i="2"/>
  <c r="BG86" i="2"/>
  <c r="BH86" i="2"/>
  <c r="BG87" i="2"/>
  <c r="BH87" i="2"/>
  <c r="BG88" i="2"/>
  <c r="BH88" i="2"/>
  <c r="BG89" i="2"/>
  <c r="BH89" i="2"/>
  <c r="BG90" i="2"/>
  <c r="BH90" i="2"/>
  <c r="BG91" i="2"/>
  <c r="BH91" i="2"/>
  <c r="BG92" i="2"/>
  <c r="BH92" i="2"/>
  <c r="BG93" i="2"/>
  <c r="BH93" i="2"/>
  <c r="BG94" i="2"/>
  <c r="BH94" i="2"/>
  <c r="BG95" i="2"/>
  <c r="BH95" i="2"/>
  <c r="BG96" i="2"/>
  <c r="BH96" i="2"/>
  <c r="BG97" i="2"/>
  <c r="BH97" i="2"/>
  <c r="BG98" i="2"/>
  <c r="BH98" i="2"/>
  <c r="BG99" i="2"/>
  <c r="BH99" i="2"/>
  <c r="BG100" i="2"/>
  <c r="BH100" i="2"/>
  <c r="BG101" i="2"/>
  <c r="BH101" i="2"/>
  <c r="BG102" i="2"/>
  <c r="BH102" i="2"/>
  <c r="BG103" i="2"/>
  <c r="BH103" i="2"/>
  <c r="BG104" i="2"/>
  <c r="BH104" i="2"/>
  <c r="BG105" i="2"/>
  <c r="BH105" i="2"/>
  <c r="BG106" i="2"/>
  <c r="BH106" i="2"/>
  <c r="BG107" i="2"/>
  <c r="BH107" i="2"/>
  <c r="BH6" i="2"/>
  <c r="BG6" i="2"/>
  <c r="BB7" i="2"/>
  <c r="BC7" i="2"/>
  <c r="BB8" i="2"/>
  <c r="C310" i="10" s="1"/>
  <c r="BC8" i="2"/>
  <c r="BC9" i="2"/>
  <c r="BB10" i="2"/>
  <c r="BC10" i="2"/>
  <c r="BB11" i="2"/>
  <c r="BC11" i="2"/>
  <c r="BB12" i="2"/>
  <c r="BC12" i="2"/>
  <c r="BB13" i="2"/>
  <c r="BC13" i="2"/>
  <c r="BB14" i="2"/>
  <c r="BC14" i="2"/>
  <c r="BB15" i="2"/>
  <c r="BC15" i="2"/>
  <c r="BB16" i="2"/>
  <c r="BC16" i="2"/>
  <c r="BB17" i="2"/>
  <c r="BC17" i="2"/>
  <c r="BB18" i="2"/>
  <c r="BC18" i="2"/>
  <c r="BB19" i="2"/>
  <c r="BC19" i="2"/>
  <c r="BB20" i="2"/>
  <c r="BC20" i="2"/>
  <c r="BB21" i="2"/>
  <c r="BC21" i="2"/>
  <c r="BB22" i="2"/>
  <c r="BC22" i="2"/>
  <c r="BB23" i="2"/>
  <c r="BC23" i="2"/>
  <c r="BB24" i="2"/>
  <c r="BC24" i="2"/>
  <c r="BB25" i="2"/>
  <c r="BC25" i="2"/>
  <c r="BB26" i="2"/>
  <c r="BC26" i="2"/>
  <c r="BB27" i="2"/>
  <c r="BC27" i="2"/>
  <c r="BB28" i="2"/>
  <c r="BC28" i="2"/>
  <c r="BB29" i="2"/>
  <c r="BC29" i="2"/>
  <c r="BB30" i="2"/>
  <c r="BC30" i="2"/>
  <c r="BB31" i="2"/>
  <c r="BC31" i="2"/>
  <c r="BB32" i="2"/>
  <c r="BC32" i="2"/>
  <c r="BB33" i="2"/>
  <c r="BC33" i="2"/>
  <c r="BB34" i="2"/>
  <c r="BC34" i="2"/>
  <c r="BB35" i="2"/>
  <c r="BC35" i="2"/>
  <c r="BB36" i="2"/>
  <c r="BC36" i="2"/>
  <c r="BB37" i="2"/>
  <c r="BC37" i="2"/>
  <c r="BB38" i="2"/>
  <c r="BC38" i="2"/>
  <c r="BB39" i="2"/>
  <c r="BC39" i="2"/>
  <c r="BB40" i="2"/>
  <c r="BC40" i="2"/>
  <c r="BB41" i="2"/>
  <c r="BC41" i="2"/>
  <c r="BB42" i="2"/>
  <c r="BC42" i="2"/>
  <c r="BB43" i="2"/>
  <c r="BC43" i="2"/>
  <c r="BB44" i="2"/>
  <c r="BC44" i="2"/>
  <c r="BB45" i="2"/>
  <c r="BC45" i="2"/>
  <c r="BB46" i="2"/>
  <c r="BC46" i="2"/>
  <c r="BB47" i="2"/>
  <c r="BC47" i="2"/>
  <c r="BB48" i="2"/>
  <c r="BC48" i="2"/>
  <c r="BB49" i="2"/>
  <c r="BC49" i="2"/>
  <c r="BB50" i="2"/>
  <c r="BC50" i="2"/>
  <c r="BB51" i="2"/>
  <c r="BC51" i="2"/>
  <c r="BB52" i="2"/>
  <c r="BC52" i="2"/>
  <c r="BB53" i="2"/>
  <c r="BC53" i="2"/>
  <c r="BB54" i="2"/>
  <c r="BC54" i="2"/>
  <c r="BB55" i="2"/>
  <c r="BC55" i="2"/>
  <c r="BB58" i="2"/>
  <c r="BC58" i="2"/>
  <c r="BB59" i="2"/>
  <c r="BC59" i="2"/>
  <c r="BB60" i="2"/>
  <c r="BC60" i="2"/>
  <c r="BB61" i="2"/>
  <c r="BC61" i="2"/>
  <c r="BB62" i="2"/>
  <c r="BC62" i="2"/>
  <c r="BB63" i="2"/>
  <c r="BC63" i="2"/>
  <c r="BB64" i="2"/>
  <c r="BC64" i="2"/>
  <c r="BB65" i="2"/>
  <c r="BC65" i="2"/>
  <c r="BB66" i="2"/>
  <c r="BC66" i="2"/>
  <c r="BB67" i="2"/>
  <c r="BC67" i="2"/>
  <c r="BB68" i="2"/>
  <c r="BC68" i="2"/>
  <c r="BB69" i="2"/>
  <c r="BC69" i="2"/>
  <c r="BB70" i="2"/>
  <c r="BC70" i="2"/>
  <c r="BB71" i="2"/>
  <c r="BC71" i="2"/>
  <c r="BB72" i="2"/>
  <c r="BC72" i="2"/>
  <c r="BB73" i="2"/>
  <c r="BC73" i="2"/>
  <c r="BB74" i="2"/>
  <c r="BC74" i="2"/>
  <c r="BB75" i="2"/>
  <c r="BC75" i="2"/>
  <c r="BB76" i="2"/>
  <c r="BC76" i="2"/>
  <c r="BB77" i="2"/>
  <c r="BC77" i="2"/>
  <c r="BB78" i="2"/>
  <c r="BC78" i="2"/>
  <c r="BB79" i="2"/>
  <c r="BC79" i="2"/>
  <c r="BB80" i="2"/>
  <c r="BC80" i="2"/>
  <c r="BB81" i="2"/>
  <c r="BC81" i="2"/>
  <c r="BB82" i="2"/>
  <c r="BC82" i="2"/>
  <c r="BB83" i="2"/>
  <c r="BC83" i="2"/>
  <c r="BB84" i="2"/>
  <c r="BC84" i="2"/>
  <c r="BB85" i="2"/>
  <c r="BC85" i="2"/>
  <c r="BB86" i="2"/>
  <c r="BC86" i="2"/>
  <c r="BB87" i="2"/>
  <c r="BC87" i="2"/>
  <c r="BB88" i="2"/>
  <c r="BC88" i="2"/>
  <c r="BB89" i="2"/>
  <c r="BC89" i="2"/>
  <c r="BB90" i="2"/>
  <c r="BC90" i="2"/>
  <c r="BB91" i="2"/>
  <c r="BC91" i="2"/>
  <c r="BB92" i="2"/>
  <c r="BC92" i="2"/>
  <c r="BB93" i="2"/>
  <c r="BC93" i="2"/>
  <c r="BB94" i="2"/>
  <c r="BC94" i="2"/>
  <c r="BB95" i="2"/>
  <c r="BC95" i="2"/>
  <c r="BB96" i="2"/>
  <c r="BC96" i="2"/>
  <c r="BB97" i="2"/>
  <c r="BC97" i="2"/>
  <c r="BB98" i="2"/>
  <c r="BC98" i="2"/>
  <c r="BB99" i="2"/>
  <c r="BC99" i="2"/>
  <c r="BB100" i="2"/>
  <c r="BC100" i="2"/>
  <c r="BB101" i="2"/>
  <c r="BC101" i="2"/>
  <c r="BB102" i="2"/>
  <c r="BC102" i="2"/>
  <c r="BB103" i="2"/>
  <c r="BC103" i="2"/>
  <c r="BB104" i="2"/>
  <c r="BC104" i="2"/>
  <c r="BB105" i="2"/>
  <c r="BC105" i="2"/>
  <c r="BB106" i="2"/>
  <c r="BC106" i="2"/>
  <c r="BB107" i="2"/>
  <c r="BC107" i="2"/>
  <c r="BB6" i="2"/>
  <c r="AW58" i="2"/>
  <c r="AX58" i="2"/>
  <c r="AW59" i="2"/>
  <c r="AX59" i="2"/>
  <c r="AW60" i="2"/>
  <c r="AX60" i="2"/>
  <c r="AW61" i="2"/>
  <c r="AX61" i="2"/>
  <c r="AW62" i="2"/>
  <c r="AX62" i="2"/>
  <c r="AW63" i="2"/>
  <c r="AX63" i="2"/>
  <c r="AW64" i="2"/>
  <c r="AX64" i="2"/>
  <c r="AW65" i="2"/>
  <c r="AX65" i="2"/>
  <c r="AW66" i="2"/>
  <c r="AX66" i="2"/>
  <c r="AW67" i="2"/>
  <c r="AX67" i="2"/>
  <c r="AW68" i="2"/>
  <c r="AX68" i="2"/>
  <c r="AW69" i="2"/>
  <c r="AX69" i="2"/>
  <c r="AW70" i="2"/>
  <c r="AX70" i="2"/>
  <c r="AW71" i="2"/>
  <c r="AX71" i="2"/>
  <c r="AW72" i="2"/>
  <c r="AX72" i="2"/>
  <c r="AW73" i="2"/>
  <c r="AX73" i="2"/>
  <c r="AW74" i="2"/>
  <c r="AX74" i="2"/>
  <c r="AW75" i="2"/>
  <c r="AX75" i="2"/>
  <c r="AW76" i="2"/>
  <c r="AX76" i="2"/>
  <c r="AW77" i="2"/>
  <c r="AX77" i="2"/>
  <c r="AW78" i="2"/>
  <c r="AX78" i="2"/>
  <c r="AW79" i="2"/>
  <c r="AX79" i="2"/>
  <c r="AW80" i="2"/>
  <c r="AX80" i="2"/>
  <c r="AW81" i="2"/>
  <c r="AX81" i="2"/>
  <c r="AW82" i="2"/>
  <c r="AX82" i="2"/>
  <c r="AW83" i="2"/>
  <c r="AX83" i="2"/>
  <c r="AW84" i="2"/>
  <c r="AX84" i="2"/>
  <c r="AW85" i="2"/>
  <c r="AX85" i="2"/>
  <c r="AW86" i="2"/>
  <c r="AX86" i="2"/>
  <c r="AW87" i="2"/>
  <c r="AX87" i="2"/>
  <c r="AW88" i="2"/>
  <c r="AX88" i="2"/>
  <c r="AW89" i="2"/>
  <c r="AX89" i="2"/>
  <c r="AW90" i="2"/>
  <c r="AX90" i="2"/>
  <c r="AW91" i="2"/>
  <c r="AX91" i="2"/>
  <c r="AW92" i="2"/>
  <c r="AX92" i="2"/>
  <c r="AW93" i="2"/>
  <c r="AX93" i="2"/>
  <c r="AW94" i="2"/>
  <c r="AX94" i="2"/>
  <c r="AW95" i="2"/>
  <c r="AX95" i="2"/>
  <c r="AW96" i="2"/>
  <c r="AX96" i="2"/>
  <c r="AW97" i="2"/>
  <c r="AX97" i="2"/>
  <c r="AW98" i="2"/>
  <c r="AX98" i="2"/>
  <c r="AW99" i="2"/>
  <c r="AX99" i="2"/>
  <c r="AW100" i="2"/>
  <c r="AX100" i="2"/>
  <c r="AW101" i="2"/>
  <c r="AX101" i="2"/>
  <c r="AW102" i="2"/>
  <c r="AX102" i="2"/>
  <c r="AW103" i="2"/>
  <c r="AX103" i="2"/>
  <c r="AW104" i="2"/>
  <c r="AX104" i="2"/>
  <c r="AW105" i="2"/>
  <c r="AX105" i="2"/>
  <c r="AW106" i="2"/>
  <c r="AX106" i="2"/>
  <c r="AW107" i="2"/>
  <c r="B409" i="10" s="1"/>
  <c r="AX107" i="2"/>
  <c r="AW7" i="2"/>
  <c r="AX7" i="2"/>
  <c r="AW8" i="2"/>
  <c r="B310" i="10" s="1"/>
  <c r="AX8" i="2"/>
  <c r="AW9" i="2"/>
  <c r="AX9" i="2"/>
  <c r="AW10" i="2"/>
  <c r="AX10" i="2"/>
  <c r="AW11" i="2"/>
  <c r="AX11" i="2"/>
  <c r="AW12" i="2"/>
  <c r="AX12" i="2"/>
  <c r="AW13" i="2"/>
  <c r="AX13" i="2"/>
  <c r="AW14" i="2"/>
  <c r="AX14" i="2"/>
  <c r="AW15" i="2"/>
  <c r="AX15" i="2"/>
  <c r="AW16" i="2"/>
  <c r="AX16" i="2"/>
  <c r="AW17" i="2"/>
  <c r="AX17" i="2"/>
  <c r="AW18" i="2"/>
  <c r="AX18" i="2"/>
  <c r="AW19" i="2"/>
  <c r="AX19" i="2"/>
  <c r="AW20" i="2"/>
  <c r="AX20" i="2"/>
  <c r="AW21" i="2"/>
  <c r="AX21" i="2"/>
  <c r="AW22" i="2"/>
  <c r="AX22" i="2"/>
  <c r="AW23" i="2"/>
  <c r="AX23" i="2"/>
  <c r="AW24" i="2"/>
  <c r="AX24" i="2"/>
  <c r="AW25" i="2"/>
  <c r="AX25" i="2"/>
  <c r="AW26" i="2"/>
  <c r="AX26" i="2"/>
  <c r="AW27" i="2"/>
  <c r="AX27" i="2"/>
  <c r="AW28" i="2"/>
  <c r="AX28" i="2"/>
  <c r="AW29" i="2"/>
  <c r="AX29" i="2"/>
  <c r="AW30" i="2"/>
  <c r="AX30" i="2"/>
  <c r="AW31" i="2"/>
  <c r="AX31" i="2"/>
  <c r="AW32" i="2"/>
  <c r="AX32" i="2"/>
  <c r="AW33" i="2"/>
  <c r="AX33" i="2"/>
  <c r="AW34" i="2"/>
  <c r="AX34" i="2"/>
  <c r="AW35" i="2"/>
  <c r="AX35" i="2"/>
  <c r="AW36" i="2"/>
  <c r="AX36" i="2"/>
  <c r="AW37" i="2"/>
  <c r="AX37" i="2"/>
  <c r="AW38" i="2"/>
  <c r="AX38" i="2"/>
  <c r="AW39" i="2"/>
  <c r="AX39" i="2"/>
  <c r="AW40" i="2"/>
  <c r="AX40" i="2"/>
  <c r="AW41" i="2"/>
  <c r="AX41" i="2"/>
  <c r="AW42" i="2"/>
  <c r="AX42" i="2"/>
  <c r="AW43" i="2"/>
  <c r="AX43" i="2"/>
  <c r="AW44" i="2"/>
  <c r="AX44" i="2"/>
  <c r="AW45" i="2"/>
  <c r="AX45" i="2"/>
  <c r="AW46" i="2"/>
  <c r="AX46" i="2"/>
  <c r="AW47" i="2"/>
  <c r="AX47" i="2"/>
  <c r="AW48" i="2"/>
  <c r="AX48" i="2"/>
  <c r="AW49" i="2"/>
  <c r="AX49" i="2"/>
  <c r="AW50" i="2"/>
  <c r="AX50" i="2"/>
  <c r="AW51" i="2"/>
  <c r="AX51" i="2"/>
  <c r="AW52" i="2"/>
  <c r="AX52" i="2"/>
  <c r="AW53" i="2"/>
  <c r="AX53" i="2"/>
  <c r="AW54" i="2"/>
  <c r="AX54" i="2"/>
  <c r="AW55" i="2"/>
  <c r="AX55" i="2"/>
  <c r="AX6" i="2"/>
  <c r="AW6" i="2"/>
  <c r="Z7" i="2"/>
  <c r="AA7" i="2"/>
  <c r="AB7" i="2"/>
  <c r="AC7" i="2"/>
  <c r="AD7" i="2"/>
  <c r="Z8" i="2"/>
  <c r="AA8" i="2"/>
  <c r="AB8" i="2"/>
  <c r="AC8" i="2"/>
  <c r="AD8" i="2"/>
  <c r="Z9" i="2"/>
  <c r="AA9" i="2"/>
  <c r="AB9" i="2"/>
  <c r="AC9" i="2"/>
  <c r="Z10" i="2"/>
  <c r="AA10" i="2"/>
  <c r="AB10" i="2"/>
  <c r="AC10" i="2"/>
  <c r="AD10" i="2"/>
  <c r="Z11" i="2"/>
  <c r="AA11" i="2"/>
  <c r="AB11" i="2"/>
  <c r="AC11" i="2"/>
  <c r="AD11" i="2"/>
  <c r="Z12" i="2"/>
  <c r="AA12" i="2"/>
  <c r="AB12" i="2"/>
  <c r="AC12" i="2"/>
  <c r="AD12" i="2"/>
  <c r="Z13" i="2"/>
  <c r="AA13" i="2"/>
  <c r="AB13" i="2"/>
  <c r="AC13" i="2"/>
  <c r="AD13" i="2"/>
  <c r="Z14" i="2"/>
  <c r="AA14" i="2"/>
  <c r="AB14" i="2"/>
  <c r="AC14" i="2"/>
  <c r="AD14" i="2"/>
  <c r="Z15" i="2"/>
  <c r="AA15" i="2"/>
  <c r="AB15" i="2"/>
  <c r="AC15" i="2"/>
  <c r="AD15" i="2"/>
  <c r="Z16" i="2"/>
  <c r="AA16" i="2"/>
  <c r="AB16" i="2"/>
  <c r="AC16" i="2"/>
  <c r="AD16" i="2"/>
  <c r="Z17" i="2"/>
  <c r="AA17" i="2"/>
  <c r="AB17" i="2"/>
  <c r="AC17" i="2"/>
  <c r="AD17" i="2"/>
  <c r="Z18" i="2"/>
  <c r="AA18" i="2"/>
  <c r="AB18" i="2"/>
  <c r="AC18" i="2"/>
  <c r="AD18" i="2"/>
  <c r="Z19" i="2"/>
  <c r="AA19" i="2"/>
  <c r="AB19" i="2"/>
  <c r="AC19" i="2"/>
  <c r="AD19" i="2"/>
  <c r="Z20" i="2"/>
  <c r="AA20" i="2"/>
  <c r="AB20" i="2"/>
  <c r="AC20" i="2"/>
  <c r="AD20" i="2"/>
  <c r="Z21" i="2"/>
  <c r="AA21" i="2"/>
  <c r="AB21" i="2"/>
  <c r="AC21" i="2"/>
  <c r="AD21" i="2"/>
  <c r="Z22" i="2"/>
  <c r="AA22" i="2"/>
  <c r="AB22" i="2"/>
  <c r="AC22" i="2"/>
  <c r="AD22" i="2"/>
  <c r="Z23" i="2"/>
  <c r="AA23" i="2"/>
  <c r="AB23" i="2"/>
  <c r="AC23" i="2"/>
  <c r="AD23" i="2"/>
  <c r="Z24" i="2"/>
  <c r="AA24" i="2"/>
  <c r="AB24" i="2"/>
  <c r="AC24" i="2"/>
  <c r="AD24" i="2"/>
  <c r="Z25" i="2"/>
  <c r="AA25" i="2"/>
  <c r="AB25" i="2"/>
  <c r="AC25" i="2"/>
  <c r="AD25" i="2"/>
  <c r="Z26" i="2"/>
  <c r="AA26" i="2"/>
  <c r="AB26" i="2"/>
  <c r="AC26" i="2"/>
  <c r="AD26" i="2"/>
  <c r="Z27" i="2"/>
  <c r="AA27" i="2"/>
  <c r="AB27" i="2"/>
  <c r="AC27" i="2"/>
  <c r="AD27" i="2"/>
  <c r="Z28" i="2"/>
  <c r="AA28" i="2"/>
  <c r="AB28" i="2"/>
  <c r="AC28" i="2"/>
  <c r="AD28" i="2"/>
  <c r="Z29" i="2"/>
  <c r="AA29" i="2"/>
  <c r="AB29" i="2"/>
  <c r="AC29" i="2"/>
  <c r="AD29" i="2"/>
  <c r="Z30" i="2"/>
  <c r="AA30" i="2"/>
  <c r="AB30" i="2"/>
  <c r="AC30" i="2"/>
  <c r="AD30" i="2"/>
  <c r="Z31" i="2"/>
  <c r="AA31" i="2"/>
  <c r="AB31" i="2"/>
  <c r="AC31" i="2"/>
  <c r="AD31" i="2"/>
  <c r="Z32" i="2"/>
  <c r="AA32" i="2"/>
  <c r="AB32" i="2"/>
  <c r="AC32" i="2"/>
  <c r="AD32" i="2"/>
  <c r="Z33" i="2"/>
  <c r="AA33" i="2"/>
  <c r="AB33" i="2"/>
  <c r="AC33" i="2"/>
  <c r="AD33" i="2"/>
  <c r="Z34" i="2"/>
  <c r="AA34" i="2"/>
  <c r="AB34" i="2"/>
  <c r="AC34" i="2"/>
  <c r="AD34" i="2"/>
  <c r="Z35" i="2"/>
  <c r="AA35" i="2"/>
  <c r="AB35" i="2"/>
  <c r="AC35" i="2"/>
  <c r="AD35" i="2"/>
  <c r="Z36" i="2"/>
  <c r="AA36" i="2"/>
  <c r="AB36" i="2"/>
  <c r="AC36" i="2"/>
  <c r="AD36" i="2"/>
  <c r="Z37" i="2"/>
  <c r="AA37" i="2"/>
  <c r="AB37" i="2"/>
  <c r="AC37" i="2"/>
  <c r="AD37" i="2"/>
  <c r="Z38" i="2"/>
  <c r="AA38" i="2"/>
  <c r="AB38" i="2"/>
  <c r="AC38" i="2"/>
  <c r="AD38" i="2"/>
  <c r="Z39" i="2"/>
  <c r="AA39" i="2"/>
  <c r="AB39" i="2"/>
  <c r="AC39" i="2"/>
  <c r="AD39" i="2"/>
  <c r="Z40" i="2"/>
  <c r="AA40" i="2"/>
  <c r="AB40" i="2"/>
  <c r="AC40" i="2"/>
  <c r="AD40" i="2"/>
  <c r="Z41" i="2"/>
  <c r="AA41" i="2"/>
  <c r="AB41" i="2"/>
  <c r="AC41" i="2"/>
  <c r="AD41" i="2"/>
  <c r="Z42" i="2"/>
  <c r="AA42" i="2"/>
  <c r="AB42" i="2"/>
  <c r="AC42" i="2"/>
  <c r="AD42" i="2"/>
  <c r="Z43" i="2"/>
  <c r="AA43" i="2"/>
  <c r="AB43" i="2"/>
  <c r="AC43" i="2"/>
  <c r="AD43" i="2"/>
  <c r="Z44" i="2"/>
  <c r="AA44" i="2"/>
  <c r="AB44" i="2"/>
  <c r="AC44" i="2"/>
  <c r="AD44" i="2"/>
  <c r="Z45" i="2"/>
  <c r="AA45" i="2"/>
  <c r="AB45" i="2"/>
  <c r="AC45" i="2"/>
  <c r="AD45" i="2"/>
  <c r="Z46" i="2"/>
  <c r="AA46" i="2"/>
  <c r="AB46" i="2"/>
  <c r="AC46" i="2"/>
  <c r="AD46" i="2"/>
  <c r="Z47" i="2"/>
  <c r="AA47" i="2"/>
  <c r="AB47" i="2"/>
  <c r="AC47" i="2"/>
  <c r="AD47" i="2"/>
  <c r="Z48" i="2"/>
  <c r="AA48" i="2"/>
  <c r="AB48" i="2"/>
  <c r="AC48" i="2"/>
  <c r="AD48" i="2"/>
  <c r="Z49" i="2"/>
  <c r="AA49" i="2"/>
  <c r="AB49" i="2"/>
  <c r="AC49" i="2"/>
  <c r="AD49" i="2"/>
  <c r="Z50" i="2"/>
  <c r="AA50" i="2"/>
  <c r="AB50" i="2"/>
  <c r="AC50" i="2"/>
  <c r="AD50" i="2"/>
  <c r="Z51" i="2"/>
  <c r="AA51" i="2"/>
  <c r="AB51" i="2"/>
  <c r="AC51" i="2"/>
  <c r="AD51" i="2"/>
  <c r="Z52" i="2"/>
  <c r="AA52" i="2"/>
  <c r="AB52" i="2"/>
  <c r="AC52" i="2"/>
  <c r="AD52" i="2"/>
  <c r="Z53" i="2"/>
  <c r="AA53" i="2"/>
  <c r="AB53" i="2"/>
  <c r="AC53" i="2"/>
  <c r="AD53" i="2"/>
  <c r="Z54" i="2"/>
  <c r="AA54" i="2"/>
  <c r="AB54" i="2"/>
  <c r="AC54" i="2"/>
  <c r="AD54" i="2"/>
  <c r="Z55" i="2"/>
  <c r="AA55" i="2"/>
  <c r="AB55" i="2"/>
  <c r="AC55" i="2"/>
  <c r="AD55" i="2"/>
  <c r="Z58" i="2"/>
  <c r="AA58" i="2"/>
  <c r="AB58" i="2"/>
  <c r="AC58" i="2"/>
  <c r="AD58" i="2"/>
  <c r="Z59" i="2"/>
  <c r="AA59" i="2"/>
  <c r="AB59" i="2"/>
  <c r="AC59" i="2"/>
  <c r="AD59" i="2"/>
  <c r="Z60" i="2"/>
  <c r="AA60" i="2"/>
  <c r="AB60" i="2"/>
  <c r="AC60" i="2"/>
  <c r="AD60" i="2"/>
  <c r="Z61" i="2"/>
  <c r="AA61" i="2"/>
  <c r="AB61" i="2"/>
  <c r="AC61" i="2"/>
  <c r="AD61" i="2"/>
  <c r="Z62" i="2"/>
  <c r="AA62" i="2"/>
  <c r="AB62" i="2"/>
  <c r="AC62" i="2"/>
  <c r="AD62" i="2"/>
  <c r="Z63" i="2"/>
  <c r="AA63" i="2"/>
  <c r="AB63" i="2"/>
  <c r="AC63" i="2"/>
  <c r="AD63" i="2"/>
  <c r="Z64" i="2"/>
  <c r="AA64" i="2"/>
  <c r="AB64" i="2"/>
  <c r="AC64" i="2"/>
  <c r="AD64" i="2"/>
  <c r="Z65" i="2"/>
  <c r="AA65" i="2"/>
  <c r="AB65" i="2"/>
  <c r="AC65" i="2"/>
  <c r="AD65" i="2"/>
  <c r="Z66" i="2"/>
  <c r="AA66" i="2"/>
  <c r="AB66" i="2"/>
  <c r="AC66" i="2"/>
  <c r="AD66" i="2"/>
  <c r="Z67" i="2"/>
  <c r="AA67" i="2"/>
  <c r="AB67" i="2"/>
  <c r="AC67" i="2"/>
  <c r="AD67" i="2"/>
  <c r="Z68" i="2"/>
  <c r="AA68" i="2"/>
  <c r="AB68" i="2"/>
  <c r="AC68" i="2"/>
  <c r="AD68" i="2"/>
  <c r="Z69" i="2"/>
  <c r="AA69" i="2"/>
  <c r="AB69" i="2"/>
  <c r="AC69" i="2"/>
  <c r="AD69" i="2"/>
  <c r="Z70" i="2"/>
  <c r="AA70" i="2"/>
  <c r="AB70" i="2"/>
  <c r="AC70" i="2"/>
  <c r="AD70" i="2"/>
  <c r="Z71" i="2"/>
  <c r="AA71" i="2"/>
  <c r="AB71" i="2"/>
  <c r="AC71" i="2"/>
  <c r="AD71" i="2"/>
  <c r="Z72" i="2"/>
  <c r="AA72" i="2"/>
  <c r="AB72" i="2"/>
  <c r="AC72" i="2"/>
  <c r="AD72" i="2"/>
  <c r="Z73" i="2"/>
  <c r="AA73" i="2"/>
  <c r="AB73" i="2"/>
  <c r="AC73" i="2"/>
  <c r="AD73" i="2"/>
  <c r="Z74" i="2"/>
  <c r="AA74" i="2"/>
  <c r="AB74" i="2"/>
  <c r="AC74" i="2"/>
  <c r="AD74" i="2"/>
  <c r="Z75" i="2"/>
  <c r="AA75" i="2"/>
  <c r="AB75" i="2"/>
  <c r="AC75" i="2"/>
  <c r="AD75" i="2"/>
  <c r="Z76" i="2"/>
  <c r="AA76" i="2"/>
  <c r="AB76" i="2"/>
  <c r="AC76" i="2"/>
  <c r="AD76" i="2"/>
  <c r="Z77" i="2"/>
  <c r="AA77" i="2"/>
  <c r="AB77" i="2"/>
  <c r="AC77" i="2"/>
  <c r="AD77" i="2"/>
  <c r="Z78" i="2"/>
  <c r="AA78" i="2"/>
  <c r="AB78" i="2"/>
  <c r="AC78" i="2"/>
  <c r="AD78" i="2"/>
  <c r="Z79" i="2"/>
  <c r="AA79" i="2"/>
  <c r="AB79" i="2"/>
  <c r="AC79" i="2"/>
  <c r="AD79" i="2"/>
  <c r="Z80" i="2"/>
  <c r="AA80" i="2"/>
  <c r="AB80" i="2"/>
  <c r="AC80" i="2"/>
  <c r="AD80" i="2"/>
  <c r="Z81" i="2"/>
  <c r="AA81" i="2"/>
  <c r="AB81" i="2"/>
  <c r="AC81" i="2"/>
  <c r="AD81" i="2"/>
  <c r="Z82" i="2"/>
  <c r="AA82" i="2"/>
  <c r="AB82" i="2"/>
  <c r="AC82" i="2"/>
  <c r="AD82" i="2"/>
  <c r="Z83" i="2"/>
  <c r="AA83" i="2"/>
  <c r="AB83" i="2"/>
  <c r="AC83" i="2"/>
  <c r="AD83" i="2"/>
  <c r="Z84" i="2"/>
  <c r="AA84" i="2"/>
  <c r="AB84" i="2"/>
  <c r="AC84" i="2"/>
  <c r="AD84" i="2"/>
  <c r="Z85" i="2"/>
  <c r="AA85" i="2"/>
  <c r="AB85" i="2"/>
  <c r="AC85" i="2"/>
  <c r="AD85" i="2"/>
  <c r="Z86" i="2"/>
  <c r="AA86" i="2"/>
  <c r="AB86" i="2"/>
  <c r="AC86" i="2"/>
  <c r="AD86" i="2"/>
  <c r="Z87" i="2"/>
  <c r="AA87" i="2"/>
  <c r="AB87" i="2"/>
  <c r="AC87" i="2"/>
  <c r="AD87" i="2"/>
  <c r="Z88" i="2"/>
  <c r="AA88" i="2"/>
  <c r="AB88" i="2"/>
  <c r="AC88" i="2"/>
  <c r="AD88" i="2"/>
  <c r="Z89" i="2"/>
  <c r="AA89" i="2"/>
  <c r="AB89" i="2"/>
  <c r="AC89" i="2"/>
  <c r="AD89" i="2"/>
  <c r="Z90" i="2"/>
  <c r="AA90" i="2"/>
  <c r="AB90" i="2"/>
  <c r="AC90" i="2"/>
  <c r="AD90" i="2"/>
  <c r="Z91" i="2"/>
  <c r="AA91" i="2"/>
  <c r="AB91" i="2"/>
  <c r="AC91" i="2"/>
  <c r="AD91" i="2"/>
  <c r="Z92" i="2"/>
  <c r="AA92" i="2"/>
  <c r="AB92" i="2"/>
  <c r="AC92" i="2"/>
  <c r="AD92" i="2"/>
  <c r="Z93" i="2"/>
  <c r="AA93" i="2"/>
  <c r="AB93" i="2"/>
  <c r="AC93" i="2"/>
  <c r="AD93" i="2"/>
  <c r="Z94" i="2"/>
  <c r="AA94" i="2"/>
  <c r="AB94" i="2"/>
  <c r="AC94" i="2"/>
  <c r="AD94" i="2"/>
  <c r="Z95" i="2"/>
  <c r="AA95" i="2"/>
  <c r="AB95" i="2"/>
  <c r="AC95" i="2"/>
  <c r="AD95" i="2"/>
  <c r="Z96" i="2"/>
  <c r="AA96" i="2"/>
  <c r="AB96" i="2"/>
  <c r="AC96" i="2"/>
  <c r="AD96" i="2"/>
  <c r="Z97" i="2"/>
  <c r="AA97" i="2"/>
  <c r="AB97" i="2"/>
  <c r="AC97" i="2"/>
  <c r="AD97" i="2"/>
  <c r="Z98" i="2"/>
  <c r="AA98" i="2"/>
  <c r="AB98" i="2"/>
  <c r="AC98" i="2"/>
  <c r="AD98" i="2"/>
  <c r="Z99" i="2"/>
  <c r="AA99" i="2"/>
  <c r="AB99" i="2"/>
  <c r="AC99" i="2"/>
  <c r="AD99" i="2"/>
  <c r="Z100" i="2"/>
  <c r="AA100" i="2"/>
  <c r="AB100" i="2"/>
  <c r="AC100" i="2"/>
  <c r="AD100" i="2"/>
  <c r="Z101" i="2"/>
  <c r="AA101" i="2"/>
  <c r="AB101" i="2"/>
  <c r="AC101" i="2"/>
  <c r="AD101" i="2"/>
  <c r="Z102" i="2"/>
  <c r="AA102" i="2"/>
  <c r="AB102" i="2"/>
  <c r="AC102" i="2"/>
  <c r="AD102" i="2"/>
  <c r="Z103" i="2"/>
  <c r="AA103" i="2"/>
  <c r="AB103" i="2"/>
  <c r="AC103" i="2"/>
  <c r="AD103" i="2"/>
  <c r="Z104" i="2"/>
  <c r="AA104" i="2"/>
  <c r="AB104" i="2"/>
  <c r="AC104" i="2"/>
  <c r="AD104" i="2"/>
  <c r="Z105" i="2"/>
  <c r="AA105" i="2"/>
  <c r="AB105" i="2"/>
  <c r="AC105" i="2"/>
  <c r="AD105" i="2"/>
  <c r="Z106" i="2"/>
  <c r="AA106" i="2"/>
  <c r="AB106" i="2"/>
  <c r="AC106" i="2"/>
  <c r="AD106" i="2"/>
  <c r="Z107" i="2"/>
  <c r="AA107" i="2"/>
  <c r="AB107" i="2"/>
  <c r="AC107" i="2"/>
  <c r="AD107" i="2"/>
  <c r="AB6" i="2"/>
  <c r="AD6" i="2"/>
  <c r="AC6" i="2"/>
  <c r="AA6" i="2"/>
  <c r="Z6" i="2"/>
  <c r="W59" i="2"/>
  <c r="X59" i="2"/>
  <c r="W60" i="2"/>
  <c r="X60" i="2"/>
  <c r="W61" i="2"/>
  <c r="X61" i="2"/>
  <c r="W62" i="2"/>
  <c r="X62" i="2"/>
  <c r="W63" i="2"/>
  <c r="X63" i="2"/>
  <c r="W64" i="2"/>
  <c r="X64" i="2"/>
  <c r="W65" i="2"/>
  <c r="X65" i="2"/>
  <c r="W66" i="2"/>
  <c r="X66" i="2"/>
  <c r="W67" i="2"/>
  <c r="X67" i="2"/>
  <c r="W68" i="2"/>
  <c r="X68" i="2"/>
  <c r="W69" i="2"/>
  <c r="X69" i="2"/>
  <c r="W70" i="2"/>
  <c r="X70" i="2"/>
  <c r="W71" i="2"/>
  <c r="X71" i="2"/>
  <c r="W72" i="2"/>
  <c r="X72" i="2"/>
  <c r="W73" i="2"/>
  <c r="X73" i="2"/>
  <c r="W74" i="2"/>
  <c r="X74" i="2"/>
  <c r="W75" i="2"/>
  <c r="X75" i="2"/>
  <c r="W76" i="2"/>
  <c r="X76" i="2"/>
  <c r="W77" i="2"/>
  <c r="X77" i="2"/>
  <c r="W78" i="2"/>
  <c r="X78" i="2"/>
  <c r="W79" i="2"/>
  <c r="X79" i="2"/>
  <c r="W80" i="2"/>
  <c r="X80" i="2"/>
  <c r="W81" i="2"/>
  <c r="X81" i="2"/>
  <c r="W82" i="2"/>
  <c r="X82" i="2"/>
  <c r="W83" i="2"/>
  <c r="X83" i="2"/>
  <c r="W84" i="2"/>
  <c r="X84" i="2"/>
  <c r="W85" i="2"/>
  <c r="X85" i="2"/>
  <c r="W86" i="2"/>
  <c r="X86" i="2"/>
  <c r="W87" i="2"/>
  <c r="X87" i="2"/>
  <c r="W88" i="2"/>
  <c r="X88" i="2"/>
  <c r="W89" i="2"/>
  <c r="X89" i="2"/>
  <c r="W90" i="2"/>
  <c r="X90" i="2"/>
  <c r="W91" i="2"/>
  <c r="X91" i="2"/>
  <c r="W92" i="2"/>
  <c r="X92" i="2"/>
  <c r="W93" i="2"/>
  <c r="X93" i="2"/>
  <c r="W94" i="2"/>
  <c r="X94" i="2"/>
  <c r="W95" i="2"/>
  <c r="X95" i="2"/>
  <c r="W96" i="2"/>
  <c r="X96" i="2"/>
  <c r="W97" i="2"/>
  <c r="X97" i="2"/>
  <c r="W98" i="2"/>
  <c r="X98" i="2"/>
  <c r="W99" i="2"/>
  <c r="X99" i="2"/>
  <c r="W100" i="2"/>
  <c r="X100" i="2"/>
  <c r="W101" i="2"/>
  <c r="X101" i="2"/>
  <c r="W102" i="2"/>
  <c r="X102" i="2"/>
  <c r="W103" i="2"/>
  <c r="X103" i="2"/>
  <c r="W104" i="2"/>
  <c r="X104" i="2"/>
  <c r="W105" i="2"/>
  <c r="X105" i="2"/>
  <c r="W106" i="2"/>
  <c r="X106" i="2"/>
  <c r="W107" i="2"/>
  <c r="X107" i="2"/>
  <c r="X58" i="2"/>
  <c r="W58" i="2"/>
  <c r="W7" i="2"/>
  <c r="X7" i="2"/>
  <c r="W8" i="2"/>
  <c r="X8" i="2"/>
  <c r="W9" i="2"/>
  <c r="X9" i="2"/>
  <c r="W10" i="2"/>
  <c r="X10" i="2"/>
  <c r="W11" i="2"/>
  <c r="X11" i="2"/>
  <c r="W12" i="2"/>
  <c r="X12" i="2"/>
  <c r="W13" i="2"/>
  <c r="X13" i="2"/>
  <c r="W14" i="2"/>
  <c r="X14" i="2"/>
  <c r="W15" i="2"/>
  <c r="X15" i="2"/>
  <c r="W16" i="2"/>
  <c r="X16" i="2"/>
  <c r="W17" i="2"/>
  <c r="X17" i="2"/>
  <c r="W18" i="2"/>
  <c r="X18" i="2"/>
  <c r="W19" i="2"/>
  <c r="X19" i="2"/>
  <c r="W20" i="2"/>
  <c r="X20" i="2"/>
  <c r="W21" i="2"/>
  <c r="X21" i="2"/>
  <c r="W22" i="2"/>
  <c r="X22" i="2"/>
  <c r="W23" i="2"/>
  <c r="X23" i="2"/>
  <c r="W24" i="2"/>
  <c r="X24" i="2"/>
  <c r="W25" i="2"/>
  <c r="X25" i="2"/>
  <c r="W26" i="2"/>
  <c r="X26" i="2"/>
  <c r="W27" i="2"/>
  <c r="X27" i="2"/>
  <c r="W28" i="2"/>
  <c r="X28" i="2"/>
  <c r="W29" i="2"/>
  <c r="X29" i="2"/>
  <c r="W30" i="2"/>
  <c r="X30" i="2"/>
  <c r="W31" i="2"/>
  <c r="X31" i="2"/>
  <c r="W32" i="2"/>
  <c r="X32" i="2"/>
  <c r="W33" i="2"/>
  <c r="X33" i="2"/>
  <c r="W34" i="2"/>
  <c r="X34" i="2"/>
  <c r="W35" i="2"/>
  <c r="X35" i="2"/>
  <c r="W36" i="2"/>
  <c r="X36" i="2"/>
  <c r="W37" i="2"/>
  <c r="X37" i="2"/>
  <c r="W38" i="2"/>
  <c r="X38" i="2"/>
  <c r="W39" i="2"/>
  <c r="X39" i="2"/>
  <c r="W40" i="2"/>
  <c r="X40" i="2"/>
  <c r="W41" i="2"/>
  <c r="X41" i="2"/>
  <c r="W42" i="2"/>
  <c r="X42" i="2"/>
  <c r="W43" i="2"/>
  <c r="X43" i="2"/>
  <c r="W44" i="2"/>
  <c r="X44" i="2"/>
  <c r="W45" i="2"/>
  <c r="X45" i="2"/>
  <c r="W46" i="2"/>
  <c r="X46" i="2"/>
  <c r="W47" i="2"/>
  <c r="X47" i="2"/>
  <c r="W48" i="2"/>
  <c r="X48" i="2"/>
  <c r="W49" i="2"/>
  <c r="X49" i="2"/>
  <c r="W50" i="2"/>
  <c r="X50" i="2"/>
  <c r="W51" i="2"/>
  <c r="X51" i="2"/>
  <c r="W52" i="2"/>
  <c r="X52" i="2"/>
  <c r="W53" i="2"/>
  <c r="X53" i="2"/>
  <c r="W54" i="2"/>
  <c r="X54" i="2"/>
  <c r="W55" i="2"/>
  <c r="X55" i="2"/>
  <c r="X6" i="2"/>
  <c r="W6" i="2"/>
  <c r="G398" i="10" l="1"/>
  <c r="G367" i="10"/>
  <c r="G356" i="10"/>
  <c r="G865" i="10"/>
  <c r="D356" i="10"/>
  <c r="G1005" i="10"/>
  <c r="B907" i="10"/>
  <c r="C935" i="10"/>
  <c r="C829" i="10"/>
  <c r="G987" i="10"/>
  <c r="D890" i="10"/>
  <c r="G967" i="10"/>
  <c r="G925" i="10"/>
  <c r="G881" i="10"/>
  <c r="G850" i="10"/>
  <c r="C1013" i="10"/>
  <c r="G977" i="10"/>
  <c r="B967" i="10"/>
  <c r="C951" i="10"/>
  <c r="G1019" i="10"/>
  <c r="G935" i="10"/>
  <c r="G914" i="10"/>
  <c r="G911" i="10"/>
  <c r="G909" i="10"/>
  <c r="C892" i="10"/>
  <c r="C890" i="10"/>
  <c r="D967" i="10"/>
  <c r="D955" i="10"/>
  <c r="G923" i="10"/>
  <c r="C911" i="10"/>
  <c r="C894" i="10"/>
  <c r="D1011" i="10"/>
  <c r="G961" i="10"/>
  <c r="G951" i="10"/>
  <c r="B935" i="10"/>
  <c r="G928" i="10"/>
  <c r="C992" i="10"/>
  <c r="G989" i="10"/>
  <c r="G979" i="10"/>
  <c r="G973" i="10"/>
  <c r="C884" i="10"/>
  <c r="G992" i="10"/>
  <c r="G843" i="10"/>
  <c r="C925" i="10"/>
  <c r="C923" i="10"/>
  <c r="G942" i="10"/>
  <c r="C316" i="10"/>
  <c r="G406" i="10"/>
  <c r="C356" i="10"/>
  <c r="D367" i="10"/>
  <c r="G344" i="10"/>
  <c r="D336" i="10"/>
  <c r="G379" i="10"/>
  <c r="G377" i="10"/>
  <c r="G352" i="10"/>
  <c r="C379" i="10"/>
  <c r="B316" i="10"/>
  <c r="C367" i="10"/>
  <c r="G336" i="10"/>
  <c r="G375" i="10"/>
  <c r="G383" i="10"/>
  <c r="D383" i="10"/>
  <c r="C383" i="10"/>
  <c r="B379" i="10"/>
  <c r="C377" i="10"/>
  <c r="C371" i="10"/>
  <c r="D352" i="10"/>
  <c r="C344" i="10"/>
  <c r="C336" i="10"/>
  <c r="C352" i="10"/>
  <c r="B344" i="10"/>
  <c r="G318" i="10"/>
  <c r="G314" i="10"/>
  <c r="C393" i="10"/>
  <c r="B391" i="10"/>
  <c r="C389" i="10"/>
  <c r="G830" i="10"/>
  <c r="C905" i="10"/>
  <c r="G902" i="10"/>
  <c r="G888" i="10"/>
  <c r="G853" i="10"/>
  <c r="G842" i="10"/>
  <c r="C1020" i="10"/>
  <c r="B1003" i="10"/>
  <c r="G954" i="10"/>
  <c r="C827" i="10"/>
  <c r="B969" i="10"/>
  <c r="G947" i="10"/>
  <c r="C945" i="10"/>
  <c r="G409" i="10"/>
  <c r="G399" i="10"/>
  <c r="C409" i="10"/>
  <c r="G348" i="10"/>
  <c r="G316" i="10"/>
  <c r="C312" i="10"/>
  <c r="G407" i="10"/>
  <c r="B399" i="10"/>
  <c r="G393" i="10"/>
  <c r="D391" i="10"/>
  <c r="G389" i="10"/>
  <c r="G387" i="10"/>
  <c r="C818" i="10"/>
  <c r="G827" i="10"/>
  <c r="G918" i="10"/>
  <c r="C915" i="10"/>
  <c r="B911" i="10"/>
  <c r="G896" i="10"/>
  <c r="C886" i="10"/>
  <c r="C857" i="10"/>
  <c r="G851" i="10"/>
  <c r="G845" i="10"/>
  <c r="C1015" i="10"/>
  <c r="C963" i="10"/>
  <c r="C957" i="10"/>
  <c r="B947" i="10"/>
  <c r="G311" i="10"/>
  <c r="C360" i="10"/>
  <c r="D403" i="10"/>
  <c r="D399" i="10"/>
  <c r="C403" i="10"/>
  <c r="G390" i="10"/>
  <c r="G386" i="10"/>
  <c r="G374" i="10"/>
  <c r="D371" i="10"/>
  <c r="G366" i="10"/>
  <c r="C348" i="10"/>
  <c r="G312" i="10"/>
  <c r="C870" i="10"/>
  <c r="C874" i="10"/>
  <c r="C972" i="10"/>
  <c r="G874" i="10"/>
  <c r="G1021" i="10"/>
  <c r="G915" i="10"/>
  <c r="G898" i="10"/>
  <c r="G1020" i="10"/>
  <c r="G999" i="10"/>
  <c r="G997" i="10"/>
  <c r="G995" i="10"/>
  <c r="G986" i="10"/>
  <c r="G984" i="10"/>
  <c r="G978" i="10"/>
  <c r="C917" i="10"/>
  <c r="D915" i="10"/>
  <c r="G907" i="10"/>
  <c r="G905" i="10"/>
  <c r="G900" i="10"/>
  <c r="B898" i="10"/>
  <c r="G890" i="10"/>
  <c r="G886" i="10"/>
  <c r="G884" i="10"/>
  <c r="D1020" i="10"/>
  <c r="G1015" i="10"/>
  <c r="G1013" i="10"/>
  <c r="G1011" i="10"/>
  <c r="G1003" i="10"/>
  <c r="G1001" i="10"/>
  <c r="C999" i="10"/>
  <c r="C997" i="10"/>
  <c r="D995" i="10"/>
  <c r="C986" i="10"/>
  <c r="C984" i="10"/>
  <c r="G981" i="10"/>
  <c r="G837" i="10"/>
  <c r="C920" i="10"/>
  <c r="B820" i="10"/>
  <c r="G826" i="10"/>
  <c r="C833" i="10"/>
  <c r="G863" i="10"/>
  <c r="C855" i="10"/>
  <c r="C853" i="10"/>
  <c r="G848" i="10"/>
  <c r="C839" i="10"/>
  <c r="C837" i="10"/>
  <c r="G823" i="10"/>
  <c r="B963" i="10"/>
  <c r="C961" i="10"/>
  <c r="G958" i="10"/>
  <c r="B951" i="10"/>
  <c r="G938" i="10"/>
  <c r="G941" i="10"/>
  <c r="G939" i="10"/>
  <c r="Y25" i="12"/>
  <c r="Y27" i="12"/>
  <c r="Y29" i="12"/>
  <c r="Y31" i="12"/>
  <c r="Y33" i="12"/>
  <c r="Y35" i="12"/>
  <c r="Y37" i="12"/>
  <c r="Y39" i="12"/>
  <c r="Y41" i="12"/>
  <c r="Y43" i="12"/>
  <c r="Y45" i="12"/>
  <c r="Y47" i="12"/>
  <c r="Y49" i="12"/>
  <c r="Y51" i="12"/>
  <c r="Y53" i="12"/>
  <c r="Y55" i="12"/>
  <c r="B818" i="10"/>
  <c r="C922" i="10"/>
  <c r="G820" i="10"/>
  <c r="C831" i="10"/>
  <c r="C867" i="10"/>
  <c r="C847" i="10"/>
  <c r="C845" i="10"/>
  <c r="G840" i="10"/>
  <c r="G822" i="10"/>
  <c r="G963" i="10"/>
  <c r="G957" i="10"/>
  <c r="G955" i="10"/>
  <c r="C947" i="10"/>
  <c r="G945" i="10"/>
  <c r="C941" i="10"/>
  <c r="D939" i="10"/>
  <c r="G926" i="10"/>
  <c r="B913" i="10"/>
  <c r="G913" i="10"/>
  <c r="C913" i="10"/>
  <c r="C882" i="10"/>
  <c r="D882" i="10"/>
  <c r="B882" i="10"/>
  <c r="B841" i="10"/>
  <c r="G841" i="10"/>
  <c r="C841" i="10"/>
  <c r="D358" i="10"/>
  <c r="D354" i="10"/>
  <c r="D332" i="10"/>
  <c r="B328" i="10"/>
  <c r="G328" i="10"/>
  <c r="G324" i="10"/>
  <c r="D407" i="10"/>
  <c r="B401" i="10"/>
  <c r="G401" i="10"/>
  <c r="G395" i="10"/>
  <c r="B394" i="10"/>
  <c r="G394" i="10"/>
  <c r="D387" i="10"/>
  <c r="B381" i="10"/>
  <c r="C381" i="10"/>
  <c r="D375" i="10"/>
  <c r="B369" i="10"/>
  <c r="G369" i="10"/>
  <c r="B859" i="10"/>
  <c r="G859" i="10"/>
  <c r="C859" i="10"/>
  <c r="B852" i="10"/>
  <c r="G852" i="10"/>
  <c r="B836" i="10"/>
  <c r="G836" i="10"/>
  <c r="B991" i="10"/>
  <c r="G991" i="10"/>
  <c r="B988" i="10"/>
  <c r="G988" i="10"/>
  <c r="C988" i="10"/>
  <c r="B976" i="10"/>
  <c r="G976" i="10"/>
  <c r="C976" i="10"/>
  <c r="B360" i="10"/>
  <c r="C363" i="10"/>
  <c r="C358" i="10"/>
  <c r="C354" i="10"/>
  <c r="G340" i="10"/>
  <c r="G338" i="10"/>
  <c r="C332" i="10"/>
  <c r="D324" i="10"/>
  <c r="B320" i="10"/>
  <c r="C320" i="10"/>
  <c r="B407" i="10"/>
  <c r="G405" i="10"/>
  <c r="G403" i="10"/>
  <c r="G402" i="10"/>
  <c r="C395" i="10"/>
  <c r="G391" i="10"/>
  <c r="C387" i="10"/>
  <c r="G382" i="10"/>
  <c r="B375" i="10"/>
  <c r="G373" i="10"/>
  <c r="G371" i="10"/>
  <c r="G370" i="10"/>
  <c r="B849" i="10"/>
  <c r="G849" i="10"/>
  <c r="C849" i="10"/>
  <c r="B824" i="10"/>
  <c r="G824" i="10"/>
  <c r="B1018" i="10"/>
  <c r="G1018" i="10"/>
  <c r="C1018" i="10"/>
  <c r="B966" i="10"/>
  <c r="G966" i="10"/>
  <c r="B950" i="10"/>
  <c r="G950" i="10"/>
  <c r="B934" i="10"/>
  <c r="G934" i="10"/>
  <c r="B927" i="10"/>
  <c r="G927" i="10"/>
  <c r="C927" i="10"/>
  <c r="G358" i="10"/>
  <c r="G354" i="10"/>
  <c r="G332" i="10"/>
  <c r="B308" i="10"/>
  <c r="C308" i="10"/>
  <c r="C340" i="10"/>
  <c r="B324" i="10"/>
  <c r="C405" i="10"/>
  <c r="B397" i="10"/>
  <c r="C397" i="10"/>
  <c r="B395" i="10"/>
  <c r="B385" i="10"/>
  <c r="G385" i="10"/>
  <c r="B378" i="10"/>
  <c r="G378" i="10"/>
  <c r="C373" i="10"/>
  <c r="B365" i="10"/>
  <c r="C365" i="10"/>
  <c r="B910" i="10"/>
  <c r="G910" i="10"/>
  <c r="G882" i="10"/>
  <c r="B861" i="10"/>
  <c r="G861" i="10"/>
  <c r="C861" i="10"/>
  <c r="B844" i="10"/>
  <c r="G844" i="10"/>
  <c r="B983" i="10"/>
  <c r="G983" i="10"/>
  <c r="B980" i="10"/>
  <c r="G980" i="10"/>
  <c r="C980" i="10"/>
  <c r="B974" i="10"/>
  <c r="G974" i="10"/>
  <c r="C974" i="10"/>
  <c r="C959" i="10"/>
  <c r="D959" i="10"/>
  <c r="B959" i="10"/>
  <c r="B953" i="10"/>
  <c r="G953" i="10"/>
  <c r="C953" i="10"/>
  <c r="C943" i="10"/>
  <c r="D943" i="10"/>
  <c r="B943" i="10"/>
  <c r="B937" i="10"/>
  <c r="G937" i="10"/>
  <c r="C937" i="10"/>
  <c r="G889" i="10"/>
  <c r="G917" i="10"/>
  <c r="C907" i="10"/>
  <c r="C898" i="10"/>
  <c r="G894" i="10"/>
  <c r="G892" i="10"/>
  <c r="G857" i="10"/>
  <c r="G855" i="10"/>
  <c r="G847" i="10"/>
  <c r="G839" i="10"/>
  <c r="G829" i="10"/>
  <c r="C1003" i="10"/>
  <c r="G930" i="10"/>
  <c r="C969" i="10"/>
  <c r="G871" i="10"/>
  <c r="G875" i="10"/>
  <c r="C1011" i="10"/>
  <c r="G1007" i="10"/>
  <c r="C995" i="10"/>
  <c r="G990" i="10"/>
  <c r="G982" i="10"/>
  <c r="G965" i="10"/>
  <c r="C955" i="10"/>
  <c r="G949" i="10"/>
  <c r="C939" i="10"/>
  <c r="G933" i="10"/>
  <c r="G931" i="10"/>
  <c r="G929" i="10"/>
  <c r="Y102" i="12"/>
  <c r="Y104" i="12"/>
  <c r="Y106" i="12"/>
  <c r="G969" i="10"/>
  <c r="C909" i="10"/>
  <c r="G906" i="10"/>
  <c r="C902" i="10"/>
  <c r="C900" i="10"/>
  <c r="G897" i="10"/>
  <c r="C865" i="10"/>
  <c r="C863" i="10"/>
  <c r="G854" i="10"/>
  <c r="C851" i="10"/>
  <c r="G846" i="10"/>
  <c r="C843" i="10"/>
  <c r="G838" i="10"/>
  <c r="G828" i="10"/>
  <c r="C823" i="10"/>
  <c r="G1009" i="10"/>
  <c r="C1007" i="10"/>
  <c r="C1005" i="10"/>
  <c r="G993" i="10"/>
  <c r="C990" i="10"/>
  <c r="G985" i="10"/>
  <c r="C982" i="10"/>
  <c r="C965" i="10"/>
  <c r="G962" i="10"/>
  <c r="C949" i="10"/>
  <c r="G946" i="10"/>
  <c r="C933" i="10"/>
  <c r="C931" i="10"/>
  <c r="C929" i="10"/>
  <c r="G924" i="10"/>
  <c r="B825" i="10"/>
  <c r="B831" i="10"/>
  <c r="C889" i="10"/>
  <c r="B826" i="10"/>
  <c r="B827" i="10"/>
  <c r="B880" i="10"/>
  <c r="C887" i="10"/>
  <c r="B878" i="10"/>
  <c r="B875" i="10"/>
  <c r="B871" i="10"/>
  <c r="G870" i="10"/>
  <c r="Y23" i="12"/>
  <c r="G835" i="10"/>
  <c r="B833" i="10"/>
  <c r="B832" i="10"/>
  <c r="B830" i="10"/>
  <c r="B821" i="10"/>
  <c r="G308" i="10"/>
  <c r="G818" i="10"/>
  <c r="G920" i="10"/>
  <c r="D917" i="10"/>
  <c r="G916" i="10"/>
  <c r="D913" i="10"/>
  <c r="G912" i="10"/>
  <c r="D909" i="10"/>
  <c r="G908" i="10"/>
  <c r="D905" i="10"/>
  <c r="G904" i="10"/>
  <c r="D902" i="10"/>
  <c r="G901" i="10"/>
  <c r="C896" i="10"/>
  <c r="D894" i="10"/>
  <c r="G893" i="10"/>
  <c r="C888" i="10"/>
  <c r="D886" i="10"/>
  <c r="G885" i="10"/>
  <c r="G879" i="10"/>
  <c r="G878" i="10"/>
  <c r="C878" i="10"/>
  <c r="B877" i="10"/>
  <c r="G877" i="10"/>
  <c r="B874" i="10"/>
  <c r="B866" i="10"/>
  <c r="C866" i="10"/>
  <c r="B862" i="10"/>
  <c r="C862" i="10"/>
  <c r="B858" i="10"/>
  <c r="C858" i="10"/>
  <c r="B873" i="10"/>
  <c r="G873" i="10"/>
  <c r="B864" i="10"/>
  <c r="C864" i="10"/>
  <c r="B860" i="10"/>
  <c r="C860" i="10"/>
  <c r="B856" i="10"/>
  <c r="C856" i="10"/>
  <c r="C854" i="10"/>
  <c r="C852" i="10"/>
  <c r="C850" i="10"/>
  <c r="C848" i="10"/>
  <c r="C846" i="10"/>
  <c r="C844" i="10"/>
  <c r="C842" i="10"/>
  <c r="C840" i="10"/>
  <c r="C838" i="10"/>
  <c r="C836" i="10"/>
  <c r="C832" i="10"/>
  <c r="C830" i="10"/>
  <c r="C828" i="10"/>
  <c r="C826" i="10"/>
  <c r="C824" i="10"/>
  <c r="C822" i="10"/>
  <c r="D1018" i="10"/>
  <c r="G1017" i="10"/>
  <c r="D1015" i="10"/>
  <c r="C1009" i="10"/>
  <c r="D1007" i="10"/>
  <c r="C1001" i="10"/>
  <c r="D999" i="10"/>
  <c r="C993" i="10"/>
  <c r="C991" i="10"/>
  <c r="C989" i="10"/>
  <c r="C987" i="10"/>
  <c r="C985" i="10"/>
  <c r="C983" i="10"/>
  <c r="C981" i="10"/>
  <c r="C979" i="10"/>
  <c r="C977" i="10"/>
  <c r="C973" i="10"/>
  <c r="G968" i="10"/>
  <c r="D965" i="10"/>
  <c r="G964" i="10"/>
  <c r="D961" i="10"/>
  <c r="G960" i="10"/>
  <c r="D957" i="10"/>
  <c r="G956" i="10"/>
  <c r="D953" i="10"/>
  <c r="G952" i="10"/>
  <c r="D949" i="10"/>
  <c r="G948" i="10"/>
  <c r="D945" i="10"/>
  <c r="G944" i="10"/>
  <c r="D941" i="10"/>
  <c r="G940" i="10"/>
  <c r="D937" i="10"/>
  <c r="G936" i="10"/>
  <c r="D933" i="10"/>
  <c r="G932" i="10"/>
  <c r="C928" i="10"/>
  <c r="C926" i="10"/>
  <c r="C924" i="10"/>
  <c r="G921" i="10"/>
  <c r="C835" i="10"/>
  <c r="C834" i="10"/>
  <c r="C930" i="10"/>
  <c r="D348" i="10"/>
  <c r="D340" i="10"/>
  <c r="D328" i="10"/>
  <c r="D320" i="10"/>
  <c r="D312" i="10"/>
  <c r="G408" i="10"/>
  <c r="D405" i="10"/>
  <c r="G404" i="10"/>
  <c r="D401" i="10"/>
  <c r="G400" i="10"/>
  <c r="D397" i="10"/>
  <c r="G396" i="10"/>
  <c r="D393" i="10"/>
  <c r="G392" i="10"/>
  <c r="D389" i="10"/>
  <c r="G388" i="10"/>
  <c r="D385" i="10"/>
  <c r="G384" i="10"/>
  <c r="D381" i="10"/>
  <c r="G380" i="10"/>
  <c r="D377" i="10"/>
  <c r="G376" i="10"/>
  <c r="D373" i="10"/>
  <c r="G372" i="10"/>
  <c r="D369" i="10"/>
  <c r="G368" i="10"/>
  <c r="D365" i="10"/>
  <c r="G364" i="10"/>
  <c r="G362" i="10"/>
  <c r="G410" i="10"/>
  <c r="C410" i="10"/>
  <c r="B410" i="10"/>
  <c r="G458" i="10"/>
  <c r="C458" i="10"/>
  <c r="B458" i="10"/>
  <c r="D458" i="10"/>
  <c r="G456" i="10"/>
  <c r="C456" i="10"/>
  <c r="B456" i="10"/>
  <c r="D456" i="10"/>
  <c r="G454" i="10"/>
  <c r="C454" i="10"/>
  <c r="B454" i="10"/>
  <c r="D454" i="10"/>
  <c r="G452" i="10"/>
  <c r="C452" i="10"/>
  <c r="B452" i="10"/>
  <c r="D452" i="10"/>
  <c r="G450" i="10"/>
  <c r="C450" i="10"/>
  <c r="B450" i="10"/>
  <c r="D450" i="10"/>
  <c r="G448" i="10"/>
  <c r="C448" i="10"/>
  <c r="B448" i="10"/>
  <c r="D448" i="10"/>
  <c r="G446" i="10"/>
  <c r="C446" i="10"/>
  <c r="B446" i="10"/>
  <c r="D446" i="10"/>
  <c r="G444" i="10"/>
  <c r="C444" i="10"/>
  <c r="B444" i="10"/>
  <c r="D444" i="10"/>
  <c r="D442" i="10"/>
  <c r="G442" i="10"/>
  <c r="C442" i="10"/>
  <c r="B442" i="10"/>
  <c r="D440" i="10"/>
  <c r="G440" i="10"/>
  <c r="C440" i="10"/>
  <c r="B440" i="10"/>
  <c r="D438" i="10"/>
  <c r="G438" i="10"/>
  <c r="C438" i="10"/>
  <c r="B438" i="10"/>
  <c r="D436" i="10"/>
  <c r="G436" i="10"/>
  <c r="C436" i="10"/>
  <c r="B436" i="10"/>
  <c r="D434" i="10"/>
  <c r="G434" i="10"/>
  <c r="C434" i="10"/>
  <c r="B434" i="10"/>
  <c r="D432" i="10"/>
  <c r="G432" i="10"/>
  <c r="C432" i="10"/>
  <c r="B432" i="10"/>
  <c r="D430" i="10"/>
  <c r="G430" i="10"/>
  <c r="C430" i="10"/>
  <c r="B430" i="10"/>
  <c r="D428" i="10"/>
  <c r="G428" i="10"/>
  <c r="C428" i="10"/>
  <c r="B428" i="10"/>
  <c r="D426" i="10"/>
  <c r="G426" i="10"/>
  <c r="C426" i="10"/>
  <c r="B426" i="10"/>
  <c r="D424" i="10"/>
  <c r="G424" i="10"/>
  <c r="C424" i="10"/>
  <c r="B424" i="10"/>
  <c r="D422" i="10"/>
  <c r="G422" i="10"/>
  <c r="C422" i="10"/>
  <c r="B422" i="10"/>
  <c r="D420" i="10"/>
  <c r="G420" i="10"/>
  <c r="C420" i="10"/>
  <c r="B420" i="10"/>
  <c r="D418" i="10"/>
  <c r="G418" i="10"/>
  <c r="C418" i="10"/>
  <c r="B418" i="10"/>
  <c r="D416" i="10"/>
  <c r="G416" i="10"/>
  <c r="C416" i="10"/>
  <c r="B416" i="10"/>
  <c r="D414" i="10"/>
  <c r="G414" i="10"/>
  <c r="C414" i="10"/>
  <c r="B414" i="10"/>
  <c r="B363" i="10"/>
  <c r="G457" i="10"/>
  <c r="D457" i="10"/>
  <c r="C457" i="10"/>
  <c r="B457" i="10"/>
  <c r="G455" i="10"/>
  <c r="D455" i="10"/>
  <c r="C455" i="10"/>
  <c r="B455" i="10"/>
  <c r="G453" i="10"/>
  <c r="D453" i="10"/>
  <c r="C453" i="10"/>
  <c r="B453" i="10"/>
  <c r="G451" i="10"/>
  <c r="D451" i="10"/>
  <c r="C451" i="10"/>
  <c r="B451" i="10"/>
  <c r="G449" i="10"/>
  <c r="D449" i="10"/>
  <c r="C449" i="10"/>
  <c r="B449" i="10"/>
  <c r="G447" i="10"/>
  <c r="D447" i="10"/>
  <c r="C447" i="10"/>
  <c r="B447" i="10"/>
  <c r="G445" i="10"/>
  <c r="D445" i="10"/>
  <c r="C445" i="10"/>
  <c r="B445" i="10"/>
  <c r="D443" i="10"/>
  <c r="G443" i="10"/>
  <c r="C443" i="10"/>
  <c r="B443" i="10"/>
  <c r="D441" i="10"/>
  <c r="G441" i="10"/>
  <c r="C441" i="10"/>
  <c r="B441" i="10"/>
  <c r="D439" i="10"/>
  <c r="G439" i="10"/>
  <c r="C439" i="10"/>
  <c r="B439" i="10"/>
  <c r="D437" i="10"/>
  <c r="G437" i="10"/>
  <c r="C437" i="10"/>
  <c r="B437" i="10"/>
  <c r="D435" i="10"/>
  <c r="G435" i="10"/>
  <c r="C435" i="10"/>
  <c r="B435" i="10"/>
  <c r="D433" i="10"/>
  <c r="G433" i="10"/>
  <c r="C433" i="10"/>
  <c r="B433" i="10"/>
  <c r="D431" i="10"/>
  <c r="G431" i="10"/>
  <c r="C431" i="10"/>
  <c r="B431" i="10"/>
  <c r="D429" i="10"/>
  <c r="G429" i="10"/>
  <c r="C429" i="10"/>
  <c r="B429" i="10"/>
  <c r="D427" i="10"/>
  <c r="G427" i="10"/>
  <c r="C427" i="10"/>
  <c r="B427" i="10"/>
  <c r="D425" i="10"/>
  <c r="G425" i="10"/>
  <c r="C425" i="10"/>
  <c r="B425" i="10"/>
  <c r="D423" i="10"/>
  <c r="G423" i="10"/>
  <c r="C423" i="10"/>
  <c r="B423" i="10"/>
  <c r="D421" i="10"/>
  <c r="G421" i="10"/>
  <c r="C421" i="10"/>
  <c r="B421" i="10"/>
  <c r="D419" i="10"/>
  <c r="G419" i="10"/>
  <c r="C419" i="10"/>
  <c r="B419" i="10"/>
  <c r="D417" i="10"/>
  <c r="G417" i="10"/>
  <c r="C417" i="10"/>
  <c r="B417" i="10"/>
  <c r="D415" i="10"/>
  <c r="G415" i="10"/>
  <c r="C415" i="10"/>
  <c r="B415" i="10"/>
  <c r="C413" i="10"/>
  <c r="B413" i="10"/>
  <c r="D411" i="10"/>
  <c r="G411" i="10"/>
  <c r="C411" i="10"/>
  <c r="B411" i="10"/>
  <c r="B835" i="10"/>
  <c r="B834" i="10"/>
  <c r="G412" i="10"/>
  <c r="C412" i="10"/>
  <c r="B412" i="10"/>
  <c r="D363" i="10"/>
  <c r="B930" i="10"/>
  <c r="B978" i="10"/>
  <c r="C978" i="10"/>
  <c r="C975" i="10"/>
  <c r="B975" i="10"/>
  <c r="G919" i="10"/>
  <c r="C1019" i="10"/>
  <c r="C1017" i="10"/>
  <c r="D1016" i="10"/>
  <c r="D1013" i="10"/>
  <c r="D1009" i="10"/>
  <c r="D1005" i="10"/>
  <c r="D1001" i="10"/>
  <c r="D997" i="10"/>
  <c r="D993" i="10"/>
  <c r="D991" i="10"/>
  <c r="D989" i="10"/>
  <c r="D987" i="10"/>
  <c r="D985" i="10"/>
  <c r="D983" i="10"/>
  <c r="D981" i="10"/>
  <c r="D979" i="10"/>
  <c r="D977" i="10"/>
  <c r="D973" i="10"/>
  <c r="C918" i="10"/>
  <c r="C916" i="10"/>
  <c r="C914" i="10"/>
  <c r="C912" i="10"/>
  <c r="C910" i="10"/>
  <c r="C908" i="10"/>
  <c r="C906" i="10"/>
  <c r="C904" i="10"/>
  <c r="D903" i="10"/>
  <c r="D900" i="10"/>
  <c r="G899" i="10"/>
  <c r="D896" i="10"/>
  <c r="G895" i="10"/>
  <c r="D892" i="10"/>
  <c r="G891" i="10"/>
  <c r="D888" i="10"/>
  <c r="G887" i="10"/>
  <c r="D884" i="10"/>
  <c r="G883" i="10"/>
  <c r="C881" i="10"/>
  <c r="C879" i="10"/>
  <c r="C877" i="10"/>
  <c r="C875" i="10"/>
  <c r="C873" i="10"/>
  <c r="C871" i="10"/>
  <c r="Y60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3" i="12"/>
  <c r="Y105" i="12"/>
  <c r="Y59" i="12"/>
  <c r="Y61" i="12"/>
  <c r="Y58" i="12"/>
  <c r="G922" i="10"/>
  <c r="B819" i="10"/>
  <c r="G819" i="10"/>
  <c r="C968" i="10"/>
  <c r="C966" i="10"/>
  <c r="C964" i="10"/>
  <c r="C962" i="10"/>
  <c r="C960" i="10"/>
  <c r="C958" i="10"/>
  <c r="C956" i="10"/>
  <c r="C954" i="10"/>
  <c r="C952" i="10"/>
  <c r="C950" i="10"/>
  <c r="C948" i="10"/>
  <c r="C946" i="10"/>
  <c r="C944" i="10"/>
  <c r="C942" i="10"/>
  <c r="C940" i="10"/>
  <c r="C938" i="10"/>
  <c r="C936" i="10"/>
  <c r="C934" i="10"/>
  <c r="C932" i="10"/>
  <c r="D930" i="10"/>
  <c r="D928" i="10"/>
  <c r="D926" i="10"/>
  <c r="D924" i="10"/>
  <c r="C921" i="10"/>
  <c r="D866" i="10"/>
  <c r="D864" i="10"/>
  <c r="D862" i="10"/>
  <c r="D860" i="10"/>
  <c r="D858" i="10"/>
  <c r="D856" i="10"/>
  <c r="D854" i="10"/>
  <c r="D852" i="10"/>
  <c r="D850" i="10"/>
  <c r="D848" i="10"/>
  <c r="D846" i="10"/>
  <c r="D844" i="10"/>
  <c r="D842" i="10"/>
  <c r="D840" i="10"/>
  <c r="D838" i="10"/>
  <c r="D836" i="10"/>
  <c r="D834" i="10"/>
  <c r="D828" i="10"/>
  <c r="D824" i="10"/>
  <c r="D822" i="10"/>
  <c r="C819" i="10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4" i="12"/>
  <c r="Y26" i="12"/>
  <c r="Y28" i="12"/>
  <c r="Y30" i="12"/>
  <c r="Y32" i="12"/>
  <c r="Y34" i="12"/>
  <c r="Y36" i="12"/>
  <c r="Y38" i="12"/>
  <c r="Y40" i="12"/>
  <c r="Y42" i="12"/>
  <c r="Y44" i="12"/>
  <c r="Y46" i="12"/>
  <c r="Y48" i="12"/>
  <c r="Y50" i="12"/>
  <c r="Y52" i="12"/>
  <c r="Y54" i="12"/>
  <c r="Y6" i="12"/>
  <c r="B972" i="10"/>
  <c r="B919" i="10"/>
  <c r="B867" i="10"/>
  <c r="C1021" i="10"/>
  <c r="C510" i="10"/>
  <c r="G510" i="10"/>
  <c r="B510" i="10"/>
  <c r="D510" i="10"/>
  <c r="C508" i="10"/>
  <c r="G508" i="10"/>
  <c r="B508" i="10"/>
  <c r="D508" i="10"/>
  <c r="C506" i="10"/>
  <c r="G506" i="10"/>
  <c r="B506" i="10"/>
  <c r="D506" i="10"/>
  <c r="B504" i="10"/>
  <c r="D504" i="10"/>
  <c r="C504" i="10"/>
  <c r="G504" i="10"/>
  <c r="B502" i="10"/>
  <c r="D502" i="10"/>
  <c r="C502" i="10"/>
  <c r="G502" i="10"/>
  <c r="B500" i="10"/>
  <c r="D500" i="10"/>
  <c r="C500" i="10"/>
  <c r="G500" i="10"/>
  <c r="B498" i="10"/>
  <c r="D498" i="10"/>
  <c r="C498" i="10"/>
  <c r="G498" i="10"/>
  <c r="B496" i="10"/>
  <c r="D496" i="10"/>
  <c r="C496" i="10"/>
  <c r="G496" i="10"/>
  <c r="B494" i="10"/>
  <c r="D494" i="10"/>
  <c r="C494" i="10"/>
  <c r="G494" i="10"/>
  <c r="B492" i="10"/>
  <c r="D492" i="10"/>
  <c r="C492" i="10"/>
  <c r="G492" i="10"/>
  <c r="B490" i="10"/>
  <c r="D490" i="10"/>
  <c r="C490" i="10"/>
  <c r="G490" i="10"/>
  <c r="B488" i="10"/>
  <c r="D488" i="10"/>
  <c r="C488" i="10"/>
  <c r="G488" i="10"/>
  <c r="B486" i="10"/>
  <c r="D486" i="10"/>
  <c r="C486" i="10"/>
  <c r="G486" i="10"/>
  <c r="B484" i="10"/>
  <c r="D484" i="10"/>
  <c r="C484" i="10"/>
  <c r="G484" i="10"/>
  <c r="B482" i="10"/>
  <c r="D482" i="10"/>
  <c r="C482" i="10"/>
  <c r="G482" i="10"/>
  <c r="B480" i="10"/>
  <c r="D480" i="10"/>
  <c r="C480" i="10"/>
  <c r="G480" i="10"/>
  <c r="B478" i="10"/>
  <c r="D478" i="10"/>
  <c r="C478" i="10"/>
  <c r="G478" i="10"/>
  <c r="B476" i="10"/>
  <c r="D476" i="10"/>
  <c r="C476" i="10"/>
  <c r="G476" i="10"/>
  <c r="B474" i="10"/>
  <c r="D474" i="10"/>
  <c r="C474" i="10"/>
  <c r="G474" i="10"/>
  <c r="B472" i="10"/>
  <c r="D472" i="10"/>
  <c r="C472" i="10"/>
  <c r="G472" i="10"/>
  <c r="B470" i="10"/>
  <c r="D470" i="10"/>
  <c r="C470" i="10"/>
  <c r="G470" i="10"/>
  <c r="B468" i="10"/>
  <c r="D468" i="10"/>
  <c r="C468" i="10"/>
  <c r="G468" i="10"/>
  <c r="B466" i="10"/>
  <c r="D466" i="10"/>
  <c r="C466" i="10"/>
  <c r="G466" i="10"/>
  <c r="B464" i="10"/>
  <c r="D464" i="10"/>
  <c r="C464" i="10"/>
  <c r="G464" i="10"/>
  <c r="C511" i="10"/>
  <c r="G511" i="10"/>
  <c r="B511" i="10"/>
  <c r="C509" i="10"/>
  <c r="G509" i="10"/>
  <c r="B509" i="10"/>
  <c r="D509" i="10"/>
  <c r="C507" i="10"/>
  <c r="G507" i="10"/>
  <c r="B507" i="10"/>
  <c r="D507" i="10"/>
  <c r="B505" i="10"/>
  <c r="C505" i="10"/>
  <c r="G505" i="10"/>
  <c r="D505" i="10"/>
  <c r="B503" i="10"/>
  <c r="D503" i="10"/>
  <c r="C503" i="10"/>
  <c r="G503" i="10"/>
  <c r="B501" i="10"/>
  <c r="D501" i="10"/>
  <c r="C501" i="10"/>
  <c r="G501" i="10"/>
  <c r="B499" i="10"/>
  <c r="D499" i="10"/>
  <c r="C499" i="10"/>
  <c r="G499" i="10"/>
  <c r="B497" i="10"/>
  <c r="D497" i="10"/>
  <c r="C497" i="10"/>
  <c r="G497" i="10"/>
  <c r="B495" i="10"/>
  <c r="D495" i="10"/>
  <c r="C495" i="10"/>
  <c r="G495" i="10"/>
  <c r="B493" i="10"/>
  <c r="D493" i="10"/>
  <c r="C493" i="10"/>
  <c r="G493" i="10"/>
  <c r="B491" i="10"/>
  <c r="D491" i="10"/>
  <c r="C491" i="10"/>
  <c r="G491" i="10"/>
  <c r="B489" i="10"/>
  <c r="D489" i="10"/>
  <c r="C489" i="10"/>
  <c r="G489" i="10"/>
  <c r="B487" i="10"/>
  <c r="D487" i="10"/>
  <c r="C487" i="10"/>
  <c r="G487" i="10"/>
  <c r="B485" i="10"/>
  <c r="D485" i="10"/>
  <c r="C485" i="10"/>
  <c r="G485" i="10"/>
  <c r="B483" i="10"/>
  <c r="D483" i="10"/>
  <c r="C483" i="10"/>
  <c r="G483" i="10"/>
  <c r="B481" i="10"/>
  <c r="D481" i="10"/>
  <c r="C481" i="10"/>
  <c r="G481" i="10"/>
  <c r="B479" i="10"/>
  <c r="D479" i="10"/>
  <c r="C479" i="10"/>
  <c r="G479" i="10"/>
  <c r="B477" i="10"/>
  <c r="D477" i="10"/>
  <c r="C477" i="10"/>
  <c r="G477" i="10"/>
  <c r="B475" i="10"/>
  <c r="D475" i="10"/>
  <c r="C475" i="10"/>
  <c r="G475" i="10"/>
  <c r="B473" i="10"/>
  <c r="D473" i="10"/>
  <c r="C473" i="10"/>
  <c r="G473" i="10"/>
  <c r="B471" i="10"/>
  <c r="D471" i="10"/>
  <c r="C471" i="10"/>
  <c r="G471" i="10"/>
  <c r="B469" i="10"/>
  <c r="D469" i="10"/>
  <c r="C469" i="10"/>
  <c r="G469" i="10"/>
  <c r="B467" i="10"/>
  <c r="C467" i="10"/>
  <c r="G467" i="10"/>
  <c r="B465" i="10"/>
  <c r="D465" i="10"/>
  <c r="C465" i="10"/>
  <c r="G465" i="10"/>
  <c r="B463" i="10"/>
  <c r="D463" i="10"/>
  <c r="C463" i="10"/>
  <c r="G463" i="10"/>
  <c r="G361" i="10"/>
  <c r="C408" i="10"/>
  <c r="C406" i="10"/>
  <c r="C404" i="10"/>
  <c r="C402" i="10"/>
  <c r="C400" i="10"/>
  <c r="C398" i="10"/>
  <c r="C396" i="10"/>
  <c r="C394" i="10"/>
  <c r="C392" i="10"/>
  <c r="C390" i="10"/>
  <c r="C388" i="10"/>
  <c r="C386" i="10"/>
  <c r="C384" i="10"/>
  <c r="C382" i="10"/>
  <c r="C380" i="10"/>
  <c r="C378" i="10"/>
  <c r="C376" i="10"/>
  <c r="C374" i="10"/>
  <c r="C372" i="10"/>
  <c r="C370" i="10"/>
  <c r="C368" i="10"/>
  <c r="C366" i="10"/>
  <c r="C364" i="10"/>
  <c r="C362" i="10"/>
  <c r="G462" i="10"/>
  <c r="C462" i="10"/>
  <c r="B462" i="10"/>
  <c r="C459" i="10"/>
  <c r="B459" i="10"/>
  <c r="G459" i="10"/>
  <c r="G310" i="10"/>
  <c r="G350" i="10"/>
  <c r="C350" i="10"/>
  <c r="C349" i="10"/>
  <c r="G346" i="10"/>
  <c r="C346" i="10"/>
  <c r="C345" i="10"/>
  <c r="C337" i="10"/>
  <c r="C334" i="10"/>
  <c r="C333" i="10"/>
  <c r="G322" i="10"/>
  <c r="C322" i="10"/>
  <c r="C321" i="10"/>
  <c r="C317" i="10"/>
  <c r="C313" i="10"/>
  <c r="G342" i="10"/>
  <c r="C342" i="10"/>
  <c r="C341" i="10"/>
  <c r="G330" i="10"/>
  <c r="C330" i="10"/>
  <c r="C329" i="10"/>
  <c r="G326" i="10"/>
  <c r="C326" i="10"/>
  <c r="C325" i="10"/>
  <c r="C351" i="10"/>
  <c r="D350" i="10"/>
  <c r="B350" i="10"/>
  <c r="G349" i="10"/>
  <c r="C347" i="10"/>
  <c r="D346" i="10"/>
  <c r="B346" i="10"/>
  <c r="G345" i="10"/>
  <c r="C343" i="10"/>
  <c r="D342" i="10"/>
  <c r="B342" i="10"/>
  <c r="G341" i="10"/>
  <c r="C339" i="10"/>
  <c r="D338" i="10"/>
  <c r="B338" i="10"/>
  <c r="G337" i="10"/>
  <c r="C335" i="10"/>
  <c r="D334" i="10"/>
  <c r="B334" i="10"/>
  <c r="G333" i="10"/>
  <c r="C331" i="10"/>
  <c r="D330" i="10"/>
  <c r="B330" i="10"/>
  <c r="G329" i="10"/>
  <c r="C327" i="10"/>
  <c r="D326" i="10"/>
  <c r="B326" i="10"/>
  <c r="G325" i="10"/>
  <c r="C323" i="10"/>
  <c r="D322" i="10"/>
  <c r="B322" i="10"/>
  <c r="G321" i="10"/>
  <c r="C319" i="10"/>
  <c r="D318" i="10"/>
  <c r="B318" i="10"/>
  <c r="G317" i="10"/>
  <c r="C315" i="10"/>
  <c r="D314" i="10"/>
  <c r="B314" i="10"/>
  <c r="G313" i="10"/>
  <c r="C311" i="10"/>
  <c r="C309" i="10"/>
  <c r="Y107" i="12"/>
  <c r="B1021" i="10"/>
  <c r="B1014" i="10"/>
  <c r="D1014" i="10"/>
  <c r="B1012" i="10"/>
  <c r="D1012" i="10"/>
  <c r="B1010" i="10"/>
  <c r="D1010" i="10"/>
  <c r="B1008" i="10"/>
  <c r="D1008" i="10"/>
  <c r="B1006" i="10"/>
  <c r="D1006" i="10"/>
  <c r="B1004" i="10"/>
  <c r="D1004" i="10"/>
  <c r="B1002" i="10"/>
  <c r="D1002" i="10"/>
  <c r="B1000" i="10"/>
  <c r="D1000" i="10"/>
  <c r="B998" i="10"/>
  <c r="D998" i="10"/>
  <c r="B996" i="10"/>
  <c r="D996" i="10"/>
  <c r="B994" i="10"/>
  <c r="D994" i="10"/>
  <c r="D1019" i="10"/>
  <c r="D1017" i="10"/>
  <c r="G1016" i="10"/>
  <c r="C1016" i="10"/>
  <c r="C1014" i="10"/>
  <c r="C1012" i="10"/>
  <c r="C1010" i="10"/>
  <c r="C1008" i="10"/>
  <c r="C1006" i="10"/>
  <c r="C1004" i="10"/>
  <c r="C1002" i="10"/>
  <c r="C1000" i="10"/>
  <c r="C998" i="10"/>
  <c r="C996" i="10"/>
  <c r="C994" i="10"/>
  <c r="D931" i="10"/>
  <c r="D929" i="10"/>
  <c r="D927" i="10"/>
  <c r="D925" i="10"/>
  <c r="D923" i="10"/>
  <c r="D921" i="10"/>
  <c r="D992" i="10"/>
  <c r="D990" i="10"/>
  <c r="D988" i="10"/>
  <c r="D986" i="10"/>
  <c r="D984" i="10"/>
  <c r="D982" i="10"/>
  <c r="D980" i="10"/>
  <c r="D978" i="10"/>
  <c r="D976" i="10"/>
  <c r="D974" i="10"/>
  <c r="D968" i="10"/>
  <c r="D966" i="10"/>
  <c r="D964" i="10"/>
  <c r="D962" i="10"/>
  <c r="D960" i="10"/>
  <c r="D958" i="10"/>
  <c r="D956" i="10"/>
  <c r="D954" i="10"/>
  <c r="D952" i="10"/>
  <c r="D950" i="10"/>
  <c r="D948" i="10"/>
  <c r="D946" i="10"/>
  <c r="D944" i="10"/>
  <c r="D942" i="10"/>
  <c r="D940" i="10"/>
  <c r="D938" i="10"/>
  <c r="D936" i="10"/>
  <c r="D934" i="10"/>
  <c r="D932" i="10"/>
  <c r="D918" i="10"/>
  <c r="D916" i="10"/>
  <c r="D914" i="10"/>
  <c r="D912" i="10"/>
  <c r="D910" i="10"/>
  <c r="D908" i="10"/>
  <c r="D906" i="10"/>
  <c r="D904" i="10"/>
  <c r="G903" i="10"/>
  <c r="C903" i="10"/>
  <c r="B901" i="10"/>
  <c r="D901" i="10"/>
  <c r="B899" i="10"/>
  <c r="D899" i="10"/>
  <c r="B897" i="10"/>
  <c r="D897" i="10"/>
  <c r="B895" i="10"/>
  <c r="D895" i="10"/>
  <c r="B893" i="10"/>
  <c r="D893" i="10"/>
  <c r="B891" i="10"/>
  <c r="D891" i="10"/>
  <c r="B889" i="10"/>
  <c r="B887" i="10"/>
  <c r="B885" i="10"/>
  <c r="D885" i="10"/>
  <c r="B883" i="10"/>
  <c r="D883" i="10"/>
  <c r="D881" i="10"/>
  <c r="D879" i="10"/>
  <c r="D865" i="10"/>
  <c r="D863" i="10"/>
  <c r="D861" i="10"/>
  <c r="D859" i="10"/>
  <c r="D857" i="10"/>
  <c r="D855" i="10"/>
  <c r="D853" i="10"/>
  <c r="D851" i="10"/>
  <c r="D849" i="10"/>
  <c r="D847" i="10"/>
  <c r="D845" i="10"/>
  <c r="D843" i="10"/>
  <c r="D841" i="10"/>
  <c r="D839" i="10"/>
  <c r="D837" i="10"/>
  <c r="D829" i="10"/>
  <c r="D827" i="10"/>
  <c r="D823" i="10"/>
  <c r="D408" i="10"/>
  <c r="D406" i="10"/>
  <c r="D404" i="10"/>
  <c r="D402" i="10"/>
  <c r="D400" i="10"/>
  <c r="D398" i="10"/>
  <c r="D396" i="10"/>
  <c r="D394" i="10"/>
  <c r="D392" i="10"/>
  <c r="D390" i="10"/>
  <c r="D388" i="10"/>
  <c r="D386" i="10"/>
  <c r="D384" i="10"/>
  <c r="D382" i="10"/>
  <c r="D380" i="10"/>
  <c r="D378" i="10"/>
  <c r="D376" i="10"/>
  <c r="D374" i="10"/>
  <c r="D372" i="10"/>
  <c r="D370" i="10"/>
  <c r="D368" i="10"/>
  <c r="D366" i="10"/>
  <c r="D364" i="10"/>
  <c r="D362" i="10"/>
  <c r="B359" i="10"/>
  <c r="D359" i="10"/>
  <c r="B357" i="10"/>
  <c r="G355" i="10"/>
  <c r="B353" i="10"/>
  <c r="D353" i="10"/>
  <c r="C359" i="10"/>
  <c r="C357" i="10"/>
  <c r="C353" i="10"/>
  <c r="B361" i="10"/>
  <c r="D361" i="10"/>
  <c r="G359" i="10"/>
  <c r="G357" i="10"/>
  <c r="B355" i="10"/>
  <c r="D355" i="10"/>
  <c r="G353" i="10"/>
  <c r="B351" i="10"/>
  <c r="D351" i="10"/>
  <c r="B349" i="10"/>
  <c r="D349" i="10"/>
  <c r="B347" i="10"/>
  <c r="D347" i="10"/>
  <c r="B345" i="10"/>
  <c r="D345" i="10"/>
  <c r="B343" i="10"/>
  <c r="D343" i="10"/>
  <c r="B341" i="10"/>
  <c r="D341" i="10"/>
  <c r="B339" i="10"/>
  <c r="D339" i="10"/>
  <c r="B337" i="10"/>
  <c r="D337" i="10"/>
  <c r="B335" i="10"/>
  <c r="D335" i="10"/>
  <c r="B333" i="10"/>
  <c r="D333" i="10"/>
  <c r="B331" i="10"/>
  <c r="D331" i="10"/>
  <c r="B329" i="10"/>
  <c r="D329" i="10"/>
  <c r="B327" i="10"/>
  <c r="D327" i="10"/>
  <c r="B325" i="10"/>
  <c r="D325" i="10"/>
  <c r="B323" i="10"/>
  <c r="D323" i="10"/>
  <c r="B321" i="10"/>
  <c r="D321" i="10"/>
  <c r="B319" i="10"/>
  <c r="D319" i="10"/>
  <c r="B317" i="10"/>
  <c r="D317" i="10"/>
  <c r="B315" i="10"/>
  <c r="D315" i="10"/>
  <c r="B313" i="10"/>
  <c r="D313" i="10"/>
  <c r="B311" i="10"/>
  <c r="B309" i="10"/>
  <c r="D309" i="10"/>
  <c r="Y108" i="12" l="1"/>
  <c r="Y56" i="12"/>
  <c r="Y57" i="12"/>
  <c r="Y109" i="12"/>
  <c r="A19" i="11"/>
  <c r="B19" i="11" s="1"/>
  <c r="A20" i="11"/>
  <c r="B20" i="11" s="1"/>
  <c r="A21" i="11"/>
  <c r="B21" i="11" s="1"/>
  <c r="A22" i="11"/>
  <c r="B22" i="11" s="1"/>
  <c r="A23" i="11"/>
  <c r="B23" i="11" s="1"/>
  <c r="A24" i="11"/>
  <c r="B24" i="11" s="1"/>
  <c r="A25" i="11"/>
  <c r="B25" i="11" s="1"/>
  <c r="I24" i="11" l="1"/>
  <c r="I23" i="11"/>
  <c r="I22" i="11"/>
  <c r="I21" i="11"/>
  <c r="I20" i="11"/>
  <c r="I19" i="11"/>
  <c r="C25" i="11"/>
  <c r="I25" i="11"/>
  <c r="C24" i="11"/>
  <c r="C23" i="11"/>
  <c r="C22" i="11"/>
  <c r="C21" i="11"/>
  <c r="C20" i="11"/>
  <c r="C19" i="11"/>
  <c r="M25" i="11"/>
  <c r="D25" i="11"/>
  <c r="M24" i="11"/>
  <c r="D24" i="11"/>
  <c r="M23" i="11"/>
  <c r="D23" i="11"/>
  <c r="M22" i="11"/>
  <c r="D22" i="11"/>
  <c r="M21" i="11"/>
  <c r="D21" i="11"/>
  <c r="M20" i="11"/>
  <c r="D20" i="11"/>
  <c r="M19" i="11"/>
  <c r="D19" i="11"/>
  <c r="P21" i="4"/>
  <c r="R41" i="4"/>
  <c r="R40" i="4"/>
  <c r="R39" i="4"/>
  <c r="R38" i="4"/>
  <c r="R37" i="4"/>
  <c r="R36" i="4"/>
  <c r="R35" i="4"/>
  <c r="R34" i="4"/>
  <c r="R28" i="4"/>
  <c r="R27" i="4"/>
  <c r="R26" i="4"/>
  <c r="R25" i="4"/>
  <c r="R24" i="4"/>
  <c r="R23" i="4"/>
  <c r="R22" i="4"/>
  <c r="R21" i="4"/>
  <c r="A43" i="11"/>
  <c r="B43" i="11" s="1"/>
  <c r="A44" i="11"/>
  <c r="B44" i="11" s="1"/>
  <c r="A45" i="11"/>
  <c r="B45" i="11" s="1"/>
  <c r="A46" i="11"/>
  <c r="C46" i="11" s="1"/>
  <c r="A47" i="11"/>
  <c r="B47" i="11" s="1"/>
  <c r="A48" i="11"/>
  <c r="B48" i="11" s="1"/>
  <c r="A49" i="11"/>
  <c r="B49" i="11" s="1"/>
  <c r="A42" i="11"/>
  <c r="C42" i="11" s="1"/>
  <c r="A18" i="11"/>
  <c r="B38" i="11"/>
  <c r="B39" i="11"/>
  <c r="B40" i="11"/>
  <c r="B41" i="11"/>
  <c r="B29" i="11"/>
  <c r="B30" i="11"/>
  <c r="B31" i="11"/>
  <c r="B32" i="11"/>
  <c r="B33" i="11"/>
  <c r="B14" i="11"/>
  <c r="B15" i="11"/>
  <c r="C16" i="11"/>
  <c r="B17" i="11"/>
  <c r="B5" i="11"/>
  <c r="B6" i="11"/>
  <c r="B7" i="11"/>
  <c r="C8" i="11"/>
  <c r="B9" i="11"/>
  <c r="Z41" i="4"/>
  <c r="Y41" i="4"/>
  <c r="L25" i="11" s="1"/>
  <c r="X41" i="4"/>
  <c r="W41" i="4"/>
  <c r="K25" i="11" s="1"/>
  <c r="V41" i="4"/>
  <c r="U41" i="4"/>
  <c r="T41" i="4"/>
  <c r="S41" i="4"/>
  <c r="Z40" i="4"/>
  <c r="Y40" i="4"/>
  <c r="L24" i="11" s="1"/>
  <c r="X40" i="4"/>
  <c r="W40" i="4"/>
  <c r="K24" i="11" s="1"/>
  <c r="V40" i="4"/>
  <c r="U40" i="4"/>
  <c r="T40" i="4"/>
  <c r="S40" i="4"/>
  <c r="Z39" i="4"/>
  <c r="Y39" i="4"/>
  <c r="L23" i="11" s="1"/>
  <c r="X39" i="4"/>
  <c r="W39" i="4"/>
  <c r="K23" i="11" s="1"/>
  <c r="V39" i="4"/>
  <c r="U39" i="4"/>
  <c r="T39" i="4"/>
  <c r="S39" i="4"/>
  <c r="Z38" i="4"/>
  <c r="Y38" i="4"/>
  <c r="L22" i="11" s="1"/>
  <c r="X38" i="4"/>
  <c r="W38" i="4"/>
  <c r="K22" i="11" s="1"/>
  <c r="V38" i="4"/>
  <c r="U38" i="4"/>
  <c r="T38" i="4"/>
  <c r="S38" i="4"/>
  <c r="Z37" i="4"/>
  <c r="Y37" i="4"/>
  <c r="L21" i="11" s="1"/>
  <c r="X37" i="4"/>
  <c r="W37" i="4"/>
  <c r="K21" i="11" s="1"/>
  <c r="V37" i="4"/>
  <c r="U37" i="4"/>
  <c r="T37" i="4"/>
  <c r="S37" i="4"/>
  <c r="Z36" i="4"/>
  <c r="L44" i="11" s="1"/>
  <c r="Y36" i="4"/>
  <c r="L20" i="11" s="1"/>
  <c r="X36" i="4"/>
  <c r="W36" i="4"/>
  <c r="K20" i="11" s="1"/>
  <c r="V36" i="4"/>
  <c r="I44" i="11" s="1"/>
  <c r="U36" i="4"/>
  <c r="T36" i="4"/>
  <c r="S36" i="4"/>
  <c r="Z35" i="4"/>
  <c r="L43" i="11" s="1"/>
  <c r="Y35" i="4"/>
  <c r="L19" i="11" s="1"/>
  <c r="X35" i="4"/>
  <c r="K43" i="11" s="1"/>
  <c r="W35" i="4"/>
  <c r="K19" i="11" s="1"/>
  <c r="V35" i="4"/>
  <c r="U35" i="4"/>
  <c r="T35" i="4"/>
  <c r="S35" i="4"/>
  <c r="D43" i="11"/>
  <c r="Z34" i="4"/>
  <c r="Y34" i="4"/>
  <c r="X34" i="4"/>
  <c r="W34" i="4"/>
  <c r="V34" i="4"/>
  <c r="U34" i="4"/>
  <c r="T34" i="4"/>
  <c r="S34" i="4"/>
  <c r="D48" i="11" l="1"/>
  <c r="L48" i="11"/>
  <c r="M43" i="11"/>
  <c r="K48" i="11"/>
  <c r="M48" i="11"/>
  <c r="I47" i="11"/>
  <c r="L47" i="11"/>
  <c r="C48" i="11"/>
  <c r="C43" i="11"/>
  <c r="C47" i="11"/>
  <c r="D46" i="11"/>
  <c r="I46" i="11"/>
  <c r="K46" i="11"/>
  <c r="L46" i="11"/>
  <c r="I49" i="11"/>
  <c r="L49" i="11"/>
  <c r="C49" i="11"/>
  <c r="C44" i="11"/>
  <c r="I45" i="11"/>
  <c r="L45" i="11"/>
  <c r="C45" i="11"/>
  <c r="M49" i="11"/>
  <c r="K49" i="11"/>
  <c r="D49" i="11"/>
  <c r="M45" i="11"/>
  <c r="K45" i="11"/>
  <c r="D45" i="11"/>
  <c r="M44" i="11"/>
  <c r="K44" i="11"/>
  <c r="D44" i="11"/>
  <c r="I6" i="11"/>
  <c r="M46" i="11"/>
  <c r="B46" i="11"/>
  <c r="C7" i="11"/>
  <c r="C6" i="11"/>
  <c r="C5" i="11"/>
  <c r="C17" i="11"/>
  <c r="I48" i="11"/>
  <c r="M47" i="11"/>
  <c r="K47" i="11"/>
  <c r="D47" i="11"/>
  <c r="I43" i="11"/>
  <c r="L18" i="11"/>
  <c r="I42" i="11"/>
  <c r="L42" i="11"/>
  <c r="B42" i="11"/>
  <c r="D42" i="11"/>
  <c r="K42" i="11"/>
  <c r="M42" i="11"/>
  <c r="B18" i="11"/>
  <c r="M18" i="11"/>
  <c r="D18" i="11"/>
  <c r="K18" i="11"/>
  <c r="I18" i="11"/>
  <c r="C18" i="11"/>
  <c r="I30" i="11"/>
  <c r="C15" i="11"/>
  <c r="C14" i="11"/>
  <c r="C33" i="11"/>
  <c r="C32" i="11"/>
  <c r="C31" i="11"/>
  <c r="C30" i="11"/>
  <c r="C29" i="11"/>
  <c r="C41" i="11"/>
  <c r="C40" i="11"/>
  <c r="C39" i="11"/>
  <c r="C38" i="11"/>
  <c r="M41" i="11"/>
  <c r="D41" i="11"/>
  <c r="M40" i="11"/>
  <c r="M39" i="11"/>
  <c r="D39" i="11"/>
  <c r="M38" i="11"/>
  <c r="M33" i="11"/>
  <c r="D33" i="11"/>
  <c r="M32" i="11"/>
  <c r="D32" i="11"/>
  <c r="M31" i="11"/>
  <c r="D31" i="11"/>
  <c r="M30" i="11"/>
  <c r="D30" i="11"/>
  <c r="M29" i="11"/>
  <c r="D29" i="11"/>
  <c r="M17" i="11"/>
  <c r="D17" i="11"/>
  <c r="M16" i="11"/>
  <c r="B16" i="11"/>
  <c r="M15" i="11"/>
  <c r="D15" i="11"/>
  <c r="M14" i="11"/>
  <c r="C9" i="11"/>
  <c r="M9" i="11"/>
  <c r="D9" i="11"/>
  <c r="M8" i="11"/>
  <c r="D8" i="11"/>
  <c r="B8" i="11"/>
  <c r="M7" i="11"/>
  <c r="D7" i="11"/>
  <c r="M6" i="11"/>
  <c r="D6" i="11"/>
  <c r="M5" i="11"/>
  <c r="D5" i="11"/>
  <c r="U26" i="4"/>
  <c r="I15" i="11" s="1"/>
  <c r="V26" i="4"/>
  <c r="I39" i="11" s="1"/>
  <c r="K15" i="11"/>
  <c r="K39" i="11"/>
  <c r="L15" i="11"/>
  <c r="L39" i="11"/>
  <c r="D40" i="11"/>
  <c r="U27" i="4"/>
  <c r="I16" i="11" s="1"/>
  <c r="V27" i="4"/>
  <c r="I40" i="11" s="1"/>
  <c r="K16" i="11"/>
  <c r="K40" i="11"/>
  <c r="L16" i="11"/>
  <c r="L40" i="11"/>
  <c r="U28" i="4"/>
  <c r="I17" i="11" s="1"/>
  <c r="V28" i="4"/>
  <c r="I41" i="11" s="1"/>
  <c r="K17" i="11"/>
  <c r="K41" i="11"/>
  <c r="L17" i="11"/>
  <c r="L41" i="11"/>
  <c r="U13" i="4"/>
  <c r="I7" i="11" s="1"/>
  <c r="V13" i="4"/>
  <c r="I31" i="11" s="1"/>
  <c r="K7" i="11"/>
  <c r="K31" i="11"/>
  <c r="L7" i="11"/>
  <c r="L31" i="11"/>
  <c r="U14" i="4"/>
  <c r="I8" i="11" s="1"/>
  <c r="V14" i="4"/>
  <c r="I32" i="11" s="1"/>
  <c r="K8" i="11"/>
  <c r="K32" i="11"/>
  <c r="L8" i="11"/>
  <c r="L32" i="11"/>
  <c r="U15" i="4"/>
  <c r="I9" i="11" s="1"/>
  <c r="V15" i="4"/>
  <c r="I33" i="11" s="1"/>
  <c r="K9" i="11"/>
  <c r="K33" i="11"/>
  <c r="L9" i="11"/>
  <c r="L33" i="11"/>
  <c r="A769" i="10"/>
  <c r="C769" i="10" s="1"/>
  <c r="A770" i="10"/>
  <c r="A771" i="10"/>
  <c r="A772" i="10"/>
  <c r="B772" i="10" s="1"/>
  <c r="A773" i="10"/>
  <c r="C773" i="10" s="1"/>
  <c r="A774" i="10"/>
  <c r="A775" i="10"/>
  <c r="C775" i="10" s="1"/>
  <c r="A776" i="10"/>
  <c r="C776" i="10" s="1"/>
  <c r="A777" i="10"/>
  <c r="C777" i="10" s="1"/>
  <c r="A778" i="10"/>
  <c r="A779" i="10"/>
  <c r="A780" i="10"/>
  <c r="C780" i="10" s="1"/>
  <c r="A781" i="10"/>
  <c r="C781" i="10" s="1"/>
  <c r="A782" i="10"/>
  <c r="A783" i="10"/>
  <c r="C783" i="10" s="1"/>
  <c r="A784" i="10"/>
  <c r="G784" i="10" s="1"/>
  <c r="A785" i="10"/>
  <c r="C785" i="10" s="1"/>
  <c r="A786" i="10"/>
  <c r="A787" i="10"/>
  <c r="A788" i="10"/>
  <c r="B788" i="10" s="1"/>
  <c r="A789" i="10"/>
  <c r="C789" i="10" s="1"/>
  <c r="A790" i="10"/>
  <c r="A791" i="10"/>
  <c r="C791" i="10" s="1"/>
  <c r="A792" i="10"/>
  <c r="C792" i="10" s="1"/>
  <c r="A793" i="10"/>
  <c r="C793" i="10" s="1"/>
  <c r="A794" i="10"/>
  <c r="A795" i="10"/>
  <c r="C795" i="10" s="1"/>
  <c r="A796" i="10"/>
  <c r="G796" i="10" s="1"/>
  <c r="A797" i="10"/>
  <c r="C797" i="10" s="1"/>
  <c r="A798" i="10"/>
  <c r="A799" i="10"/>
  <c r="C799" i="10" s="1"/>
  <c r="A800" i="10"/>
  <c r="D800" i="10" s="1"/>
  <c r="A801" i="10"/>
  <c r="C801" i="10" s="1"/>
  <c r="A802" i="10"/>
  <c r="A803" i="10"/>
  <c r="A804" i="10"/>
  <c r="B804" i="10" s="1"/>
  <c r="A805" i="10"/>
  <c r="C805" i="10" s="1"/>
  <c r="A806" i="10"/>
  <c r="A807" i="10"/>
  <c r="C807" i="10" s="1"/>
  <c r="A808" i="10"/>
  <c r="G808" i="10" s="1"/>
  <c r="A809" i="10"/>
  <c r="C809" i="10" s="1"/>
  <c r="A810" i="10"/>
  <c r="A811" i="10"/>
  <c r="A812" i="10"/>
  <c r="C812" i="10" s="1"/>
  <c r="A813" i="10"/>
  <c r="C813" i="10" s="1"/>
  <c r="A814" i="10"/>
  <c r="A815" i="10"/>
  <c r="C815" i="10" s="1"/>
  <c r="A816" i="10"/>
  <c r="B816" i="10" s="1"/>
  <c r="A817" i="10"/>
  <c r="C817" i="10" s="1"/>
  <c r="A768" i="10"/>
  <c r="A717" i="10"/>
  <c r="B717" i="10" s="1"/>
  <c r="A718" i="10"/>
  <c r="G718" i="10" s="1"/>
  <c r="A719" i="10"/>
  <c r="G719" i="10" s="1"/>
  <c r="A720" i="10"/>
  <c r="A721" i="10"/>
  <c r="B721" i="10" s="1"/>
  <c r="A722" i="10"/>
  <c r="B722" i="10" s="1"/>
  <c r="A723" i="10"/>
  <c r="G723" i="10" s="1"/>
  <c r="A724" i="10"/>
  <c r="A725" i="10"/>
  <c r="B725" i="10" s="1"/>
  <c r="A726" i="10"/>
  <c r="B726" i="10" s="1"/>
  <c r="A727" i="10"/>
  <c r="G727" i="10" s="1"/>
  <c r="A728" i="10"/>
  <c r="A729" i="10"/>
  <c r="B729" i="10" s="1"/>
  <c r="A730" i="10"/>
  <c r="C730" i="10" s="1"/>
  <c r="A731" i="10"/>
  <c r="G731" i="10" s="1"/>
  <c r="A732" i="10"/>
  <c r="A733" i="10"/>
  <c r="B733" i="10" s="1"/>
  <c r="A734" i="10"/>
  <c r="G734" i="10" s="1"/>
  <c r="A735" i="10"/>
  <c r="G735" i="10" s="1"/>
  <c r="A736" i="10"/>
  <c r="A737" i="10"/>
  <c r="B737" i="10" s="1"/>
  <c r="A738" i="10"/>
  <c r="G738" i="10" s="1"/>
  <c r="A739" i="10"/>
  <c r="G739" i="10" s="1"/>
  <c r="A740" i="10"/>
  <c r="A741" i="10"/>
  <c r="B741" i="10" s="1"/>
  <c r="A742" i="10"/>
  <c r="G742" i="10" s="1"/>
  <c r="A743" i="10"/>
  <c r="G743" i="10" s="1"/>
  <c r="A744" i="10"/>
  <c r="A745" i="10"/>
  <c r="B745" i="10" s="1"/>
  <c r="A746" i="10"/>
  <c r="G746" i="10" s="1"/>
  <c r="A747" i="10"/>
  <c r="G747" i="10" s="1"/>
  <c r="A748" i="10"/>
  <c r="A749" i="10"/>
  <c r="B749" i="10" s="1"/>
  <c r="A750" i="10"/>
  <c r="G750" i="10" s="1"/>
  <c r="A751" i="10"/>
  <c r="G751" i="10" s="1"/>
  <c r="A752" i="10"/>
  <c r="A753" i="10"/>
  <c r="B753" i="10" s="1"/>
  <c r="A754" i="10"/>
  <c r="G754" i="10" s="1"/>
  <c r="A755" i="10"/>
  <c r="G755" i="10" s="1"/>
  <c r="A756" i="10"/>
  <c r="A757" i="10"/>
  <c r="B757" i="10" s="1"/>
  <c r="A758" i="10"/>
  <c r="G758" i="10" s="1"/>
  <c r="A759" i="10"/>
  <c r="G759" i="10" s="1"/>
  <c r="A760" i="10"/>
  <c r="A761" i="10"/>
  <c r="B761" i="10" s="1"/>
  <c r="A762" i="10"/>
  <c r="G762" i="10" s="1"/>
  <c r="A763" i="10"/>
  <c r="G763" i="10" s="1"/>
  <c r="A764" i="10"/>
  <c r="A765" i="10"/>
  <c r="B765" i="10" s="1"/>
  <c r="A716" i="10"/>
  <c r="A259" i="10"/>
  <c r="G259" i="10" s="1"/>
  <c r="A260" i="10"/>
  <c r="A261" i="10"/>
  <c r="A262" i="10"/>
  <c r="D262" i="10" s="1"/>
  <c r="A263" i="10"/>
  <c r="A264" i="10"/>
  <c r="A265" i="10"/>
  <c r="A266" i="10"/>
  <c r="G266" i="10" s="1"/>
  <c r="A267" i="10"/>
  <c r="A268" i="10"/>
  <c r="A269" i="10"/>
  <c r="A270" i="10"/>
  <c r="C270" i="10" s="1"/>
  <c r="A271" i="10"/>
  <c r="A272" i="10"/>
  <c r="A273" i="10"/>
  <c r="A274" i="10"/>
  <c r="D274" i="10" s="1"/>
  <c r="A275" i="10"/>
  <c r="G275" i="10" s="1"/>
  <c r="A276" i="10"/>
  <c r="A277" i="10"/>
  <c r="A278" i="10"/>
  <c r="B278" i="10" s="1"/>
  <c r="A279" i="10"/>
  <c r="B279" i="10" s="1"/>
  <c r="A280" i="10"/>
  <c r="A281" i="10"/>
  <c r="A282" i="10"/>
  <c r="G282" i="10" s="1"/>
  <c r="A283" i="10"/>
  <c r="G283" i="10" s="1"/>
  <c r="A284" i="10"/>
  <c r="A285" i="10"/>
  <c r="A286" i="10"/>
  <c r="G286" i="10" s="1"/>
  <c r="A287" i="10"/>
  <c r="C287" i="10" s="1"/>
  <c r="A288" i="10"/>
  <c r="A289" i="10"/>
  <c r="A290" i="10"/>
  <c r="G290" i="10" s="1"/>
  <c r="A291" i="10"/>
  <c r="B291" i="10" s="1"/>
  <c r="A292" i="10"/>
  <c r="A293" i="10"/>
  <c r="A294" i="10"/>
  <c r="G294" i="10" s="1"/>
  <c r="A295" i="10"/>
  <c r="C295" i="10" s="1"/>
  <c r="A296" i="10"/>
  <c r="A297" i="10"/>
  <c r="A298" i="10"/>
  <c r="B298" i="10" s="1"/>
  <c r="A299" i="10"/>
  <c r="C299" i="10" s="1"/>
  <c r="A300" i="10"/>
  <c r="A301" i="10"/>
  <c r="A302" i="10"/>
  <c r="G302" i="10" s="1"/>
  <c r="A303" i="10"/>
  <c r="C303" i="10" s="1"/>
  <c r="A304" i="10"/>
  <c r="A305" i="10"/>
  <c r="A306" i="10"/>
  <c r="B306" i="10" s="1"/>
  <c r="A307" i="10"/>
  <c r="A258" i="10"/>
  <c r="A207" i="10"/>
  <c r="A208" i="10"/>
  <c r="G208" i="10" s="1"/>
  <c r="A209" i="10"/>
  <c r="A210" i="10"/>
  <c r="A211" i="10"/>
  <c r="A212" i="10"/>
  <c r="C212" i="10" s="1"/>
  <c r="A213" i="10"/>
  <c r="A214" i="10"/>
  <c r="A215" i="10"/>
  <c r="A216" i="10"/>
  <c r="C216" i="10" s="1"/>
  <c r="A217" i="10"/>
  <c r="A218" i="10"/>
  <c r="A219" i="10"/>
  <c r="G219" i="10" s="1"/>
  <c r="A220" i="10"/>
  <c r="A221" i="10"/>
  <c r="A222" i="10"/>
  <c r="A223" i="10"/>
  <c r="A224" i="10"/>
  <c r="A225" i="10"/>
  <c r="A226" i="10"/>
  <c r="A227" i="10"/>
  <c r="C227" i="10" s="1"/>
  <c r="A228" i="10"/>
  <c r="G228" i="10" s="1"/>
  <c r="A229" i="10"/>
  <c r="C229" i="10" s="1"/>
  <c r="A230" i="10"/>
  <c r="A231" i="10"/>
  <c r="B231" i="10" s="1"/>
  <c r="A232" i="10"/>
  <c r="C232" i="10" s="1"/>
  <c r="A233" i="10"/>
  <c r="B233" i="10" s="1"/>
  <c r="A234" i="10"/>
  <c r="A235" i="10"/>
  <c r="B235" i="10" s="1"/>
  <c r="A236" i="10"/>
  <c r="D236" i="10" s="1"/>
  <c r="A237" i="10"/>
  <c r="B237" i="10" s="1"/>
  <c r="A238" i="10"/>
  <c r="A239" i="10"/>
  <c r="A240" i="10"/>
  <c r="B240" i="10" s="1"/>
  <c r="A241" i="10"/>
  <c r="C241" i="10" s="1"/>
  <c r="A242" i="10"/>
  <c r="A243" i="10"/>
  <c r="G243" i="10" s="1"/>
  <c r="A244" i="10"/>
  <c r="D244" i="10" s="1"/>
  <c r="A245" i="10"/>
  <c r="G245" i="10" s="1"/>
  <c r="A246" i="10"/>
  <c r="A247" i="10"/>
  <c r="C247" i="10" s="1"/>
  <c r="A248" i="10"/>
  <c r="B248" i="10" s="1"/>
  <c r="A249" i="10"/>
  <c r="C249" i="10" s="1"/>
  <c r="A250" i="10"/>
  <c r="A251" i="10"/>
  <c r="A252" i="10"/>
  <c r="D252" i="10" s="1"/>
  <c r="A253" i="10"/>
  <c r="A254" i="10"/>
  <c r="A255" i="10"/>
  <c r="A206" i="10"/>
  <c r="G206" i="10" s="1"/>
  <c r="B769" i="10"/>
  <c r="B770" i="10"/>
  <c r="C770" i="10"/>
  <c r="G770" i="10"/>
  <c r="C771" i="10"/>
  <c r="B774" i="10"/>
  <c r="C774" i="10"/>
  <c r="G774" i="10"/>
  <c r="B778" i="10"/>
  <c r="C778" i="10"/>
  <c r="G778" i="10"/>
  <c r="C779" i="10"/>
  <c r="B782" i="10"/>
  <c r="C782" i="10"/>
  <c r="G782" i="10"/>
  <c r="B784" i="10"/>
  <c r="B785" i="10"/>
  <c r="B786" i="10"/>
  <c r="C786" i="10"/>
  <c r="G786" i="10"/>
  <c r="C787" i="10"/>
  <c r="B790" i="10"/>
  <c r="C790" i="10"/>
  <c r="D790" i="10"/>
  <c r="G790" i="10"/>
  <c r="B794" i="10"/>
  <c r="C794" i="10"/>
  <c r="D794" i="10"/>
  <c r="G794" i="10"/>
  <c r="B798" i="10"/>
  <c r="C798" i="10"/>
  <c r="D798" i="10"/>
  <c r="G798" i="10"/>
  <c r="B802" i="10"/>
  <c r="C802" i="10"/>
  <c r="D802" i="10"/>
  <c r="G802" i="10"/>
  <c r="C803" i="10"/>
  <c r="B806" i="10"/>
  <c r="C806" i="10"/>
  <c r="D806" i="10"/>
  <c r="G806" i="10"/>
  <c r="B809" i="10"/>
  <c r="B810" i="10"/>
  <c r="C810" i="10"/>
  <c r="D810" i="10"/>
  <c r="G810" i="10"/>
  <c r="C811" i="10"/>
  <c r="B814" i="10"/>
  <c r="C814" i="10"/>
  <c r="D814" i="10"/>
  <c r="G814" i="10"/>
  <c r="G768" i="10"/>
  <c r="B720" i="10"/>
  <c r="C720" i="10"/>
  <c r="G720" i="10"/>
  <c r="B724" i="10"/>
  <c r="C724" i="10"/>
  <c r="G724" i="10"/>
  <c r="B728" i="10"/>
  <c r="C728" i="10"/>
  <c r="G728" i="10"/>
  <c r="B732" i="10"/>
  <c r="C732" i="10"/>
  <c r="G732" i="10"/>
  <c r="B734" i="10"/>
  <c r="B736" i="10"/>
  <c r="C736" i="10"/>
  <c r="G736" i="10"/>
  <c r="B738" i="10"/>
  <c r="B740" i="10"/>
  <c r="C740" i="10"/>
  <c r="G740" i="10"/>
  <c r="B742" i="10"/>
  <c r="B744" i="10"/>
  <c r="C744" i="10"/>
  <c r="G744" i="10"/>
  <c r="B746" i="10"/>
  <c r="B748" i="10"/>
  <c r="C748" i="10"/>
  <c r="G748" i="10"/>
  <c r="B750" i="10"/>
  <c r="B752" i="10"/>
  <c r="C752" i="10"/>
  <c r="G752" i="10"/>
  <c r="B754" i="10"/>
  <c r="B756" i="10"/>
  <c r="C756" i="10"/>
  <c r="G756" i="10"/>
  <c r="B758" i="10"/>
  <c r="B760" i="10"/>
  <c r="C760" i="10"/>
  <c r="G760" i="10"/>
  <c r="B762" i="10"/>
  <c r="B764" i="10"/>
  <c r="C764" i="10"/>
  <c r="G764" i="10"/>
  <c r="G716" i="10"/>
  <c r="A667" i="10"/>
  <c r="B667" i="10" s="1"/>
  <c r="A668" i="10"/>
  <c r="B668" i="10" s="1"/>
  <c r="A669" i="10"/>
  <c r="B669" i="10" s="1"/>
  <c r="A670" i="10"/>
  <c r="B670" i="10" s="1"/>
  <c r="A671" i="10"/>
  <c r="B671" i="10" s="1"/>
  <c r="A672" i="10"/>
  <c r="B672" i="10" s="1"/>
  <c r="A673" i="10"/>
  <c r="B673" i="10" s="1"/>
  <c r="A674" i="10"/>
  <c r="B674" i="10" s="1"/>
  <c r="A675" i="10"/>
  <c r="B675" i="10" s="1"/>
  <c r="A676" i="10"/>
  <c r="B676" i="10" s="1"/>
  <c r="A677" i="10"/>
  <c r="B677" i="10" s="1"/>
  <c r="A678" i="10"/>
  <c r="B678" i="10" s="1"/>
  <c r="A679" i="10"/>
  <c r="B679" i="10" s="1"/>
  <c r="A680" i="10"/>
  <c r="B680" i="10" s="1"/>
  <c r="A681" i="10"/>
  <c r="B681" i="10" s="1"/>
  <c r="A682" i="10"/>
  <c r="B682" i="10" s="1"/>
  <c r="A683" i="10"/>
  <c r="B683" i="10" s="1"/>
  <c r="A684" i="10"/>
  <c r="B684" i="10" s="1"/>
  <c r="A685" i="10"/>
  <c r="B685" i="10" s="1"/>
  <c r="A686" i="10"/>
  <c r="G686" i="10" s="1"/>
  <c r="A687" i="10"/>
  <c r="B687" i="10" s="1"/>
  <c r="A688" i="10"/>
  <c r="A689" i="10"/>
  <c r="B689" i="10" s="1"/>
  <c r="A690" i="10"/>
  <c r="A691" i="10"/>
  <c r="A692" i="10"/>
  <c r="C692" i="10" s="1"/>
  <c r="A693" i="10"/>
  <c r="B693" i="10" s="1"/>
  <c r="A694" i="10"/>
  <c r="G694" i="10" s="1"/>
  <c r="A695" i="10"/>
  <c r="B695" i="10" s="1"/>
  <c r="A696" i="10"/>
  <c r="A697" i="10"/>
  <c r="B697" i="10" s="1"/>
  <c r="A698" i="10"/>
  <c r="A699" i="10"/>
  <c r="A700" i="10"/>
  <c r="C700" i="10" s="1"/>
  <c r="A701" i="10"/>
  <c r="B701" i="10" s="1"/>
  <c r="A702" i="10"/>
  <c r="G702" i="10" s="1"/>
  <c r="A703" i="10"/>
  <c r="B703" i="10" s="1"/>
  <c r="A704" i="10"/>
  <c r="A705" i="10"/>
  <c r="B705" i="10" s="1"/>
  <c r="A706" i="10"/>
  <c r="A707" i="10"/>
  <c r="A708" i="10"/>
  <c r="C708" i="10" s="1"/>
  <c r="A709" i="10"/>
  <c r="B709" i="10" s="1"/>
  <c r="A710" i="10"/>
  <c r="G710" i="10" s="1"/>
  <c r="A711" i="10"/>
  <c r="B711" i="10" s="1"/>
  <c r="A712" i="10"/>
  <c r="A713" i="10"/>
  <c r="B713" i="10" s="1"/>
  <c r="A714" i="10"/>
  <c r="A715" i="10"/>
  <c r="A666" i="10"/>
  <c r="G666" i="10" s="1"/>
  <c r="A615" i="10"/>
  <c r="B615" i="10" s="1"/>
  <c r="A616" i="10"/>
  <c r="B616" i="10" s="1"/>
  <c r="A617" i="10"/>
  <c r="B617" i="10" s="1"/>
  <c r="A618" i="10"/>
  <c r="B618" i="10" s="1"/>
  <c r="A619" i="10"/>
  <c r="A620" i="10"/>
  <c r="A621" i="10"/>
  <c r="G621" i="10" s="1"/>
  <c r="A622" i="10"/>
  <c r="B622" i="10" s="1"/>
  <c r="A623" i="10"/>
  <c r="A624" i="10"/>
  <c r="A625" i="10"/>
  <c r="G625" i="10" s="1"/>
  <c r="A626" i="10"/>
  <c r="B626" i="10" s="1"/>
  <c r="A627" i="10"/>
  <c r="A628" i="10"/>
  <c r="A629" i="10"/>
  <c r="G629" i="10" s="1"/>
  <c r="A630" i="10"/>
  <c r="B630" i="10" s="1"/>
  <c r="A631" i="10"/>
  <c r="A632" i="10"/>
  <c r="A633" i="10"/>
  <c r="G633" i="10" s="1"/>
  <c r="A634" i="10"/>
  <c r="B634" i="10" s="1"/>
  <c r="A635" i="10"/>
  <c r="A636" i="10"/>
  <c r="A637" i="10"/>
  <c r="G637" i="10" s="1"/>
  <c r="A638" i="10"/>
  <c r="B638" i="10" s="1"/>
  <c r="A639" i="10"/>
  <c r="A640" i="10"/>
  <c r="A641" i="10"/>
  <c r="G641" i="10" s="1"/>
  <c r="A642" i="10"/>
  <c r="B642" i="10" s="1"/>
  <c r="A643" i="10"/>
  <c r="A644" i="10"/>
  <c r="A645" i="10"/>
  <c r="G645" i="10" s="1"/>
  <c r="A646" i="10"/>
  <c r="B646" i="10" s="1"/>
  <c r="A647" i="10"/>
  <c r="A648" i="10"/>
  <c r="A649" i="10"/>
  <c r="G649" i="10" s="1"/>
  <c r="A650" i="10"/>
  <c r="B650" i="10" s="1"/>
  <c r="A651" i="10"/>
  <c r="A652" i="10"/>
  <c r="A653" i="10"/>
  <c r="G653" i="10" s="1"/>
  <c r="A654" i="10"/>
  <c r="B654" i="10" s="1"/>
  <c r="A655" i="10"/>
  <c r="A656" i="10"/>
  <c r="A657" i="10"/>
  <c r="G657" i="10" s="1"/>
  <c r="A658" i="10"/>
  <c r="B658" i="10" s="1"/>
  <c r="A659" i="10"/>
  <c r="A660" i="10"/>
  <c r="A661" i="10"/>
  <c r="G661" i="10" s="1"/>
  <c r="A662" i="10"/>
  <c r="B662" i="10" s="1"/>
  <c r="A663" i="10"/>
  <c r="B663" i="10" s="1"/>
  <c r="A614" i="10"/>
  <c r="G614" i="10" s="1"/>
  <c r="A565" i="10"/>
  <c r="A566" i="10"/>
  <c r="A567" i="10"/>
  <c r="C567" i="10" s="1"/>
  <c r="A568" i="10"/>
  <c r="B568" i="10" s="1"/>
  <c r="A569" i="10"/>
  <c r="A570" i="10"/>
  <c r="B570" i="10" s="1"/>
  <c r="A571" i="10"/>
  <c r="B571" i="10" s="1"/>
  <c r="A572" i="10"/>
  <c r="G572" i="10" s="1"/>
  <c r="A573" i="10"/>
  <c r="G573" i="10" s="1"/>
  <c r="A574" i="10"/>
  <c r="G574" i="10" s="1"/>
  <c r="A575" i="10"/>
  <c r="G575" i="10" s="1"/>
  <c r="A576" i="10"/>
  <c r="G576" i="10" s="1"/>
  <c r="A577" i="10"/>
  <c r="G577" i="10" s="1"/>
  <c r="A578" i="10"/>
  <c r="G578" i="10" s="1"/>
  <c r="A579" i="10"/>
  <c r="G579" i="10" s="1"/>
  <c r="A580" i="10"/>
  <c r="A581" i="10"/>
  <c r="G581" i="10" s="1"/>
  <c r="A582" i="10"/>
  <c r="G582" i="10" s="1"/>
  <c r="A583" i="10"/>
  <c r="G583" i="10" s="1"/>
  <c r="A584" i="10"/>
  <c r="A585" i="10"/>
  <c r="G585" i="10" s="1"/>
  <c r="A586" i="10"/>
  <c r="B586" i="10" s="1"/>
  <c r="D586" i="10" s="1"/>
  <c r="A587" i="10"/>
  <c r="G587" i="10" s="1"/>
  <c r="A588" i="10"/>
  <c r="A589" i="10"/>
  <c r="A590" i="10"/>
  <c r="A591" i="10"/>
  <c r="B591" i="10" s="1"/>
  <c r="D591" i="10" s="1"/>
  <c r="A592" i="10"/>
  <c r="A593" i="10"/>
  <c r="G593" i="10" s="1"/>
  <c r="A594" i="10"/>
  <c r="B594" i="10" s="1"/>
  <c r="D594" i="10" s="1"/>
  <c r="A595" i="10"/>
  <c r="G595" i="10" s="1"/>
  <c r="A596" i="10"/>
  <c r="B596" i="10" s="1"/>
  <c r="D596" i="10" s="1"/>
  <c r="A597" i="10"/>
  <c r="G597" i="10" s="1"/>
  <c r="A598" i="10"/>
  <c r="B598" i="10" s="1"/>
  <c r="D598" i="10" s="1"/>
  <c r="A599" i="10"/>
  <c r="A600" i="10"/>
  <c r="A601" i="10"/>
  <c r="B601" i="10" s="1"/>
  <c r="D601" i="10" s="1"/>
  <c r="A602" i="10"/>
  <c r="B602" i="10" s="1"/>
  <c r="D602" i="10" s="1"/>
  <c r="A603" i="10"/>
  <c r="G603" i="10" s="1"/>
  <c r="A604" i="10"/>
  <c r="B604" i="10" s="1"/>
  <c r="D604" i="10" s="1"/>
  <c r="A605" i="10"/>
  <c r="G605" i="10" s="1"/>
  <c r="A606" i="10"/>
  <c r="B606" i="10" s="1"/>
  <c r="D606" i="10" s="1"/>
  <c r="A607" i="10"/>
  <c r="A608" i="10"/>
  <c r="A609" i="10"/>
  <c r="G609" i="10" s="1"/>
  <c r="A610" i="10"/>
  <c r="B610" i="10" s="1"/>
  <c r="D610" i="10" s="1"/>
  <c r="A611" i="10"/>
  <c r="G611" i="10" s="1"/>
  <c r="A612" i="10"/>
  <c r="A613" i="10"/>
  <c r="C613" i="10" s="1"/>
  <c r="A564" i="10"/>
  <c r="G564" i="10" s="1"/>
  <c r="A513" i="10"/>
  <c r="B513" i="10" s="1"/>
  <c r="A514" i="10"/>
  <c r="G514" i="10" s="1"/>
  <c r="A515" i="10"/>
  <c r="A516" i="10"/>
  <c r="B516" i="10" s="1"/>
  <c r="A517" i="10"/>
  <c r="B517" i="10" s="1"/>
  <c r="A518" i="10"/>
  <c r="G518" i="10" s="1"/>
  <c r="A519" i="10"/>
  <c r="A520" i="10"/>
  <c r="G520" i="10" s="1"/>
  <c r="A521" i="10"/>
  <c r="A522" i="10"/>
  <c r="G522" i="10" s="1"/>
  <c r="A523" i="10"/>
  <c r="A524" i="10"/>
  <c r="G524" i="10" s="1"/>
  <c r="A525" i="10"/>
  <c r="B525" i="10" s="1"/>
  <c r="A526" i="10"/>
  <c r="B526" i="10" s="1"/>
  <c r="A527" i="10"/>
  <c r="A528" i="10"/>
  <c r="G528" i="10" s="1"/>
  <c r="A529" i="10"/>
  <c r="B529" i="10" s="1"/>
  <c r="A530" i="10"/>
  <c r="B530" i="10" s="1"/>
  <c r="A531" i="10"/>
  <c r="A532" i="10"/>
  <c r="G532" i="10" s="1"/>
  <c r="A533" i="10"/>
  <c r="B533" i="10" s="1"/>
  <c r="A534" i="10"/>
  <c r="B534" i="10" s="1"/>
  <c r="D534" i="10" s="1"/>
  <c r="A535" i="10"/>
  <c r="A536" i="10"/>
  <c r="G536" i="10" s="1"/>
  <c r="A537" i="10"/>
  <c r="B537" i="10" s="1"/>
  <c r="D537" i="10" s="1"/>
  <c r="A538" i="10"/>
  <c r="B538" i="10" s="1"/>
  <c r="D538" i="10" s="1"/>
  <c r="A539" i="10"/>
  <c r="A540" i="10"/>
  <c r="G540" i="10" s="1"/>
  <c r="A541" i="10"/>
  <c r="B541" i="10" s="1"/>
  <c r="D541" i="10" s="1"/>
  <c r="A542" i="10"/>
  <c r="B542" i="10" s="1"/>
  <c r="D542" i="10" s="1"/>
  <c r="A543" i="10"/>
  <c r="A544" i="10"/>
  <c r="B544" i="10" s="1"/>
  <c r="D544" i="10" s="1"/>
  <c r="A545" i="10"/>
  <c r="B545" i="10" s="1"/>
  <c r="D545" i="10" s="1"/>
  <c r="A546" i="10"/>
  <c r="B546" i="10" s="1"/>
  <c r="D546" i="10" s="1"/>
  <c r="A547" i="10"/>
  <c r="B547" i="10" s="1"/>
  <c r="D547" i="10" s="1"/>
  <c r="A548" i="10"/>
  <c r="B548" i="10" s="1"/>
  <c r="D548" i="10" s="1"/>
  <c r="A549" i="10"/>
  <c r="B549" i="10" s="1"/>
  <c r="D549" i="10" s="1"/>
  <c r="A550" i="10"/>
  <c r="B550" i="10" s="1"/>
  <c r="D550" i="10" s="1"/>
  <c r="A551" i="10"/>
  <c r="B551" i="10" s="1"/>
  <c r="D551" i="10" s="1"/>
  <c r="A552" i="10"/>
  <c r="B552" i="10" s="1"/>
  <c r="D552" i="10" s="1"/>
  <c r="A553" i="10"/>
  <c r="B553" i="10" s="1"/>
  <c r="D553" i="10" s="1"/>
  <c r="A554" i="10"/>
  <c r="B554" i="10" s="1"/>
  <c r="D554" i="10" s="1"/>
  <c r="A555" i="10"/>
  <c r="B555" i="10" s="1"/>
  <c r="D555" i="10" s="1"/>
  <c r="A556" i="10"/>
  <c r="B556" i="10" s="1"/>
  <c r="D556" i="10" s="1"/>
  <c r="A557" i="10"/>
  <c r="B557" i="10" s="1"/>
  <c r="D557" i="10" s="1"/>
  <c r="A558" i="10"/>
  <c r="B558" i="10" s="1"/>
  <c r="D558" i="10" s="1"/>
  <c r="A559" i="10"/>
  <c r="B559" i="10" s="1"/>
  <c r="D559" i="10" s="1"/>
  <c r="A560" i="10"/>
  <c r="B560" i="10" s="1"/>
  <c r="D560" i="10" s="1"/>
  <c r="A561" i="10"/>
  <c r="B561" i="10" s="1"/>
  <c r="A512" i="10"/>
  <c r="G512" i="10" s="1"/>
  <c r="A105" i="9"/>
  <c r="BG110" i="13" s="1"/>
  <c r="A106" i="9"/>
  <c r="BG111" i="13" s="1"/>
  <c r="A107" i="9"/>
  <c r="BG112" i="13" s="1"/>
  <c r="A108" i="9"/>
  <c r="BG113" i="13" s="1"/>
  <c r="A109" i="9"/>
  <c r="BG114" i="13" s="1"/>
  <c r="A110" i="9"/>
  <c r="BG115" i="13" s="1"/>
  <c r="A111" i="9"/>
  <c r="BG116" i="13" s="1"/>
  <c r="A112" i="9"/>
  <c r="BG117" i="13" s="1"/>
  <c r="A113" i="9"/>
  <c r="BG118" i="13" s="1"/>
  <c r="A114" i="9"/>
  <c r="BG119" i="13" s="1"/>
  <c r="A115" i="9"/>
  <c r="BG120" i="13" s="1"/>
  <c r="A116" i="9"/>
  <c r="BG121" i="13" s="1"/>
  <c r="A117" i="9"/>
  <c r="BG122" i="13" s="1"/>
  <c r="A118" i="9"/>
  <c r="BG123" i="13" s="1"/>
  <c r="A119" i="9"/>
  <c r="BG124" i="13" s="1"/>
  <c r="A120" i="9"/>
  <c r="BG125" i="13" s="1"/>
  <c r="A121" i="9"/>
  <c r="BG126" i="13" s="1"/>
  <c r="A122" i="9"/>
  <c r="BG127" i="13" s="1"/>
  <c r="A123" i="9"/>
  <c r="BG128" i="13" s="1"/>
  <c r="A124" i="9"/>
  <c r="BG129" i="13" s="1"/>
  <c r="A125" i="9"/>
  <c r="BG130" i="13" s="1"/>
  <c r="A126" i="9"/>
  <c r="BG131" i="13" s="1"/>
  <c r="A127" i="9"/>
  <c r="BG132" i="13" s="1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BG158" i="13" s="1"/>
  <c r="A156" i="9"/>
  <c r="BG161" i="13" s="1"/>
  <c r="A157" i="9"/>
  <c r="BG162" i="13" s="1"/>
  <c r="A158" i="9"/>
  <c r="BG163" i="13" s="1"/>
  <c r="A159" i="9"/>
  <c r="BG164" i="13" s="1"/>
  <c r="A160" i="9"/>
  <c r="BG165" i="13" s="1"/>
  <c r="A161" i="9"/>
  <c r="BG166" i="13" s="1"/>
  <c r="A162" i="9"/>
  <c r="BG167" i="13" s="1"/>
  <c r="A163" i="9"/>
  <c r="BG168" i="13" s="1"/>
  <c r="A164" i="9"/>
  <c r="BG169" i="13" s="1"/>
  <c r="A165" i="9"/>
  <c r="BG170" i="13" s="1"/>
  <c r="A166" i="9"/>
  <c r="BG171" i="13" s="1"/>
  <c r="A167" i="9"/>
  <c r="BG172" i="13" s="1"/>
  <c r="A168" i="9"/>
  <c r="BG173" i="13" s="1"/>
  <c r="A169" i="9"/>
  <c r="BG174" i="13" s="1"/>
  <c r="A170" i="9"/>
  <c r="BG175" i="13" s="1"/>
  <c r="A171" i="9"/>
  <c r="BG176" i="13" s="1"/>
  <c r="A172" i="9"/>
  <c r="BG177" i="13" s="1"/>
  <c r="A173" i="9"/>
  <c r="BG178" i="13" s="1"/>
  <c r="A174" i="9"/>
  <c r="BG179" i="13" s="1"/>
  <c r="A175" i="9"/>
  <c r="BG180" i="13" s="1"/>
  <c r="A176" i="9"/>
  <c r="BG181" i="13" s="1"/>
  <c r="A177" i="9"/>
  <c r="BG182" i="13" s="1"/>
  <c r="A178" i="9"/>
  <c r="BG183" i="13" s="1"/>
  <c r="A179" i="9"/>
  <c r="BG184" i="13" s="1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BG210" i="13" s="1"/>
  <c r="A104" i="9"/>
  <c r="AS107" i="12"/>
  <c r="AQ107" i="12"/>
  <c r="AR107" i="12" s="1"/>
  <c r="AE107" i="12"/>
  <c r="AS106" i="12"/>
  <c r="AQ106" i="12"/>
  <c r="AR106" i="12" s="1"/>
  <c r="AE106" i="12"/>
  <c r="AS105" i="12"/>
  <c r="AQ105" i="12"/>
  <c r="AR105" i="12" s="1"/>
  <c r="AE105" i="12"/>
  <c r="AS104" i="12"/>
  <c r="AQ104" i="12"/>
  <c r="AR104" i="12" s="1"/>
  <c r="AE104" i="12"/>
  <c r="AS103" i="12"/>
  <c r="AQ103" i="12"/>
  <c r="AR103" i="12" s="1"/>
  <c r="AE103" i="12"/>
  <c r="AS102" i="12"/>
  <c r="AQ102" i="12"/>
  <c r="AR102" i="12" s="1"/>
  <c r="AE102" i="12"/>
  <c r="AS101" i="12"/>
  <c r="AQ101" i="12"/>
  <c r="AR101" i="12" s="1"/>
  <c r="AE101" i="12"/>
  <c r="AS100" i="12"/>
  <c r="AQ100" i="12"/>
  <c r="AR100" i="12" s="1"/>
  <c r="AE100" i="12"/>
  <c r="AS99" i="12"/>
  <c r="AQ99" i="12"/>
  <c r="AR99" i="12" s="1"/>
  <c r="AE99" i="12"/>
  <c r="AS98" i="12"/>
  <c r="AQ98" i="12"/>
  <c r="AR98" i="12" s="1"/>
  <c r="AE98" i="12"/>
  <c r="AS97" i="12"/>
  <c r="AQ97" i="12"/>
  <c r="AR97" i="12" s="1"/>
  <c r="AE97" i="12"/>
  <c r="AS96" i="12"/>
  <c r="AQ96" i="12"/>
  <c r="AR96" i="12" s="1"/>
  <c r="AE96" i="12"/>
  <c r="AS95" i="12"/>
  <c r="AQ95" i="12"/>
  <c r="AR95" i="12" s="1"/>
  <c r="AE95" i="12"/>
  <c r="AS94" i="12"/>
  <c r="AQ94" i="12"/>
  <c r="AR94" i="12" s="1"/>
  <c r="AE94" i="12"/>
  <c r="AS93" i="12"/>
  <c r="AQ93" i="12"/>
  <c r="AR93" i="12" s="1"/>
  <c r="AE93" i="12"/>
  <c r="AS92" i="12"/>
  <c r="AQ92" i="12"/>
  <c r="AR92" i="12" s="1"/>
  <c r="AE92" i="12"/>
  <c r="AS91" i="12"/>
  <c r="AQ91" i="12"/>
  <c r="AR91" i="12" s="1"/>
  <c r="AE91" i="12"/>
  <c r="AS90" i="12"/>
  <c r="AQ90" i="12"/>
  <c r="AR90" i="12" s="1"/>
  <c r="AE90" i="12"/>
  <c r="AS89" i="12"/>
  <c r="AQ89" i="12"/>
  <c r="AR89" i="12" s="1"/>
  <c r="AE89" i="12"/>
  <c r="AS88" i="12"/>
  <c r="AQ88" i="12"/>
  <c r="AR88" i="12" s="1"/>
  <c r="AE88" i="12"/>
  <c r="AS87" i="12"/>
  <c r="AQ87" i="12"/>
  <c r="AR87" i="12" s="1"/>
  <c r="AE87" i="12"/>
  <c r="AS86" i="12"/>
  <c r="AQ86" i="12"/>
  <c r="AR86" i="12" s="1"/>
  <c r="AE86" i="12"/>
  <c r="AS85" i="12"/>
  <c r="AQ85" i="12"/>
  <c r="AR85" i="12" s="1"/>
  <c r="AE85" i="12"/>
  <c r="AS84" i="12"/>
  <c r="AQ84" i="12"/>
  <c r="AR84" i="12" s="1"/>
  <c r="AE84" i="12"/>
  <c r="AS83" i="12"/>
  <c r="AQ83" i="12"/>
  <c r="AR83" i="12" s="1"/>
  <c r="AE83" i="12"/>
  <c r="AS82" i="12"/>
  <c r="AQ82" i="12"/>
  <c r="AR82" i="12" s="1"/>
  <c r="AE82" i="12"/>
  <c r="AS81" i="12"/>
  <c r="AQ81" i="12"/>
  <c r="AR81" i="12" s="1"/>
  <c r="AE81" i="12"/>
  <c r="AS80" i="12"/>
  <c r="AQ80" i="12"/>
  <c r="AR80" i="12" s="1"/>
  <c r="AE80" i="12"/>
  <c r="AS79" i="12"/>
  <c r="AQ79" i="12"/>
  <c r="AR79" i="12" s="1"/>
  <c r="AE79" i="12"/>
  <c r="AS78" i="12"/>
  <c r="AQ78" i="12"/>
  <c r="AR78" i="12" s="1"/>
  <c r="AE78" i="12"/>
  <c r="AS77" i="12"/>
  <c r="AQ77" i="12"/>
  <c r="AR77" i="12" s="1"/>
  <c r="AE77" i="12"/>
  <c r="AS76" i="12"/>
  <c r="AQ76" i="12"/>
  <c r="AR76" i="12" s="1"/>
  <c r="AE76" i="12"/>
  <c r="AS75" i="12"/>
  <c r="AQ75" i="12"/>
  <c r="AR75" i="12" s="1"/>
  <c r="AE75" i="12"/>
  <c r="AS74" i="12"/>
  <c r="AQ74" i="12"/>
  <c r="AR74" i="12" s="1"/>
  <c r="AE74" i="12"/>
  <c r="AS73" i="12"/>
  <c r="AQ73" i="12"/>
  <c r="AR73" i="12" s="1"/>
  <c r="AE73" i="12"/>
  <c r="AS72" i="12"/>
  <c r="AQ72" i="12"/>
  <c r="AR72" i="12" s="1"/>
  <c r="AE72" i="12"/>
  <c r="AS71" i="12"/>
  <c r="AQ71" i="12"/>
  <c r="AR71" i="12" s="1"/>
  <c r="AE71" i="12"/>
  <c r="AS70" i="12"/>
  <c r="AQ70" i="12"/>
  <c r="AR70" i="12" s="1"/>
  <c r="AE70" i="12"/>
  <c r="AS69" i="12"/>
  <c r="AQ69" i="12"/>
  <c r="AR69" i="12" s="1"/>
  <c r="AE69" i="12"/>
  <c r="AS68" i="12"/>
  <c r="AQ68" i="12"/>
  <c r="AR68" i="12" s="1"/>
  <c r="AE68" i="12"/>
  <c r="AS67" i="12"/>
  <c r="AQ67" i="12"/>
  <c r="AR67" i="12" s="1"/>
  <c r="AE67" i="12"/>
  <c r="AS66" i="12"/>
  <c r="AQ66" i="12"/>
  <c r="AR66" i="12" s="1"/>
  <c r="AE66" i="12"/>
  <c r="AS65" i="12"/>
  <c r="AQ65" i="12"/>
  <c r="AR65" i="12" s="1"/>
  <c r="AE65" i="12"/>
  <c r="AS64" i="12"/>
  <c r="AQ64" i="12"/>
  <c r="AR64" i="12" s="1"/>
  <c r="AE64" i="12"/>
  <c r="AS63" i="12"/>
  <c r="AQ63" i="12"/>
  <c r="AR63" i="12" s="1"/>
  <c r="AE63" i="12"/>
  <c r="AS62" i="12"/>
  <c r="AQ62" i="12"/>
  <c r="AR62" i="12" s="1"/>
  <c r="AE62" i="12"/>
  <c r="AS61" i="12"/>
  <c r="AQ61" i="12"/>
  <c r="AR61" i="12" s="1"/>
  <c r="AE61" i="12"/>
  <c r="AS60" i="12"/>
  <c r="AQ60" i="12"/>
  <c r="AR60" i="12" s="1"/>
  <c r="AE60" i="12"/>
  <c r="AS59" i="12"/>
  <c r="AQ59" i="12"/>
  <c r="AR59" i="12" s="1"/>
  <c r="AE59" i="12"/>
  <c r="AS58" i="12"/>
  <c r="AQ58" i="12"/>
  <c r="AR58" i="12" s="1"/>
  <c r="AE58" i="12"/>
  <c r="A58" i="12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I57" i="12"/>
  <c r="AH57" i="12" s="1"/>
  <c r="Q57" i="12"/>
  <c r="AI56" i="12"/>
  <c r="AH56" i="12" s="1"/>
  <c r="Q56" i="12"/>
  <c r="AS55" i="12"/>
  <c r="AQ55" i="12"/>
  <c r="AR55" i="12" s="1"/>
  <c r="AE55" i="12"/>
  <c r="AS54" i="12"/>
  <c r="AQ54" i="12"/>
  <c r="AR54" i="12" s="1"/>
  <c r="AE54" i="12"/>
  <c r="AS53" i="12"/>
  <c r="AQ53" i="12"/>
  <c r="AR53" i="12" s="1"/>
  <c r="AE53" i="12"/>
  <c r="AS52" i="12"/>
  <c r="AQ52" i="12"/>
  <c r="AR52" i="12" s="1"/>
  <c r="AE52" i="12"/>
  <c r="AS51" i="12"/>
  <c r="AQ51" i="12"/>
  <c r="AR51" i="12" s="1"/>
  <c r="AE51" i="12"/>
  <c r="AS50" i="12"/>
  <c r="AQ50" i="12"/>
  <c r="AR50" i="12" s="1"/>
  <c r="AE50" i="12"/>
  <c r="AS49" i="12"/>
  <c r="AQ49" i="12"/>
  <c r="AR49" i="12" s="1"/>
  <c r="AE49" i="12"/>
  <c r="AS48" i="12"/>
  <c r="AQ48" i="12"/>
  <c r="AR48" i="12" s="1"/>
  <c r="AE48" i="12"/>
  <c r="AS47" i="12"/>
  <c r="AQ47" i="12"/>
  <c r="AR47" i="12" s="1"/>
  <c r="AE47" i="12"/>
  <c r="AS46" i="12"/>
  <c r="AQ46" i="12"/>
  <c r="AR46" i="12" s="1"/>
  <c r="AE46" i="12"/>
  <c r="AS45" i="12"/>
  <c r="AQ45" i="12"/>
  <c r="AR45" i="12" s="1"/>
  <c r="AE45" i="12"/>
  <c r="AS44" i="12"/>
  <c r="AQ44" i="12"/>
  <c r="AR44" i="12" s="1"/>
  <c r="AE44" i="12"/>
  <c r="AS43" i="12"/>
  <c r="AQ43" i="12"/>
  <c r="AR43" i="12" s="1"/>
  <c r="AE43" i="12"/>
  <c r="AS42" i="12"/>
  <c r="AQ42" i="12"/>
  <c r="AR42" i="12" s="1"/>
  <c r="AE42" i="12"/>
  <c r="AS41" i="12"/>
  <c r="AQ41" i="12"/>
  <c r="AR41" i="12" s="1"/>
  <c r="AE41" i="12"/>
  <c r="AS40" i="12"/>
  <c r="AQ40" i="12"/>
  <c r="AR40" i="12" s="1"/>
  <c r="AE40" i="12"/>
  <c r="AS39" i="12"/>
  <c r="AQ39" i="12"/>
  <c r="AR39" i="12" s="1"/>
  <c r="AE39" i="12"/>
  <c r="AS38" i="12"/>
  <c r="AQ38" i="12"/>
  <c r="AR38" i="12" s="1"/>
  <c r="AE38" i="12"/>
  <c r="AS37" i="12"/>
  <c r="AQ37" i="12"/>
  <c r="AR37" i="12" s="1"/>
  <c r="AE37" i="12"/>
  <c r="AS36" i="12"/>
  <c r="AQ36" i="12"/>
  <c r="AR36" i="12" s="1"/>
  <c r="AE36" i="12"/>
  <c r="AS35" i="12"/>
  <c r="AQ35" i="12"/>
  <c r="AR35" i="12" s="1"/>
  <c r="AE35" i="12"/>
  <c r="AS34" i="12"/>
  <c r="AQ34" i="12"/>
  <c r="AR34" i="12" s="1"/>
  <c r="AE34" i="12"/>
  <c r="AS33" i="12"/>
  <c r="AQ33" i="12"/>
  <c r="AR33" i="12" s="1"/>
  <c r="AE33" i="12"/>
  <c r="AS32" i="12"/>
  <c r="AQ32" i="12"/>
  <c r="AR32" i="12" s="1"/>
  <c r="AE32" i="12"/>
  <c r="AS31" i="12"/>
  <c r="AQ31" i="12"/>
  <c r="AR31" i="12" s="1"/>
  <c r="AE31" i="12"/>
  <c r="AS30" i="12"/>
  <c r="AQ30" i="12"/>
  <c r="AR30" i="12" s="1"/>
  <c r="AE30" i="12"/>
  <c r="AS29" i="12"/>
  <c r="AQ29" i="12"/>
  <c r="AR29" i="12" s="1"/>
  <c r="AE29" i="12"/>
  <c r="AS28" i="12"/>
  <c r="AQ28" i="12"/>
  <c r="AR28" i="12" s="1"/>
  <c r="AE28" i="12"/>
  <c r="AS27" i="12"/>
  <c r="AQ27" i="12"/>
  <c r="AR27" i="12" s="1"/>
  <c r="AE27" i="12"/>
  <c r="AS26" i="12"/>
  <c r="AQ26" i="12"/>
  <c r="AR26" i="12" s="1"/>
  <c r="AE26" i="12"/>
  <c r="AS25" i="12"/>
  <c r="AQ25" i="12"/>
  <c r="AR25" i="12" s="1"/>
  <c r="AE25" i="12"/>
  <c r="AS24" i="12"/>
  <c r="AQ24" i="12"/>
  <c r="AR24" i="12" s="1"/>
  <c r="AE24" i="12"/>
  <c r="AS23" i="12"/>
  <c r="AQ23" i="12"/>
  <c r="AR23" i="12" s="1"/>
  <c r="AE23" i="12"/>
  <c r="AS22" i="12"/>
  <c r="AQ22" i="12"/>
  <c r="AR22" i="12" s="1"/>
  <c r="AE22" i="12"/>
  <c r="AS21" i="12"/>
  <c r="AQ21" i="12"/>
  <c r="AR21" i="12" s="1"/>
  <c r="AE21" i="12"/>
  <c r="AS20" i="12"/>
  <c r="AQ20" i="12"/>
  <c r="AR20" i="12" s="1"/>
  <c r="AE20" i="12"/>
  <c r="AS19" i="12"/>
  <c r="AQ19" i="12"/>
  <c r="AR19" i="12" s="1"/>
  <c r="AE19" i="12"/>
  <c r="AS18" i="12"/>
  <c r="AQ18" i="12"/>
  <c r="AR18" i="12" s="1"/>
  <c r="AE18" i="12"/>
  <c r="AS17" i="12"/>
  <c r="AQ17" i="12"/>
  <c r="AR17" i="12" s="1"/>
  <c r="AE17" i="12"/>
  <c r="AS16" i="12"/>
  <c r="AQ16" i="12"/>
  <c r="AR16" i="12" s="1"/>
  <c r="AE16" i="12"/>
  <c r="AS15" i="12"/>
  <c r="AQ15" i="12"/>
  <c r="AR15" i="12" s="1"/>
  <c r="AE15" i="12"/>
  <c r="AS14" i="12"/>
  <c r="AQ14" i="12"/>
  <c r="AR14" i="12" s="1"/>
  <c r="AE14" i="12"/>
  <c r="AS13" i="12"/>
  <c r="AQ13" i="12"/>
  <c r="AR13" i="12" s="1"/>
  <c r="AE13" i="12"/>
  <c r="AS12" i="12"/>
  <c r="AQ12" i="12"/>
  <c r="AR12" i="12" s="1"/>
  <c r="AE12" i="12"/>
  <c r="AS11" i="12"/>
  <c r="AQ11" i="12"/>
  <c r="AR11" i="12" s="1"/>
  <c r="AE11" i="12"/>
  <c r="AS10" i="12"/>
  <c r="AQ10" i="12"/>
  <c r="AR10" i="12" s="1"/>
  <c r="AE10" i="12"/>
  <c r="AS9" i="12"/>
  <c r="AQ9" i="12"/>
  <c r="AR9" i="12" s="1"/>
  <c r="AE9" i="12"/>
  <c r="AS8" i="12"/>
  <c r="AQ8" i="12"/>
  <c r="AR8" i="12" s="1"/>
  <c r="AE8" i="12"/>
  <c r="AS7" i="12"/>
  <c r="AQ7" i="12"/>
  <c r="AR7" i="12" s="1"/>
  <c r="AE7" i="12"/>
  <c r="AS6" i="12"/>
  <c r="AQ6" i="12"/>
  <c r="AR6" i="12" s="1"/>
  <c r="AE6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J1" i="12"/>
  <c r="AJ2" i="12" s="1"/>
  <c r="AQ2" i="12" s="1"/>
  <c r="A1" i="12"/>
  <c r="B210" i="10"/>
  <c r="C210" i="10"/>
  <c r="D210" i="10"/>
  <c r="G210" i="10"/>
  <c r="G216" i="10"/>
  <c r="B218" i="10"/>
  <c r="C218" i="10"/>
  <c r="D218" i="10"/>
  <c r="G218" i="10"/>
  <c r="C219" i="10"/>
  <c r="B222" i="10"/>
  <c r="C222" i="10"/>
  <c r="D222" i="10"/>
  <c r="G222" i="10"/>
  <c r="B226" i="10"/>
  <c r="C226" i="10"/>
  <c r="D226" i="10"/>
  <c r="G226" i="10"/>
  <c r="B227" i="10"/>
  <c r="G227" i="10"/>
  <c r="B229" i="10"/>
  <c r="G229" i="10"/>
  <c r="B230" i="10"/>
  <c r="C230" i="10"/>
  <c r="D230" i="10"/>
  <c r="G230" i="10"/>
  <c r="C231" i="10"/>
  <c r="C233" i="10"/>
  <c r="D234" i="10"/>
  <c r="C235" i="10"/>
  <c r="C237" i="10"/>
  <c r="D238" i="10"/>
  <c r="G238" i="10"/>
  <c r="G239" i="10"/>
  <c r="B241" i="10"/>
  <c r="G241" i="10"/>
  <c r="B242" i="10"/>
  <c r="C242" i="10"/>
  <c r="D242" i="10"/>
  <c r="G242" i="10"/>
  <c r="C243" i="10"/>
  <c r="C245" i="10"/>
  <c r="B246" i="10"/>
  <c r="C246" i="10"/>
  <c r="D246" i="10"/>
  <c r="G246" i="10"/>
  <c r="B247" i="10"/>
  <c r="G247" i="10"/>
  <c r="B249" i="10"/>
  <c r="G249" i="10"/>
  <c r="B250" i="10"/>
  <c r="C250" i="10"/>
  <c r="D250" i="10"/>
  <c r="G250" i="10"/>
  <c r="B251" i="10"/>
  <c r="C251" i="10"/>
  <c r="G251" i="10"/>
  <c r="B252" i="10"/>
  <c r="B253" i="10"/>
  <c r="C253" i="10"/>
  <c r="G253" i="10"/>
  <c r="B254" i="10"/>
  <c r="C254" i="10"/>
  <c r="D254" i="10"/>
  <c r="G254" i="10"/>
  <c r="G258" i="10"/>
  <c r="C259" i="10"/>
  <c r="B261" i="10"/>
  <c r="C261" i="10"/>
  <c r="G261" i="10"/>
  <c r="B264" i="10"/>
  <c r="C264" i="10"/>
  <c r="D264" i="10"/>
  <c r="G264" i="10"/>
  <c r="B265" i="10"/>
  <c r="C265" i="10"/>
  <c r="G265" i="10"/>
  <c r="B268" i="10"/>
  <c r="C268" i="10"/>
  <c r="D268" i="10"/>
  <c r="G268" i="10"/>
  <c r="B269" i="10"/>
  <c r="C269" i="10"/>
  <c r="G269" i="10"/>
  <c r="B273" i="10"/>
  <c r="C273" i="10"/>
  <c r="G273" i="10"/>
  <c r="C275" i="10"/>
  <c r="B276" i="10"/>
  <c r="C276" i="10"/>
  <c r="D276" i="10"/>
  <c r="G276" i="10"/>
  <c r="B277" i="10"/>
  <c r="C277" i="10"/>
  <c r="G277" i="10"/>
  <c r="G279" i="10"/>
  <c r="B280" i="10"/>
  <c r="C280" i="10"/>
  <c r="D280" i="10"/>
  <c r="G280" i="10"/>
  <c r="C281" i="10"/>
  <c r="G281" i="10"/>
  <c r="C282" i="10"/>
  <c r="C283" i="10"/>
  <c r="B284" i="10"/>
  <c r="C284" i="10"/>
  <c r="D284" i="10"/>
  <c r="G284" i="10"/>
  <c r="C285" i="10"/>
  <c r="G285" i="10"/>
  <c r="C286" i="10"/>
  <c r="B288" i="10"/>
  <c r="C288" i="10"/>
  <c r="D288" i="10"/>
  <c r="G288" i="10"/>
  <c r="C289" i="10"/>
  <c r="G289" i="10"/>
  <c r="B292" i="10"/>
  <c r="C292" i="10"/>
  <c r="G292" i="10"/>
  <c r="B293" i="10"/>
  <c r="C293" i="10"/>
  <c r="D293" i="10"/>
  <c r="G293" i="10"/>
  <c r="B295" i="10"/>
  <c r="B296" i="10"/>
  <c r="C296" i="10"/>
  <c r="G296" i="10"/>
  <c r="B297" i="10"/>
  <c r="C297" i="10"/>
  <c r="D297" i="10"/>
  <c r="G297" i="10"/>
  <c r="B299" i="10"/>
  <c r="B300" i="10"/>
  <c r="C300" i="10"/>
  <c r="G300" i="10"/>
  <c r="B301" i="10"/>
  <c r="C301" i="10"/>
  <c r="D301" i="10"/>
  <c r="G301" i="10"/>
  <c r="B302" i="10"/>
  <c r="B303" i="10"/>
  <c r="B304" i="10"/>
  <c r="C304" i="10"/>
  <c r="G304" i="10"/>
  <c r="B305" i="10"/>
  <c r="C305" i="10"/>
  <c r="D305" i="10"/>
  <c r="G305" i="10"/>
  <c r="G307" i="10"/>
  <c r="A104" i="10"/>
  <c r="BF107" i="2"/>
  <c r="BF106" i="2"/>
  <c r="BF105" i="2"/>
  <c r="BF104" i="2"/>
  <c r="BF103" i="2"/>
  <c r="BF102" i="2"/>
  <c r="BF101" i="2"/>
  <c r="BF100" i="2"/>
  <c r="BF99" i="2"/>
  <c r="BF98" i="2"/>
  <c r="BF97" i="2"/>
  <c r="BF96" i="2"/>
  <c r="BF95" i="2"/>
  <c r="BF94" i="2"/>
  <c r="BF93" i="2"/>
  <c r="BF92" i="2"/>
  <c r="BF91" i="2"/>
  <c r="BF90" i="2"/>
  <c r="BF89" i="2"/>
  <c r="BF88" i="2"/>
  <c r="BF87" i="2"/>
  <c r="BF86" i="2"/>
  <c r="BF85" i="2"/>
  <c r="BF84" i="2"/>
  <c r="BF83" i="2"/>
  <c r="BF82" i="2"/>
  <c r="BF81" i="2"/>
  <c r="BF80" i="2"/>
  <c r="BF79" i="2"/>
  <c r="BF78" i="2"/>
  <c r="BF77" i="2"/>
  <c r="BF76" i="2"/>
  <c r="BF75" i="2"/>
  <c r="BF74" i="2"/>
  <c r="BF73" i="2"/>
  <c r="BF72" i="2"/>
  <c r="G272" i="10" s="1"/>
  <c r="BF71" i="2"/>
  <c r="BF70" i="2"/>
  <c r="BF69" i="2"/>
  <c r="BF68" i="2"/>
  <c r="BF67" i="2"/>
  <c r="BF66" i="2"/>
  <c r="BF65" i="2"/>
  <c r="BF64" i="2"/>
  <c r="BF63" i="2"/>
  <c r="BF62" i="2"/>
  <c r="BF61" i="2"/>
  <c r="BF60" i="2"/>
  <c r="G260" i="10" s="1"/>
  <c r="BF59" i="2"/>
  <c r="BF58" i="2"/>
  <c r="BF7" i="2"/>
  <c r="G207" i="10" s="1"/>
  <c r="BF8" i="2"/>
  <c r="BF9" i="2"/>
  <c r="G209" i="10" s="1"/>
  <c r="BF10" i="2"/>
  <c r="BF11" i="2"/>
  <c r="G211" i="10" s="1"/>
  <c r="BF12" i="2"/>
  <c r="BF13" i="2"/>
  <c r="G213" i="10" s="1"/>
  <c r="BF14" i="2"/>
  <c r="G214" i="10" s="1"/>
  <c r="BF15" i="2"/>
  <c r="G215" i="10" s="1"/>
  <c r="BF16" i="2"/>
  <c r="BF17" i="2"/>
  <c r="G217" i="10" s="1"/>
  <c r="BF18" i="2"/>
  <c r="BF19" i="2"/>
  <c r="BF20" i="2"/>
  <c r="BF21" i="2"/>
  <c r="G221" i="10" s="1"/>
  <c r="BF22" i="2"/>
  <c r="BF23" i="2"/>
  <c r="BF24" i="2"/>
  <c r="BF25" i="2"/>
  <c r="G225" i="10" s="1"/>
  <c r="BF26" i="2"/>
  <c r="BF27" i="2"/>
  <c r="BF28" i="2"/>
  <c r="BF29" i="2"/>
  <c r="BF30" i="2"/>
  <c r="BF31" i="2"/>
  <c r="BF32" i="2"/>
  <c r="BF33" i="2"/>
  <c r="BF34" i="2"/>
  <c r="G234" i="10" s="1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G255" i="10" s="1"/>
  <c r="BF6" i="2"/>
  <c r="BA107" i="2"/>
  <c r="C307" i="10" s="1"/>
  <c r="AZ107" i="2"/>
  <c r="AY107" i="2"/>
  <c r="BA106" i="2"/>
  <c r="AZ106" i="2"/>
  <c r="AY106" i="2"/>
  <c r="BA105" i="2"/>
  <c r="AZ105" i="2"/>
  <c r="AY105" i="2"/>
  <c r="BA104" i="2"/>
  <c r="AZ104" i="2"/>
  <c r="AY104" i="2"/>
  <c r="BA103" i="2"/>
  <c r="AZ103" i="2"/>
  <c r="AY103" i="2"/>
  <c r="BA102" i="2"/>
  <c r="AZ102" i="2"/>
  <c r="AY102" i="2"/>
  <c r="BA101" i="2"/>
  <c r="AZ101" i="2"/>
  <c r="AY101" i="2"/>
  <c r="BA100" i="2"/>
  <c r="AZ100" i="2"/>
  <c r="AY100" i="2"/>
  <c r="BA99" i="2"/>
  <c r="AZ99" i="2"/>
  <c r="AY99" i="2"/>
  <c r="BA98" i="2"/>
  <c r="AZ98" i="2"/>
  <c r="AY98" i="2"/>
  <c r="BA97" i="2"/>
  <c r="AZ97" i="2"/>
  <c r="AY97" i="2"/>
  <c r="BA96" i="2"/>
  <c r="AZ96" i="2"/>
  <c r="AY96" i="2"/>
  <c r="BA95" i="2"/>
  <c r="AZ95" i="2"/>
  <c r="AY95" i="2"/>
  <c r="BA94" i="2"/>
  <c r="AZ94" i="2"/>
  <c r="AY94" i="2"/>
  <c r="BA93" i="2"/>
  <c r="AZ93" i="2"/>
  <c r="AY93" i="2"/>
  <c r="BA92" i="2"/>
  <c r="AZ92" i="2"/>
  <c r="AY92" i="2"/>
  <c r="BA91" i="2"/>
  <c r="AZ91" i="2"/>
  <c r="AY91" i="2"/>
  <c r="BA90" i="2"/>
  <c r="AZ90" i="2"/>
  <c r="AY90" i="2"/>
  <c r="BA89" i="2"/>
  <c r="AZ89" i="2"/>
  <c r="AY89" i="2"/>
  <c r="BA88" i="2"/>
  <c r="AZ88" i="2"/>
  <c r="AY88" i="2"/>
  <c r="BA87" i="2"/>
  <c r="AZ87" i="2"/>
  <c r="AY87" i="2"/>
  <c r="BA86" i="2"/>
  <c r="AZ86" i="2"/>
  <c r="AY86" i="2"/>
  <c r="BA85" i="2"/>
  <c r="AZ85" i="2"/>
  <c r="AY85" i="2"/>
  <c r="BA84" i="2"/>
  <c r="AZ84" i="2"/>
  <c r="AY84" i="2"/>
  <c r="BA83" i="2"/>
  <c r="AZ83" i="2"/>
  <c r="AY83" i="2"/>
  <c r="BA82" i="2"/>
  <c r="AZ82" i="2"/>
  <c r="AY82" i="2"/>
  <c r="BA81" i="2"/>
  <c r="AZ81" i="2"/>
  <c r="AY81" i="2"/>
  <c r="BA80" i="2"/>
  <c r="AZ80" i="2"/>
  <c r="AY80" i="2"/>
  <c r="BA79" i="2"/>
  <c r="AZ79" i="2"/>
  <c r="AY79" i="2"/>
  <c r="BA78" i="2"/>
  <c r="AZ78" i="2"/>
  <c r="AY78" i="2"/>
  <c r="BA77" i="2"/>
  <c r="AZ77" i="2"/>
  <c r="AY77" i="2"/>
  <c r="BA76" i="2"/>
  <c r="AZ76" i="2"/>
  <c r="AY76" i="2"/>
  <c r="BA75" i="2"/>
  <c r="AZ75" i="2"/>
  <c r="AY75" i="2"/>
  <c r="BA74" i="2"/>
  <c r="AZ74" i="2"/>
  <c r="AY74" i="2"/>
  <c r="BA73" i="2"/>
  <c r="AZ73" i="2"/>
  <c r="AY73" i="2"/>
  <c r="BA72" i="2"/>
  <c r="C272" i="10" s="1"/>
  <c r="AZ72" i="2"/>
  <c r="AY72" i="2"/>
  <c r="BA71" i="2"/>
  <c r="AZ71" i="2"/>
  <c r="AY71" i="2"/>
  <c r="BA70" i="2"/>
  <c r="AZ70" i="2"/>
  <c r="AY70" i="2"/>
  <c r="BA69" i="2"/>
  <c r="AZ69" i="2"/>
  <c r="AY69" i="2"/>
  <c r="BA68" i="2"/>
  <c r="AZ68" i="2"/>
  <c r="AY68" i="2"/>
  <c r="BA67" i="2"/>
  <c r="AZ67" i="2"/>
  <c r="AY67" i="2"/>
  <c r="BA66" i="2"/>
  <c r="AZ66" i="2"/>
  <c r="AY66" i="2"/>
  <c r="BA65" i="2"/>
  <c r="AZ65" i="2"/>
  <c r="AY65" i="2"/>
  <c r="BA64" i="2"/>
  <c r="AZ64" i="2"/>
  <c r="AY64" i="2"/>
  <c r="BA63" i="2"/>
  <c r="AZ63" i="2"/>
  <c r="AY63" i="2"/>
  <c r="BA62" i="2"/>
  <c r="AZ62" i="2"/>
  <c r="AY62" i="2"/>
  <c r="BA61" i="2"/>
  <c r="AZ61" i="2"/>
  <c r="AY61" i="2"/>
  <c r="BA60" i="2"/>
  <c r="C260" i="10" s="1"/>
  <c r="AZ60" i="2"/>
  <c r="AY60" i="2"/>
  <c r="BA59" i="2"/>
  <c r="AZ59" i="2"/>
  <c r="AY59" i="2"/>
  <c r="BA58" i="2"/>
  <c r="C258" i="10" s="1"/>
  <c r="AZ58" i="2"/>
  <c r="AY58" i="2"/>
  <c r="AY7" i="2"/>
  <c r="AZ7" i="2"/>
  <c r="BA7" i="2"/>
  <c r="C207" i="10" s="1"/>
  <c r="AY8" i="2"/>
  <c r="AZ8" i="2"/>
  <c r="BA8" i="2"/>
  <c r="AY9" i="2"/>
  <c r="AZ9" i="2"/>
  <c r="BA9" i="2"/>
  <c r="C209" i="10" s="1"/>
  <c r="AY10" i="2"/>
  <c r="AZ10" i="2"/>
  <c r="BA10" i="2"/>
  <c r="AY11" i="2"/>
  <c r="AZ11" i="2"/>
  <c r="BA11" i="2"/>
  <c r="AY12" i="2"/>
  <c r="AZ12" i="2"/>
  <c r="BA12" i="2"/>
  <c r="AY13" i="2"/>
  <c r="AZ13" i="2"/>
  <c r="BA13" i="2"/>
  <c r="C213" i="10" s="1"/>
  <c r="AY14" i="2"/>
  <c r="AZ14" i="2"/>
  <c r="BA14" i="2"/>
  <c r="C214" i="10" s="1"/>
  <c r="AY15" i="2"/>
  <c r="AZ15" i="2"/>
  <c r="BA15" i="2"/>
  <c r="C215" i="10" s="1"/>
  <c r="AY16" i="2"/>
  <c r="AZ16" i="2"/>
  <c r="BA16" i="2"/>
  <c r="AY17" i="2"/>
  <c r="AZ17" i="2"/>
  <c r="BA17" i="2"/>
  <c r="C217" i="10" s="1"/>
  <c r="AY18" i="2"/>
  <c r="AZ18" i="2"/>
  <c r="BA18" i="2"/>
  <c r="AY19" i="2"/>
  <c r="AZ19" i="2"/>
  <c r="BA19" i="2"/>
  <c r="AY20" i="2"/>
  <c r="AZ20" i="2"/>
  <c r="BA20" i="2"/>
  <c r="AY21" i="2"/>
  <c r="AZ21" i="2"/>
  <c r="BA21" i="2"/>
  <c r="C221" i="10" s="1"/>
  <c r="AY22" i="2"/>
  <c r="AZ22" i="2"/>
  <c r="BA22" i="2"/>
  <c r="AY23" i="2"/>
  <c r="AZ23" i="2"/>
  <c r="BA23" i="2"/>
  <c r="C223" i="10" s="1"/>
  <c r="AY24" i="2"/>
  <c r="AZ24" i="2"/>
  <c r="BA24" i="2"/>
  <c r="AY25" i="2"/>
  <c r="AZ25" i="2"/>
  <c r="BA25" i="2"/>
  <c r="C225" i="10" s="1"/>
  <c r="AY26" i="2"/>
  <c r="AZ26" i="2"/>
  <c r="BA26" i="2"/>
  <c r="AY27" i="2"/>
  <c r="AZ27" i="2"/>
  <c r="BA27" i="2"/>
  <c r="AY28" i="2"/>
  <c r="AZ28" i="2"/>
  <c r="BA28" i="2"/>
  <c r="AY29" i="2"/>
  <c r="AZ29" i="2"/>
  <c r="BA29" i="2"/>
  <c r="AY30" i="2"/>
  <c r="AZ30" i="2"/>
  <c r="BA30" i="2"/>
  <c r="AY31" i="2"/>
  <c r="AZ31" i="2"/>
  <c r="BA31" i="2"/>
  <c r="AY32" i="2"/>
  <c r="AZ32" i="2"/>
  <c r="BA32" i="2"/>
  <c r="AY33" i="2"/>
  <c r="AZ33" i="2"/>
  <c r="BA33" i="2"/>
  <c r="AY34" i="2"/>
  <c r="AZ34" i="2"/>
  <c r="BA34" i="2"/>
  <c r="C234" i="10" s="1"/>
  <c r="AY35" i="2"/>
  <c r="AZ35" i="2"/>
  <c r="BA35" i="2"/>
  <c r="AY36" i="2"/>
  <c r="AZ36" i="2"/>
  <c r="BA36" i="2"/>
  <c r="AY37" i="2"/>
  <c r="AZ37" i="2"/>
  <c r="BA37" i="2"/>
  <c r="AY38" i="2"/>
  <c r="AZ38" i="2"/>
  <c r="BA38" i="2"/>
  <c r="C238" i="10" s="1"/>
  <c r="AY39" i="2"/>
  <c r="AZ39" i="2"/>
  <c r="BA39" i="2"/>
  <c r="C239" i="10" s="1"/>
  <c r="AY40" i="2"/>
  <c r="AZ40" i="2"/>
  <c r="BA40" i="2"/>
  <c r="AY41" i="2"/>
  <c r="AZ41" i="2"/>
  <c r="BA41" i="2"/>
  <c r="AY42" i="2"/>
  <c r="AZ42" i="2"/>
  <c r="BA42" i="2"/>
  <c r="AY43" i="2"/>
  <c r="AZ43" i="2"/>
  <c r="BA43" i="2"/>
  <c r="AY44" i="2"/>
  <c r="AZ44" i="2"/>
  <c r="BA44" i="2"/>
  <c r="AY45" i="2"/>
  <c r="AZ45" i="2"/>
  <c r="BA45" i="2"/>
  <c r="AY46" i="2"/>
  <c r="AZ46" i="2"/>
  <c r="BA46" i="2"/>
  <c r="AY47" i="2"/>
  <c r="AZ47" i="2"/>
  <c r="BA47" i="2"/>
  <c r="AY48" i="2"/>
  <c r="AZ48" i="2"/>
  <c r="BA48" i="2"/>
  <c r="AY49" i="2"/>
  <c r="AZ49" i="2"/>
  <c r="BA49" i="2"/>
  <c r="AY50" i="2"/>
  <c r="AZ50" i="2"/>
  <c r="BA50" i="2"/>
  <c r="AY51" i="2"/>
  <c r="AZ51" i="2"/>
  <c r="BA51" i="2"/>
  <c r="AY52" i="2"/>
  <c r="AZ52" i="2"/>
  <c r="BA52" i="2"/>
  <c r="AY53" i="2"/>
  <c r="AZ53" i="2"/>
  <c r="BA53" i="2"/>
  <c r="AY54" i="2"/>
  <c r="AZ54" i="2"/>
  <c r="BA54" i="2"/>
  <c r="AY55" i="2"/>
  <c r="AZ55" i="2"/>
  <c r="BA55" i="2"/>
  <c r="C255" i="10" s="1"/>
  <c r="BA6" i="2"/>
  <c r="AZ6" i="2"/>
  <c r="AY6" i="2"/>
  <c r="AV107" i="2"/>
  <c r="B307" i="10" s="1"/>
  <c r="AU107" i="2"/>
  <c r="AT107" i="2"/>
  <c r="AV106" i="2"/>
  <c r="AU106" i="2"/>
  <c r="AT106" i="2"/>
  <c r="AV105" i="2"/>
  <c r="AU105" i="2"/>
  <c r="AT105" i="2"/>
  <c r="AV104" i="2"/>
  <c r="AU104" i="2"/>
  <c r="AT104" i="2"/>
  <c r="AV103" i="2"/>
  <c r="AU103" i="2"/>
  <c r="AT103" i="2"/>
  <c r="AV102" i="2"/>
  <c r="AU102" i="2"/>
  <c r="AT102" i="2"/>
  <c r="AV101" i="2"/>
  <c r="AU101" i="2"/>
  <c r="AT101" i="2"/>
  <c r="AV100" i="2"/>
  <c r="AU100" i="2"/>
  <c r="AT100" i="2"/>
  <c r="AV99" i="2"/>
  <c r="AU99" i="2"/>
  <c r="AT99" i="2"/>
  <c r="AV98" i="2"/>
  <c r="AU98" i="2"/>
  <c r="AT98" i="2"/>
  <c r="AV97" i="2"/>
  <c r="AU97" i="2"/>
  <c r="AT97" i="2"/>
  <c r="AV96" i="2"/>
  <c r="AU96" i="2"/>
  <c r="AT96" i="2"/>
  <c r="AV95" i="2"/>
  <c r="AU95" i="2"/>
  <c r="AT95" i="2"/>
  <c r="AV94" i="2"/>
  <c r="AU94" i="2"/>
  <c r="AT94" i="2"/>
  <c r="AV93" i="2"/>
  <c r="AU93" i="2"/>
  <c r="AT93" i="2"/>
  <c r="AV92" i="2"/>
  <c r="AU92" i="2"/>
  <c r="AT92" i="2"/>
  <c r="AV91" i="2"/>
  <c r="AU91" i="2"/>
  <c r="AT91" i="2"/>
  <c r="AV90" i="2"/>
  <c r="AU90" i="2"/>
  <c r="AT90" i="2"/>
  <c r="AV89" i="2"/>
  <c r="AU89" i="2"/>
  <c r="AT89" i="2"/>
  <c r="AV88" i="2"/>
  <c r="AU88" i="2"/>
  <c r="AT88" i="2"/>
  <c r="AV87" i="2"/>
  <c r="AU87" i="2"/>
  <c r="AT87" i="2"/>
  <c r="AV86" i="2"/>
  <c r="AU86" i="2"/>
  <c r="AT86" i="2"/>
  <c r="AV85" i="2"/>
  <c r="AU85" i="2"/>
  <c r="AT85" i="2"/>
  <c r="AV84" i="2"/>
  <c r="AU84" i="2"/>
  <c r="AT84" i="2"/>
  <c r="AV83" i="2"/>
  <c r="AU83" i="2"/>
  <c r="AT83" i="2"/>
  <c r="AV82" i="2"/>
  <c r="AU82" i="2"/>
  <c r="AT82" i="2"/>
  <c r="AV81" i="2"/>
  <c r="AU81" i="2"/>
  <c r="AT81" i="2"/>
  <c r="AV80" i="2"/>
  <c r="AU80" i="2"/>
  <c r="AT80" i="2"/>
  <c r="AV79" i="2"/>
  <c r="AU79" i="2"/>
  <c r="AT79" i="2"/>
  <c r="AV78" i="2"/>
  <c r="AU78" i="2"/>
  <c r="AT78" i="2"/>
  <c r="AV77" i="2"/>
  <c r="AU77" i="2"/>
  <c r="AT77" i="2"/>
  <c r="AV76" i="2"/>
  <c r="AU76" i="2"/>
  <c r="AT76" i="2"/>
  <c r="AV75" i="2"/>
  <c r="AU75" i="2"/>
  <c r="AT75" i="2"/>
  <c r="AV74" i="2"/>
  <c r="AU74" i="2"/>
  <c r="AT74" i="2"/>
  <c r="AV73" i="2"/>
  <c r="AU73" i="2"/>
  <c r="AT73" i="2"/>
  <c r="AV72" i="2"/>
  <c r="B272" i="10" s="1"/>
  <c r="AU72" i="2"/>
  <c r="AT72" i="2"/>
  <c r="AV71" i="2"/>
  <c r="AU71" i="2"/>
  <c r="AT71" i="2"/>
  <c r="AV70" i="2"/>
  <c r="AU70" i="2"/>
  <c r="AT70" i="2"/>
  <c r="AV69" i="2"/>
  <c r="AU69" i="2"/>
  <c r="AT69" i="2"/>
  <c r="AV68" i="2"/>
  <c r="AU68" i="2"/>
  <c r="AT68" i="2"/>
  <c r="AV67" i="2"/>
  <c r="B267" i="10" s="1"/>
  <c r="AU67" i="2"/>
  <c r="AT67" i="2"/>
  <c r="AV66" i="2"/>
  <c r="AU66" i="2"/>
  <c r="AT66" i="2"/>
  <c r="AV65" i="2"/>
  <c r="AU65" i="2"/>
  <c r="AT65" i="2"/>
  <c r="AV64" i="2"/>
  <c r="AU64" i="2"/>
  <c r="AT64" i="2"/>
  <c r="AV63" i="2"/>
  <c r="AU63" i="2"/>
  <c r="AT63" i="2"/>
  <c r="AV62" i="2"/>
  <c r="AU62" i="2"/>
  <c r="AT62" i="2"/>
  <c r="AV61" i="2"/>
  <c r="AU61" i="2"/>
  <c r="AT61" i="2"/>
  <c r="AV60" i="2"/>
  <c r="B260" i="10" s="1"/>
  <c r="AU60" i="2"/>
  <c r="AT60" i="2"/>
  <c r="AV59" i="2"/>
  <c r="AU59" i="2"/>
  <c r="AT59" i="2"/>
  <c r="AV58" i="2"/>
  <c r="B258" i="10" s="1"/>
  <c r="AU58" i="2"/>
  <c r="AT58" i="2"/>
  <c r="AT7" i="2"/>
  <c r="AU7" i="2"/>
  <c r="AV7" i="2"/>
  <c r="B207" i="10" s="1"/>
  <c r="AT8" i="2"/>
  <c r="AU8" i="2"/>
  <c r="AV8" i="2"/>
  <c r="AT9" i="2"/>
  <c r="AU9" i="2"/>
  <c r="AV9" i="2"/>
  <c r="B209" i="10" s="1"/>
  <c r="AT10" i="2"/>
  <c r="AU10" i="2"/>
  <c r="AV10" i="2"/>
  <c r="AT11" i="2"/>
  <c r="AU11" i="2"/>
  <c r="AV11" i="2"/>
  <c r="B211" i="10" s="1"/>
  <c r="AT12" i="2"/>
  <c r="AU12" i="2"/>
  <c r="AV12" i="2"/>
  <c r="AT13" i="2"/>
  <c r="AU13" i="2"/>
  <c r="AV13" i="2"/>
  <c r="B213" i="10" s="1"/>
  <c r="AT14" i="2"/>
  <c r="AU14" i="2"/>
  <c r="AV14" i="2"/>
  <c r="B214" i="10" s="1"/>
  <c r="AT15" i="2"/>
  <c r="AU15" i="2"/>
  <c r="AV15" i="2"/>
  <c r="B215" i="10" s="1"/>
  <c r="AT16" i="2"/>
  <c r="AU16" i="2"/>
  <c r="AV16" i="2"/>
  <c r="AT17" i="2"/>
  <c r="AU17" i="2"/>
  <c r="AV17" i="2"/>
  <c r="B217" i="10" s="1"/>
  <c r="AT18" i="2"/>
  <c r="AU18" i="2"/>
  <c r="AV18" i="2"/>
  <c r="AT19" i="2"/>
  <c r="AU19" i="2"/>
  <c r="AV19" i="2"/>
  <c r="AT20" i="2"/>
  <c r="AU20" i="2"/>
  <c r="AV20" i="2"/>
  <c r="AT21" i="2"/>
  <c r="AU21" i="2"/>
  <c r="AV21" i="2"/>
  <c r="B221" i="10" s="1"/>
  <c r="AT22" i="2"/>
  <c r="AU22" i="2"/>
  <c r="AV22" i="2"/>
  <c r="AT23" i="2"/>
  <c r="AU23" i="2"/>
  <c r="AV23" i="2"/>
  <c r="AT24" i="2"/>
  <c r="AU24" i="2"/>
  <c r="AV24" i="2"/>
  <c r="AT25" i="2"/>
  <c r="AU25" i="2"/>
  <c r="AV25" i="2"/>
  <c r="B225" i="10" s="1"/>
  <c r="AT26" i="2"/>
  <c r="AU26" i="2"/>
  <c r="AV26" i="2"/>
  <c r="AT27" i="2"/>
  <c r="AU27" i="2"/>
  <c r="AV27" i="2"/>
  <c r="AT28" i="2"/>
  <c r="AU28" i="2"/>
  <c r="AV28" i="2"/>
  <c r="AT29" i="2"/>
  <c r="AU29" i="2"/>
  <c r="AV29" i="2"/>
  <c r="AT30" i="2"/>
  <c r="AU30" i="2"/>
  <c r="AV30" i="2"/>
  <c r="AT31" i="2"/>
  <c r="AU31" i="2"/>
  <c r="AV31" i="2"/>
  <c r="AT32" i="2"/>
  <c r="AU32" i="2"/>
  <c r="AV32" i="2"/>
  <c r="AT33" i="2"/>
  <c r="AU33" i="2"/>
  <c r="AV33" i="2"/>
  <c r="AT34" i="2"/>
  <c r="AU34" i="2"/>
  <c r="AV34" i="2"/>
  <c r="B234" i="10" s="1"/>
  <c r="AT35" i="2"/>
  <c r="AU35" i="2"/>
  <c r="AV35" i="2"/>
  <c r="AT36" i="2"/>
  <c r="AU36" i="2"/>
  <c r="AV36" i="2"/>
  <c r="AT37" i="2"/>
  <c r="AU37" i="2"/>
  <c r="AV37" i="2"/>
  <c r="AT38" i="2"/>
  <c r="AU38" i="2"/>
  <c r="AV38" i="2"/>
  <c r="B238" i="10" s="1"/>
  <c r="AT39" i="2"/>
  <c r="AU39" i="2"/>
  <c r="AV39" i="2"/>
  <c r="B239" i="10" s="1"/>
  <c r="AT40" i="2"/>
  <c r="AU40" i="2"/>
  <c r="AV40" i="2"/>
  <c r="AT41" i="2"/>
  <c r="AU41" i="2"/>
  <c r="AV41" i="2"/>
  <c r="AT42" i="2"/>
  <c r="AU42" i="2"/>
  <c r="AV42" i="2"/>
  <c r="AT43" i="2"/>
  <c r="AU43" i="2"/>
  <c r="AV43" i="2"/>
  <c r="AT44" i="2"/>
  <c r="AU44" i="2"/>
  <c r="AV44" i="2"/>
  <c r="AT45" i="2"/>
  <c r="AU45" i="2"/>
  <c r="AV45" i="2"/>
  <c r="AT46" i="2"/>
  <c r="AU46" i="2"/>
  <c r="AV46" i="2"/>
  <c r="AT47" i="2"/>
  <c r="AU47" i="2"/>
  <c r="AV47" i="2"/>
  <c r="AT48" i="2"/>
  <c r="AU48" i="2"/>
  <c r="AV48" i="2"/>
  <c r="AT49" i="2"/>
  <c r="AU49" i="2"/>
  <c r="AV49" i="2"/>
  <c r="AT50" i="2"/>
  <c r="AU50" i="2"/>
  <c r="AV50" i="2"/>
  <c r="AT51" i="2"/>
  <c r="AU51" i="2"/>
  <c r="AV51" i="2"/>
  <c r="AT52" i="2"/>
  <c r="AU52" i="2"/>
  <c r="AV52" i="2"/>
  <c r="AT53" i="2"/>
  <c r="AU53" i="2"/>
  <c r="AV53" i="2"/>
  <c r="AT54" i="2"/>
  <c r="AU54" i="2"/>
  <c r="AV54" i="2"/>
  <c r="AT55" i="2"/>
  <c r="AU55" i="2"/>
  <c r="AV55" i="2"/>
  <c r="AV6" i="2"/>
  <c r="B206" i="10" s="1"/>
  <c r="AU6" i="2"/>
  <c r="AT6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BQ100" i="2" l="1"/>
  <c r="BS100" i="2"/>
  <c r="BR100" i="2"/>
  <c r="BQ104" i="2"/>
  <c r="BR104" i="2"/>
  <c r="BS104" i="2"/>
  <c r="BQ99" i="2"/>
  <c r="BR99" i="2"/>
  <c r="BS99" i="2"/>
  <c r="BQ103" i="2"/>
  <c r="BR103" i="2"/>
  <c r="BS103" i="2"/>
  <c r="BR107" i="2"/>
  <c r="BQ107" i="2"/>
  <c r="BS107" i="2"/>
  <c r="BS98" i="2"/>
  <c r="BQ98" i="2"/>
  <c r="BR98" i="2"/>
  <c r="BS102" i="2"/>
  <c r="BR102" i="2"/>
  <c r="BQ102" i="2"/>
  <c r="BQ106" i="2"/>
  <c r="BR106" i="2"/>
  <c r="BS106" i="2"/>
  <c r="BR97" i="2"/>
  <c r="BS97" i="2"/>
  <c r="BQ97" i="2"/>
  <c r="BR101" i="2"/>
  <c r="BS101" i="2"/>
  <c r="BQ101" i="2"/>
  <c r="BR105" i="2"/>
  <c r="BS105" i="2"/>
  <c r="BQ105" i="2"/>
  <c r="BQ96" i="2"/>
  <c r="BR96" i="2"/>
  <c r="BS96" i="2"/>
  <c r="BQ58" i="2"/>
  <c r="BR58" i="2"/>
  <c r="BS58" i="2"/>
  <c r="BS6" i="2"/>
  <c r="BR6" i="2"/>
  <c r="BQ6" i="2"/>
  <c r="BS55" i="2"/>
  <c r="BQ55" i="2"/>
  <c r="BR55" i="2"/>
  <c r="BQ60" i="2"/>
  <c r="BR60" i="2"/>
  <c r="BS60" i="2"/>
  <c r="BQ64" i="2"/>
  <c r="BR64" i="2"/>
  <c r="BS64" i="2"/>
  <c r="BQ68" i="2"/>
  <c r="BR68" i="2"/>
  <c r="BS68" i="2"/>
  <c r="BQ72" i="2"/>
  <c r="BR72" i="2"/>
  <c r="BS72" i="2"/>
  <c r="BQ76" i="2"/>
  <c r="BR76" i="2"/>
  <c r="BS76" i="2"/>
  <c r="BQ80" i="2"/>
  <c r="BR80" i="2"/>
  <c r="BS80" i="2"/>
  <c r="BQ84" i="2"/>
  <c r="BR84" i="2"/>
  <c r="BS84" i="2"/>
  <c r="BQ88" i="2"/>
  <c r="BR88" i="2"/>
  <c r="BS88" i="2"/>
  <c r="BQ92" i="2"/>
  <c r="BR92" i="2"/>
  <c r="BS92" i="2"/>
  <c r="BS63" i="2"/>
  <c r="BQ63" i="2"/>
  <c r="BR63" i="2"/>
  <c r="BS67" i="2"/>
  <c r="BQ67" i="2"/>
  <c r="BR67" i="2"/>
  <c r="BS71" i="2"/>
  <c r="BQ71" i="2"/>
  <c r="BR71" i="2"/>
  <c r="BS75" i="2"/>
  <c r="BQ75" i="2"/>
  <c r="BR75" i="2"/>
  <c r="BS79" i="2"/>
  <c r="BQ79" i="2"/>
  <c r="BR79" i="2"/>
  <c r="BS83" i="2"/>
  <c r="BQ83" i="2"/>
  <c r="BR83" i="2"/>
  <c r="BS87" i="2"/>
  <c r="BQ87" i="2"/>
  <c r="BR87" i="2"/>
  <c r="BS91" i="2"/>
  <c r="BQ91" i="2"/>
  <c r="BR91" i="2"/>
  <c r="BS95" i="2"/>
  <c r="BQ95" i="2"/>
  <c r="BR95" i="2"/>
  <c r="BR62" i="2"/>
  <c r="BS62" i="2"/>
  <c r="BQ62" i="2"/>
  <c r="BR66" i="2"/>
  <c r="BS66" i="2"/>
  <c r="BQ66" i="2"/>
  <c r="BR70" i="2"/>
  <c r="BS70" i="2"/>
  <c r="BQ70" i="2"/>
  <c r="BR74" i="2"/>
  <c r="BS74" i="2"/>
  <c r="BQ74" i="2"/>
  <c r="BR78" i="2"/>
  <c r="BS78" i="2"/>
  <c r="BQ78" i="2"/>
  <c r="BR82" i="2"/>
  <c r="BS82" i="2"/>
  <c r="BQ82" i="2"/>
  <c r="BR86" i="2"/>
  <c r="BS86" i="2"/>
  <c r="BQ86" i="2"/>
  <c r="BR90" i="2"/>
  <c r="BS90" i="2"/>
  <c r="BQ90" i="2"/>
  <c r="BR94" i="2"/>
  <c r="BS94" i="2"/>
  <c r="BQ94" i="2"/>
  <c r="BQ61" i="2"/>
  <c r="BR61" i="2"/>
  <c r="BS61" i="2"/>
  <c r="BQ65" i="2"/>
  <c r="BR65" i="2"/>
  <c r="BS65" i="2"/>
  <c r="BQ69" i="2"/>
  <c r="BR69" i="2"/>
  <c r="BS69" i="2"/>
  <c r="BQ73" i="2"/>
  <c r="BR73" i="2"/>
  <c r="BS73" i="2"/>
  <c r="BQ77" i="2"/>
  <c r="BR77" i="2"/>
  <c r="BS77" i="2"/>
  <c r="BQ81" i="2"/>
  <c r="BR81" i="2"/>
  <c r="BS81" i="2"/>
  <c r="BQ85" i="2"/>
  <c r="BR85" i="2"/>
  <c r="BS85" i="2"/>
  <c r="BQ89" i="2"/>
  <c r="BR89" i="2"/>
  <c r="BS89" i="2"/>
  <c r="BQ93" i="2"/>
  <c r="BR93" i="2"/>
  <c r="BS93" i="2"/>
  <c r="BS59" i="2"/>
  <c r="BQ59" i="2"/>
  <c r="BR59" i="2"/>
  <c r="BQ51" i="2"/>
  <c r="BR51" i="2"/>
  <c r="BS51" i="2"/>
  <c r="BQ47" i="2"/>
  <c r="BR47" i="2"/>
  <c r="BS47" i="2"/>
  <c r="BQ43" i="2"/>
  <c r="BR43" i="2"/>
  <c r="BS43" i="2"/>
  <c r="BQ39" i="2"/>
  <c r="BR39" i="2"/>
  <c r="BS39" i="2"/>
  <c r="BQ35" i="2"/>
  <c r="BR35" i="2"/>
  <c r="BS35" i="2"/>
  <c r="BR31" i="2"/>
  <c r="BS31" i="2"/>
  <c r="BQ31" i="2"/>
  <c r="BR27" i="2"/>
  <c r="BS27" i="2"/>
  <c r="BQ27" i="2"/>
  <c r="BR23" i="2"/>
  <c r="BS23" i="2"/>
  <c r="BQ23" i="2"/>
  <c r="BR19" i="2"/>
  <c r="BS19" i="2"/>
  <c r="BQ19" i="2"/>
  <c r="BR15" i="2"/>
  <c r="BS15" i="2"/>
  <c r="BQ15" i="2"/>
  <c r="BR11" i="2"/>
  <c r="BS11" i="2"/>
  <c r="BQ11" i="2"/>
  <c r="BR52" i="2"/>
  <c r="BS52" i="2"/>
  <c r="BQ52" i="2"/>
  <c r="BR48" i="2"/>
  <c r="BS48" i="2"/>
  <c r="BQ48" i="2"/>
  <c r="BR44" i="2"/>
  <c r="BS44" i="2"/>
  <c r="BQ44" i="2"/>
  <c r="BR40" i="2"/>
  <c r="BS40" i="2"/>
  <c r="BQ40" i="2"/>
  <c r="BR36" i="2"/>
  <c r="BS36" i="2"/>
  <c r="BQ36" i="2"/>
  <c r="BS32" i="2"/>
  <c r="BQ32" i="2"/>
  <c r="BR32" i="2"/>
  <c r="BS28" i="2"/>
  <c r="BQ28" i="2"/>
  <c r="BR28" i="2"/>
  <c r="BS24" i="2"/>
  <c r="BQ24" i="2"/>
  <c r="BR24" i="2"/>
  <c r="BS20" i="2"/>
  <c r="BQ20" i="2"/>
  <c r="BR20" i="2"/>
  <c r="BS16" i="2"/>
  <c r="BQ16" i="2"/>
  <c r="BR16" i="2"/>
  <c r="BS12" i="2"/>
  <c r="BQ12" i="2"/>
  <c r="BR12" i="2"/>
  <c r="BS53" i="2"/>
  <c r="BQ53" i="2"/>
  <c r="BR53" i="2"/>
  <c r="BS49" i="2"/>
  <c r="BQ49" i="2"/>
  <c r="BR49" i="2"/>
  <c r="BS45" i="2"/>
  <c r="BQ45" i="2"/>
  <c r="BR45" i="2"/>
  <c r="BS41" i="2"/>
  <c r="BQ41" i="2"/>
  <c r="BR41" i="2"/>
  <c r="BS37" i="2"/>
  <c r="BQ37" i="2"/>
  <c r="BR37" i="2"/>
  <c r="BQ33" i="2"/>
  <c r="BR33" i="2"/>
  <c r="BS33" i="2"/>
  <c r="BQ29" i="2"/>
  <c r="BR29" i="2"/>
  <c r="BS29" i="2"/>
  <c r="BQ25" i="2"/>
  <c r="BR25" i="2"/>
  <c r="BS25" i="2"/>
  <c r="BQ21" i="2"/>
  <c r="BR21" i="2"/>
  <c r="BS21" i="2"/>
  <c r="BQ17" i="2"/>
  <c r="BR17" i="2"/>
  <c r="BS17" i="2"/>
  <c r="BQ13" i="2"/>
  <c r="BR13" i="2"/>
  <c r="BS13" i="2"/>
  <c r="BQ54" i="2"/>
  <c r="BR54" i="2"/>
  <c r="BS54" i="2"/>
  <c r="BQ50" i="2"/>
  <c r="BR50" i="2"/>
  <c r="BS50" i="2"/>
  <c r="BQ46" i="2"/>
  <c r="BR46" i="2"/>
  <c r="BS46" i="2"/>
  <c r="BQ42" i="2"/>
  <c r="BR42" i="2"/>
  <c r="BS42" i="2"/>
  <c r="BQ38" i="2"/>
  <c r="BR38" i="2"/>
  <c r="BS38" i="2"/>
  <c r="BQ34" i="2"/>
  <c r="BR34" i="2"/>
  <c r="BS34" i="2"/>
  <c r="BQ30" i="2"/>
  <c r="BR30" i="2"/>
  <c r="BS30" i="2"/>
  <c r="BQ26" i="2"/>
  <c r="BR26" i="2"/>
  <c r="BS26" i="2"/>
  <c r="BQ22" i="2"/>
  <c r="BR22" i="2"/>
  <c r="BS22" i="2"/>
  <c r="BQ18" i="2"/>
  <c r="BR18" i="2"/>
  <c r="BS18" i="2"/>
  <c r="BQ14" i="2"/>
  <c r="BR14" i="2"/>
  <c r="BS14" i="2"/>
  <c r="BQ10" i="2"/>
  <c r="BR10" i="2"/>
  <c r="BS10" i="2"/>
  <c r="BS9" i="2"/>
  <c r="BQ9" i="2"/>
  <c r="BR9" i="2"/>
  <c r="BS8" i="2"/>
  <c r="BQ8" i="2"/>
  <c r="BR8" i="2"/>
  <c r="BS7" i="2"/>
  <c r="BQ7" i="2"/>
  <c r="BR7" i="2"/>
  <c r="C204" i="9"/>
  <c r="BG209" i="13"/>
  <c r="C202" i="9"/>
  <c r="BG207" i="13"/>
  <c r="C200" i="9"/>
  <c r="BG205" i="13"/>
  <c r="C198" i="9"/>
  <c r="BG203" i="13"/>
  <c r="C196" i="9"/>
  <c r="BG201" i="13"/>
  <c r="C194" i="9"/>
  <c r="BG199" i="13"/>
  <c r="C192" i="9"/>
  <c r="BG197" i="13"/>
  <c r="C190" i="9"/>
  <c r="BG195" i="13"/>
  <c r="C188" i="9"/>
  <c r="BG193" i="13"/>
  <c r="C186" i="9"/>
  <c r="BG191" i="13"/>
  <c r="C184" i="9"/>
  <c r="BB189" i="13" s="1"/>
  <c r="BG189" i="13"/>
  <c r="D182" i="9"/>
  <c r="BG187" i="13"/>
  <c r="D180" i="9"/>
  <c r="BG185" i="13"/>
  <c r="C152" i="9"/>
  <c r="BG157" i="13"/>
  <c r="C150" i="9"/>
  <c r="BG155" i="13"/>
  <c r="C148" i="9"/>
  <c r="BG153" i="13"/>
  <c r="C146" i="9"/>
  <c r="BG151" i="13"/>
  <c r="C144" i="9"/>
  <c r="BG149" i="13"/>
  <c r="C142" i="9"/>
  <c r="BG147" i="13"/>
  <c r="C140" i="9"/>
  <c r="BG145" i="13"/>
  <c r="C138" i="9"/>
  <c r="BG143" i="13"/>
  <c r="C136" i="9"/>
  <c r="BG141" i="13"/>
  <c r="C134" i="9"/>
  <c r="BG139" i="13"/>
  <c r="C132" i="9"/>
  <c r="BG137" i="13"/>
  <c r="C130" i="9"/>
  <c r="BG135" i="13"/>
  <c r="C128" i="9"/>
  <c r="BG133" i="13"/>
  <c r="C203" i="9"/>
  <c r="BG208" i="13"/>
  <c r="C201" i="9"/>
  <c r="BG206" i="13"/>
  <c r="C199" i="9"/>
  <c r="BG204" i="13"/>
  <c r="C197" i="9"/>
  <c r="BG202" i="13"/>
  <c r="C195" i="9"/>
  <c r="BG200" i="13"/>
  <c r="C193" i="9"/>
  <c r="BG198" i="13"/>
  <c r="C191" i="9"/>
  <c r="BG196" i="13"/>
  <c r="C189" i="9"/>
  <c r="BG194" i="13"/>
  <c r="C187" i="9"/>
  <c r="BG192" i="13"/>
  <c r="C185" i="9"/>
  <c r="BG190" i="13"/>
  <c r="C183" i="9"/>
  <c r="BG188" i="13"/>
  <c r="C181" i="9"/>
  <c r="BG186" i="13"/>
  <c r="C151" i="9"/>
  <c r="BG156" i="13"/>
  <c r="C149" i="9"/>
  <c r="BG154" i="13"/>
  <c r="C147" i="9"/>
  <c r="BG152" i="13"/>
  <c r="C145" i="9"/>
  <c r="BG150" i="13"/>
  <c r="C143" i="9"/>
  <c r="BG148" i="13"/>
  <c r="C141" i="9"/>
  <c r="BG146" i="13"/>
  <c r="C139" i="9"/>
  <c r="BG144" i="13"/>
  <c r="C137" i="9"/>
  <c r="BG142" i="13"/>
  <c r="C135" i="9"/>
  <c r="BG140" i="13"/>
  <c r="C133" i="9"/>
  <c r="BB138" i="13" s="1"/>
  <c r="BG138" i="13"/>
  <c r="D131" i="9"/>
  <c r="BG136" i="13"/>
  <c r="D129" i="9"/>
  <c r="BG134" i="13"/>
  <c r="M104" i="9"/>
  <c r="BG109" i="13"/>
  <c r="B801" i="10"/>
  <c r="C731" i="10"/>
  <c r="C727" i="10"/>
  <c r="B793" i="10"/>
  <c r="G306" i="10"/>
  <c r="B236" i="10"/>
  <c r="G232" i="10"/>
  <c r="C228" i="10"/>
  <c r="C568" i="10"/>
  <c r="D816" i="10"/>
  <c r="G298" i="10"/>
  <c r="G212" i="10"/>
  <c r="G726" i="10"/>
  <c r="C722" i="10"/>
  <c r="B718" i="10"/>
  <c r="B294" i="10"/>
  <c r="C266" i="10"/>
  <c r="B262" i="10"/>
  <c r="D248" i="10"/>
  <c r="B244" i="10"/>
  <c r="D240" i="10"/>
  <c r="M141" i="9"/>
  <c r="C808" i="10"/>
  <c r="G792" i="10"/>
  <c r="C267" i="10"/>
  <c r="G223" i="10"/>
  <c r="C211" i="10"/>
  <c r="G303" i="10"/>
  <c r="G299" i="10"/>
  <c r="D291" i="10"/>
  <c r="C279" i="10"/>
  <c r="B275" i="10"/>
  <c r="B259" i="10"/>
  <c r="B263" i="10"/>
  <c r="B271" i="10"/>
  <c r="C263" i="10"/>
  <c r="C271" i="10"/>
  <c r="G263" i="10"/>
  <c r="G271" i="10"/>
  <c r="D303" i="10"/>
  <c r="D299" i="10"/>
  <c r="D295" i="10"/>
  <c r="G287" i="10"/>
  <c r="B274" i="10"/>
  <c r="G270" i="10"/>
  <c r="G267" i="10"/>
  <c r="G295" i="10"/>
  <c r="C290" i="10"/>
  <c r="D278" i="10"/>
  <c r="B245" i="10"/>
  <c r="B243" i="10"/>
  <c r="G237" i="10"/>
  <c r="G235" i="10"/>
  <c r="G233" i="10"/>
  <c r="G231" i="10"/>
  <c r="B223" i="10"/>
  <c r="B219" i="10"/>
  <c r="G812" i="10"/>
  <c r="D804" i="10"/>
  <c r="G797" i="10"/>
  <c r="G789" i="10"/>
  <c r="B777" i="10"/>
  <c r="G773" i="10"/>
  <c r="G813" i="10"/>
  <c r="B800" i="10"/>
  <c r="G781" i="10"/>
  <c r="C796" i="10"/>
  <c r="G772" i="10"/>
  <c r="C765" i="10"/>
  <c r="C763" i="10"/>
  <c r="D757" i="10"/>
  <c r="C755" i="10"/>
  <c r="D749" i="10"/>
  <c r="C747" i="10"/>
  <c r="D741" i="10"/>
  <c r="C739" i="10"/>
  <c r="C719" i="10"/>
  <c r="D761" i="10"/>
  <c r="C759" i="10"/>
  <c r="D753" i="10"/>
  <c r="C751" i="10"/>
  <c r="D745" i="10"/>
  <c r="C743" i="10"/>
  <c r="D737" i="10"/>
  <c r="C735" i="10"/>
  <c r="C206" i="10"/>
  <c r="C302" i="10"/>
  <c r="C294" i="10"/>
  <c r="D290" i="10"/>
  <c r="D286" i="10"/>
  <c r="D282" i="10"/>
  <c r="G278" i="10"/>
  <c r="C274" i="10"/>
  <c r="B270" i="10"/>
  <c r="D266" i="10"/>
  <c r="C262" i="10"/>
  <c r="C252" i="10"/>
  <c r="G248" i="10"/>
  <c r="C244" i="10"/>
  <c r="G240" i="10"/>
  <c r="C236" i="10"/>
  <c r="B232" i="10"/>
  <c r="D228" i="10"/>
  <c r="B216" i="10"/>
  <c r="B212" i="10"/>
  <c r="G670" i="10"/>
  <c r="C762" i="10"/>
  <c r="C758" i="10"/>
  <c r="C754" i="10"/>
  <c r="C750" i="10"/>
  <c r="C746" i="10"/>
  <c r="C742" i="10"/>
  <c r="C738" i="10"/>
  <c r="C734" i="10"/>
  <c r="B730" i="10"/>
  <c r="G722" i="10"/>
  <c r="C718" i="10"/>
  <c r="G816" i="10"/>
  <c r="B812" i="10"/>
  <c r="D808" i="10"/>
  <c r="G804" i="10"/>
  <c r="C800" i="10"/>
  <c r="D796" i="10"/>
  <c r="B792" i="10"/>
  <c r="C788" i="10"/>
  <c r="C784" i="10"/>
  <c r="B780" i="10"/>
  <c r="B776" i="10"/>
  <c r="B224" i="10"/>
  <c r="B208" i="10"/>
  <c r="C208" i="10"/>
  <c r="G224" i="10"/>
  <c r="G220" i="10"/>
  <c r="B282" i="10"/>
  <c r="G274" i="10"/>
  <c r="B266" i="10"/>
  <c r="G236" i="10"/>
  <c r="D232" i="10"/>
  <c r="B228" i="10"/>
  <c r="D216" i="10"/>
  <c r="D212" i="10"/>
  <c r="G730" i="10"/>
  <c r="C726" i="10"/>
  <c r="C816" i="10"/>
  <c r="D812" i="10"/>
  <c r="B808" i="10"/>
  <c r="C804" i="10"/>
  <c r="G800" i="10"/>
  <c r="B796" i="10"/>
  <c r="D792" i="10"/>
  <c r="G788" i="10"/>
  <c r="G780" i="10"/>
  <c r="G776" i="10"/>
  <c r="C772" i="10"/>
  <c r="B220" i="10"/>
  <c r="C224" i="10"/>
  <c r="C220" i="10"/>
  <c r="C306" i="10"/>
  <c r="C298" i="10"/>
  <c r="B290" i="10"/>
  <c r="B286" i="10"/>
  <c r="C278" i="10"/>
  <c r="D270" i="10"/>
  <c r="G262" i="10"/>
  <c r="G252" i="10"/>
  <c r="C248" i="10"/>
  <c r="G244" i="10"/>
  <c r="C240" i="10"/>
  <c r="C723" i="10"/>
  <c r="B817" i="10"/>
  <c r="G805" i="10"/>
  <c r="C205" i="9"/>
  <c r="G700" i="10"/>
  <c r="C153" i="9"/>
  <c r="D178" i="9"/>
  <c r="D176" i="9"/>
  <c r="D174" i="9"/>
  <c r="D172" i="9"/>
  <c r="D170" i="9"/>
  <c r="D168" i="9"/>
  <c r="D166" i="9"/>
  <c r="D164" i="9"/>
  <c r="C162" i="9"/>
  <c r="C160" i="9"/>
  <c r="C158" i="9"/>
  <c r="C156" i="9"/>
  <c r="C179" i="9"/>
  <c r="C177" i="9"/>
  <c r="C175" i="9"/>
  <c r="C173" i="9"/>
  <c r="C171" i="9"/>
  <c r="C169" i="9"/>
  <c r="C167" i="9"/>
  <c r="C165" i="9"/>
  <c r="C163" i="9"/>
  <c r="C161" i="9"/>
  <c r="C159" i="9"/>
  <c r="C157" i="9"/>
  <c r="D127" i="9"/>
  <c r="D125" i="9"/>
  <c r="D123" i="9"/>
  <c r="C121" i="9"/>
  <c r="BB126" i="13" s="1"/>
  <c r="C119" i="9"/>
  <c r="C117" i="9"/>
  <c r="C115" i="9"/>
  <c r="C113" i="9"/>
  <c r="C111" i="9"/>
  <c r="C109" i="9"/>
  <c r="C107" i="9"/>
  <c r="C105" i="9"/>
  <c r="C126" i="9"/>
  <c r="C124" i="9"/>
  <c r="C122" i="9"/>
  <c r="C120" i="9"/>
  <c r="C118" i="9"/>
  <c r="C116" i="9"/>
  <c r="C114" i="9"/>
  <c r="C112" i="9"/>
  <c r="C110" i="9"/>
  <c r="C108" i="9"/>
  <c r="C106" i="9"/>
  <c r="G601" i="10"/>
  <c r="G684" i="10"/>
  <c r="N199" i="9"/>
  <c r="G548" i="10"/>
  <c r="M126" i="9"/>
  <c r="C684" i="10"/>
  <c r="M167" i="9"/>
  <c r="M118" i="9"/>
  <c r="G534" i="10"/>
  <c r="C601" i="10"/>
  <c r="G676" i="10"/>
  <c r="G556" i="10"/>
  <c r="G542" i="10"/>
  <c r="G526" i="10"/>
  <c r="G525" i="10"/>
  <c r="N191" i="9"/>
  <c r="M153" i="9"/>
  <c r="M133" i="9"/>
  <c r="M132" i="9"/>
  <c r="M120" i="9"/>
  <c r="M110" i="9"/>
  <c r="G708" i="10"/>
  <c r="G692" i="10"/>
  <c r="G678" i="10"/>
  <c r="C676" i="10"/>
  <c r="N203" i="9"/>
  <c r="N195" i="9"/>
  <c r="N187" i="9"/>
  <c r="N182" i="9"/>
  <c r="N173" i="9"/>
  <c r="M163" i="9"/>
  <c r="M147" i="9"/>
  <c r="M139" i="9"/>
  <c r="M128" i="9"/>
  <c r="M122" i="9"/>
  <c r="D120" i="9"/>
  <c r="D118" i="9"/>
  <c r="N117" i="9"/>
  <c r="M116" i="9"/>
  <c r="G560" i="10"/>
  <c r="G552" i="10"/>
  <c r="G544" i="10"/>
  <c r="G538" i="10"/>
  <c r="G530" i="10"/>
  <c r="G516" i="10"/>
  <c r="G591" i="10"/>
  <c r="G570" i="10"/>
  <c r="G680" i="10"/>
  <c r="G672" i="10"/>
  <c r="C516" i="10"/>
  <c r="B609" i="10"/>
  <c r="D609" i="10" s="1"/>
  <c r="C609" i="10"/>
  <c r="B715" i="10"/>
  <c r="G715" i="10"/>
  <c r="B712" i="10"/>
  <c r="C712" i="10"/>
  <c r="B707" i="10"/>
  <c r="G707" i="10"/>
  <c r="B704" i="10"/>
  <c r="C704" i="10"/>
  <c r="B699" i="10"/>
  <c r="G699" i="10"/>
  <c r="B696" i="10"/>
  <c r="C696" i="10"/>
  <c r="B691" i="10"/>
  <c r="G691" i="10"/>
  <c r="B688" i="10"/>
  <c r="C688" i="10"/>
  <c r="N205" i="9"/>
  <c r="D203" i="9"/>
  <c r="N202" i="9"/>
  <c r="N201" i="9"/>
  <c r="D199" i="9"/>
  <c r="N198" i="9"/>
  <c r="N197" i="9"/>
  <c r="D195" i="9"/>
  <c r="N194" i="9"/>
  <c r="N193" i="9"/>
  <c r="D191" i="9"/>
  <c r="N190" i="9"/>
  <c r="N189" i="9"/>
  <c r="D187" i="9"/>
  <c r="N186" i="9"/>
  <c r="N185" i="9"/>
  <c r="M184" i="9"/>
  <c r="N178" i="9"/>
  <c r="M175" i="9"/>
  <c r="N169" i="9"/>
  <c r="D167" i="9"/>
  <c r="M159" i="9"/>
  <c r="M149" i="9"/>
  <c r="M143" i="9"/>
  <c r="D141" i="9"/>
  <c r="D139" i="9"/>
  <c r="N138" i="9"/>
  <c r="M137" i="9"/>
  <c r="M130" i="9"/>
  <c r="D128" i="9"/>
  <c r="M124" i="9"/>
  <c r="M112" i="9"/>
  <c r="M106" i="9"/>
  <c r="C560" i="10"/>
  <c r="G559" i="10"/>
  <c r="G558" i="10"/>
  <c r="C556" i="10"/>
  <c r="G555" i="10"/>
  <c r="G554" i="10"/>
  <c r="C552" i="10"/>
  <c r="G551" i="10"/>
  <c r="G550" i="10"/>
  <c r="C548" i="10"/>
  <c r="G547" i="10"/>
  <c r="G546" i="10"/>
  <c r="C544" i="10"/>
  <c r="C542" i="10"/>
  <c r="G541" i="10"/>
  <c r="C538" i="10"/>
  <c r="G537" i="10"/>
  <c r="C534" i="10"/>
  <c r="G533" i="10"/>
  <c r="C530" i="10"/>
  <c r="G529" i="10"/>
  <c r="C526" i="10"/>
  <c r="B714" i="10"/>
  <c r="G714" i="10"/>
  <c r="G712" i="10"/>
  <c r="B710" i="10"/>
  <c r="C710" i="10"/>
  <c r="B708" i="10"/>
  <c r="D708" i="10"/>
  <c r="B706" i="10"/>
  <c r="G706" i="10"/>
  <c r="G704" i="10"/>
  <c r="B702" i="10"/>
  <c r="C702" i="10"/>
  <c r="B700" i="10"/>
  <c r="D700" i="10"/>
  <c r="B698" i="10"/>
  <c r="G698" i="10"/>
  <c r="G696" i="10"/>
  <c r="B694" i="10"/>
  <c r="C694" i="10"/>
  <c r="B692" i="10"/>
  <c r="D692" i="10"/>
  <c r="B690" i="10"/>
  <c r="G690" i="10"/>
  <c r="G688" i="10"/>
  <c r="B686" i="10"/>
  <c r="C686" i="10"/>
  <c r="G683" i="10"/>
  <c r="G682" i="10"/>
  <c r="C680" i="10"/>
  <c r="C678" i="10"/>
  <c r="G675" i="10"/>
  <c r="G674" i="10"/>
  <c r="C672" i="10"/>
  <c r="C670" i="10"/>
  <c r="G765" i="10"/>
  <c r="G817" i="10"/>
  <c r="B813" i="10"/>
  <c r="G809" i="10"/>
  <c r="B805" i="10"/>
  <c r="G801" i="10"/>
  <c r="B797" i="10"/>
  <c r="G793" i="10"/>
  <c r="B789" i="10"/>
  <c r="G785" i="10"/>
  <c r="B781" i="10"/>
  <c r="G777" i="10"/>
  <c r="B773" i="10"/>
  <c r="G769" i="10"/>
  <c r="E184" i="9"/>
  <c r="N181" i="9"/>
  <c r="N180" i="9"/>
  <c r="N177" i="9"/>
  <c r="D175" i="9"/>
  <c r="M171" i="9"/>
  <c r="N165" i="9"/>
  <c r="M161" i="9"/>
  <c r="M157" i="9"/>
  <c r="M151" i="9"/>
  <c r="D149" i="9"/>
  <c r="D147" i="9"/>
  <c r="N146" i="9"/>
  <c r="M145" i="9"/>
  <c r="M135" i="9"/>
  <c r="D132" i="9"/>
  <c r="N128" i="9"/>
  <c r="E128" i="9"/>
  <c r="D126" i="9"/>
  <c r="D124" i="9"/>
  <c r="M114" i="9"/>
  <c r="D112" i="9"/>
  <c r="D110" i="9"/>
  <c r="N109" i="9"/>
  <c r="M108" i="9"/>
  <c r="B521" i="10"/>
  <c r="G521" i="10"/>
  <c r="B518" i="10"/>
  <c r="C518" i="10"/>
  <c r="B611" i="10"/>
  <c r="D611" i="10" s="1"/>
  <c r="C611" i="10"/>
  <c r="B607" i="10"/>
  <c r="D607" i="10" s="1"/>
  <c r="G607" i="10"/>
  <c r="B603" i="10"/>
  <c r="D603" i="10" s="1"/>
  <c r="C603" i="10"/>
  <c r="B599" i="10"/>
  <c r="D599" i="10" s="1"/>
  <c r="G599" i="10"/>
  <c r="B595" i="10"/>
  <c r="D595" i="10" s="1"/>
  <c r="C595" i="10"/>
  <c r="C591" i="10"/>
  <c r="B590" i="10"/>
  <c r="D590" i="10" s="1"/>
  <c r="G590" i="10"/>
  <c r="B587" i="10"/>
  <c r="D587" i="10" s="1"/>
  <c r="C587" i="10"/>
  <c r="B583" i="10"/>
  <c r="C583" i="10"/>
  <c r="B578" i="10"/>
  <c r="C578" i="10"/>
  <c r="B574" i="10"/>
  <c r="C574" i="10"/>
  <c r="C570" i="10"/>
  <c r="B569" i="10"/>
  <c r="G569" i="10"/>
  <c r="B565" i="10"/>
  <c r="G565" i="10"/>
  <c r="B660" i="10"/>
  <c r="G660" i="10"/>
  <c r="B657" i="10"/>
  <c r="C657" i="10"/>
  <c r="B655" i="10"/>
  <c r="G655" i="10"/>
  <c r="B652" i="10"/>
  <c r="G652" i="10"/>
  <c r="B649" i="10"/>
  <c r="C649" i="10"/>
  <c r="B647" i="10"/>
  <c r="G647" i="10"/>
  <c r="B644" i="10"/>
  <c r="G644" i="10"/>
  <c r="B641" i="10"/>
  <c r="C641" i="10"/>
  <c r="B639" i="10"/>
  <c r="G639" i="10"/>
  <c r="B636" i="10"/>
  <c r="G636" i="10"/>
  <c r="B633" i="10"/>
  <c r="C633" i="10"/>
  <c r="B631" i="10"/>
  <c r="G631" i="10"/>
  <c r="B628" i="10"/>
  <c r="G628" i="10"/>
  <c r="B625" i="10"/>
  <c r="C625" i="10"/>
  <c r="B623" i="10"/>
  <c r="G623" i="10"/>
  <c r="B620" i="10"/>
  <c r="G620" i="10"/>
  <c r="B522" i="10"/>
  <c r="C522" i="10"/>
  <c r="B515" i="10"/>
  <c r="G515" i="10"/>
  <c r="B608" i="10"/>
  <c r="D608" i="10" s="1"/>
  <c r="G608" i="10"/>
  <c r="B605" i="10"/>
  <c r="D605" i="10" s="1"/>
  <c r="C605" i="10"/>
  <c r="B600" i="10"/>
  <c r="D600" i="10" s="1"/>
  <c r="G600" i="10"/>
  <c r="B597" i="10"/>
  <c r="D597" i="10" s="1"/>
  <c r="C597" i="10"/>
  <c r="B593" i="10"/>
  <c r="D593" i="10" s="1"/>
  <c r="C593" i="10"/>
  <c r="B589" i="10"/>
  <c r="D589" i="10" s="1"/>
  <c r="G589" i="10"/>
  <c r="B585" i="10"/>
  <c r="C585" i="10"/>
  <c r="B580" i="10"/>
  <c r="G580" i="10"/>
  <c r="B576" i="10"/>
  <c r="C576" i="10"/>
  <c r="B572" i="10"/>
  <c r="C572" i="10"/>
  <c r="B566" i="10"/>
  <c r="C566" i="10"/>
  <c r="B661" i="10"/>
  <c r="C661" i="10"/>
  <c r="B659" i="10"/>
  <c r="G659" i="10"/>
  <c r="B656" i="10"/>
  <c r="G656" i="10"/>
  <c r="B653" i="10"/>
  <c r="C653" i="10"/>
  <c r="B651" i="10"/>
  <c r="G651" i="10"/>
  <c r="B648" i="10"/>
  <c r="G648" i="10"/>
  <c r="B645" i="10"/>
  <c r="C645" i="10"/>
  <c r="B643" i="10"/>
  <c r="G643" i="10"/>
  <c r="B640" i="10"/>
  <c r="G640" i="10"/>
  <c r="B637" i="10"/>
  <c r="C637" i="10"/>
  <c r="B635" i="10"/>
  <c r="G635" i="10"/>
  <c r="B632" i="10"/>
  <c r="G632" i="10"/>
  <c r="B629" i="10"/>
  <c r="C629" i="10"/>
  <c r="B627" i="10"/>
  <c r="G627" i="10"/>
  <c r="B624" i="10"/>
  <c r="G624" i="10"/>
  <c r="B621" i="10"/>
  <c r="C621" i="10"/>
  <c r="B619" i="10"/>
  <c r="G619" i="10"/>
  <c r="B763" i="10"/>
  <c r="D763" i="10"/>
  <c r="C761" i="10"/>
  <c r="G761" i="10"/>
  <c r="B759" i="10"/>
  <c r="D759" i="10"/>
  <c r="C757" i="10"/>
  <c r="G757" i="10"/>
  <c r="B755" i="10"/>
  <c r="D755" i="10"/>
  <c r="C753" i="10"/>
  <c r="G753" i="10"/>
  <c r="B751" i="10"/>
  <c r="D751" i="10"/>
  <c r="C749" i="10"/>
  <c r="G749" i="10"/>
  <c r="B747" i="10"/>
  <c r="D747" i="10"/>
  <c r="C745" i="10"/>
  <c r="G745" i="10"/>
  <c r="B743" i="10"/>
  <c r="D743" i="10"/>
  <c r="C741" i="10"/>
  <c r="G741" i="10"/>
  <c r="B739" i="10"/>
  <c r="D739" i="10"/>
  <c r="C737" i="10"/>
  <c r="G737" i="10"/>
  <c r="B735" i="10"/>
  <c r="D735" i="10"/>
  <c r="C733" i="10"/>
  <c r="G733" i="10"/>
  <c r="B731" i="10"/>
  <c r="C729" i="10"/>
  <c r="G729" i="10"/>
  <c r="B727" i="10"/>
  <c r="C725" i="10"/>
  <c r="G725" i="10"/>
  <c r="B723" i="10"/>
  <c r="C721" i="10"/>
  <c r="G721" i="10"/>
  <c r="B719" i="10"/>
  <c r="C717" i="10"/>
  <c r="G717" i="10"/>
  <c r="B815" i="10"/>
  <c r="G815" i="10"/>
  <c r="B811" i="10"/>
  <c r="G811" i="10"/>
  <c r="B807" i="10"/>
  <c r="G807" i="10"/>
  <c r="B803" i="10"/>
  <c r="G803" i="10"/>
  <c r="B799" i="10"/>
  <c r="G799" i="10"/>
  <c r="B795" i="10"/>
  <c r="G795" i="10"/>
  <c r="B791" i="10"/>
  <c r="G791" i="10"/>
  <c r="B787" i="10"/>
  <c r="G787" i="10"/>
  <c r="B783" i="10"/>
  <c r="G783" i="10"/>
  <c r="B779" i="10"/>
  <c r="G779" i="10"/>
  <c r="B775" i="10"/>
  <c r="G775" i="10"/>
  <c r="B771" i="10"/>
  <c r="G771" i="10"/>
  <c r="D205" i="9"/>
  <c r="N204" i="9"/>
  <c r="D201" i="9"/>
  <c r="N200" i="9"/>
  <c r="D197" i="9"/>
  <c r="N196" i="9"/>
  <c r="D193" i="9"/>
  <c r="N192" i="9"/>
  <c r="D189" i="9"/>
  <c r="N188" i="9"/>
  <c r="D185" i="9"/>
  <c r="N184" i="9"/>
  <c r="L184" i="9"/>
  <c r="BC189" i="13" s="1"/>
  <c r="D184" i="9"/>
  <c r="N183" i="9"/>
  <c r="N179" i="9"/>
  <c r="N175" i="9"/>
  <c r="E175" i="9"/>
  <c r="D173" i="9"/>
  <c r="D171" i="9"/>
  <c r="N167" i="9"/>
  <c r="E167" i="9"/>
  <c r="D165" i="9"/>
  <c r="D163" i="9"/>
  <c r="D161" i="9"/>
  <c r="D159" i="9"/>
  <c r="D157" i="9"/>
  <c r="D153" i="9"/>
  <c r="D151" i="9"/>
  <c r="N150" i="9"/>
  <c r="D145" i="9"/>
  <c r="D143" i="9"/>
  <c r="N142" i="9"/>
  <c r="D137" i="9"/>
  <c r="D135" i="9"/>
  <c r="E133" i="9"/>
  <c r="N132" i="9"/>
  <c r="E132" i="9"/>
  <c r="D130" i="9"/>
  <c r="N124" i="9"/>
  <c r="E124" i="9"/>
  <c r="D122" i="9"/>
  <c r="L121" i="9"/>
  <c r="BC126" i="13" s="1"/>
  <c r="D116" i="9"/>
  <c r="D114" i="9"/>
  <c r="N113" i="9"/>
  <c r="D108" i="9"/>
  <c r="D106" i="9"/>
  <c r="G561" i="10"/>
  <c r="C558" i="10"/>
  <c r="G557" i="10"/>
  <c r="C554" i="10"/>
  <c r="G553" i="10"/>
  <c r="C550" i="10"/>
  <c r="G549" i="10"/>
  <c r="C546" i="10"/>
  <c r="G545" i="10"/>
  <c r="B540" i="10"/>
  <c r="D540" i="10" s="1"/>
  <c r="C540" i="10"/>
  <c r="B536" i="10"/>
  <c r="D536" i="10" s="1"/>
  <c r="C536" i="10"/>
  <c r="B532" i="10"/>
  <c r="D532" i="10" s="1"/>
  <c r="C532" i="10"/>
  <c r="B528" i="10"/>
  <c r="C528" i="10"/>
  <c r="B524" i="10"/>
  <c r="C524" i="10"/>
  <c r="B520" i="10"/>
  <c r="C520" i="10"/>
  <c r="B514" i="10"/>
  <c r="C514" i="10"/>
  <c r="B613" i="10"/>
  <c r="G613" i="10"/>
  <c r="B543" i="10"/>
  <c r="D543" i="10" s="1"/>
  <c r="G543" i="10"/>
  <c r="B539" i="10"/>
  <c r="D539" i="10" s="1"/>
  <c r="G539" i="10"/>
  <c r="B535" i="10"/>
  <c r="G535" i="10"/>
  <c r="B531" i="10"/>
  <c r="G531" i="10"/>
  <c r="B527" i="10"/>
  <c r="G527" i="10"/>
  <c r="B523" i="10"/>
  <c r="G523" i="10"/>
  <c r="B519" i="10"/>
  <c r="G519" i="10"/>
  <c r="B612" i="10"/>
  <c r="D612" i="10" s="1"/>
  <c r="G612" i="10"/>
  <c r="C607" i="10"/>
  <c r="G604" i="10"/>
  <c r="C599" i="10"/>
  <c r="G596" i="10"/>
  <c r="C589" i="10"/>
  <c r="G586" i="10"/>
  <c r="C580" i="10"/>
  <c r="C663" i="10"/>
  <c r="G662" i="10"/>
  <c r="C659" i="10"/>
  <c r="G658" i="10"/>
  <c r="C655" i="10"/>
  <c r="G654" i="10"/>
  <c r="C651" i="10"/>
  <c r="G650" i="10"/>
  <c r="C647" i="10"/>
  <c r="G646" i="10"/>
  <c r="C643" i="10"/>
  <c r="G642" i="10"/>
  <c r="C639" i="10"/>
  <c r="G638" i="10"/>
  <c r="C635" i="10"/>
  <c r="G634" i="10"/>
  <c r="C631" i="10"/>
  <c r="G630" i="10"/>
  <c r="C627" i="10"/>
  <c r="G626" i="10"/>
  <c r="C623" i="10"/>
  <c r="G622" i="10"/>
  <c r="C619" i="10"/>
  <c r="G618" i="10"/>
  <c r="C617" i="10"/>
  <c r="C714" i="10"/>
  <c r="D712" i="10"/>
  <c r="G711" i="10"/>
  <c r="C706" i="10"/>
  <c r="D704" i="10"/>
  <c r="G703" i="10"/>
  <c r="C698" i="10"/>
  <c r="D696" i="10"/>
  <c r="G695" i="10"/>
  <c r="C690" i="10"/>
  <c r="D688" i="10"/>
  <c r="G687" i="10"/>
  <c r="C682" i="10"/>
  <c r="G679" i="10"/>
  <c r="C674" i="10"/>
  <c r="G671" i="10"/>
  <c r="B592" i="10"/>
  <c r="D592" i="10" s="1"/>
  <c r="G592" i="10"/>
  <c r="B584" i="10"/>
  <c r="G584" i="10"/>
  <c r="D204" i="9"/>
  <c r="D202" i="9"/>
  <c r="D200" i="9"/>
  <c r="D198" i="9"/>
  <c r="D196" i="9"/>
  <c r="D194" i="9"/>
  <c r="D192" i="9"/>
  <c r="D190" i="9"/>
  <c r="D188" i="9"/>
  <c r="D186" i="9"/>
  <c r="D183" i="9"/>
  <c r="D181" i="9"/>
  <c r="D179" i="9"/>
  <c r="D177" i="9"/>
  <c r="N171" i="9"/>
  <c r="E171" i="9"/>
  <c r="D169" i="9"/>
  <c r="N163" i="9"/>
  <c r="E163" i="9"/>
  <c r="N162" i="9"/>
  <c r="N161" i="9"/>
  <c r="E161" i="9"/>
  <c r="N160" i="9"/>
  <c r="N159" i="9"/>
  <c r="E159" i="9"/>
  <c r="N158" i="9"/>
  <c r="N157" i="9"/>
  <c r="E157" i="9"/>
  <c r="N156" i="9"/>
  <c r="N153" i="9"/>
  <c r="E153" i="9"/>
  <c r="N152" i="9"/>
  <c r="D150" i="9"/>
  <c r="N149" i="9"/>
  <c r="E149" i="9"/>
  <c r="N148" i="9"/>
  <c r="D146" i="9"/>
  <c r="N145" i="9"/>
  <c r="E145" i="9"/>
  <c r="N144" i="9"/>
  <c r="D142" i="9"/>
  <c r="N141" i="9"/>
  <c r="E141" i="9"/>
  <c r="N140" i="9"/>
  <c r="D138" i="9"/>
  <c r="N137" i="9"/>
  <c r="E137" i="9"/>
  <c r="N136" i="9"/>
  <c r="N135" i="9"/>
  <c r="E135" i="9"/>
  <c r="N134" i="9"/>
  <c r="N130" i="9"/>
  <c r="E130" i="9"/>
  <c r="N126" i="9"/>
  <c r="E126" i="9"/>
  <c r="N122" i="9"/>
  <c r="E122" i="9"/>
  <c r="N121" i="9"/>
  <c r="D121" i="9"/>
  <c r="N120" i="9"/>
  <c r="E120" i="9"/>
  <c r="N119" i="9"/>
  <c r="D117" i="9"/>
  <c r="N116" i="9"/>
  <c r="E116" i="9"/>
  <c r="N115" i="9"/>
  <c r="D113" i="9"/>
  <c r="N112" i="9"/>
  <c r="E112" i="9"/>
  <c r="N111" i="9"/>
  <c r="D109" i="9"/>
  <c r="N108" i="9"/>
  <c r="E108" i="9"/>
  <c r="N107" i="9"/>
  <c r="N106" i="9"/>
  <c r="E106" i="9"/>
  <c r="N105" i="9"/>
  <c r="C561" i="10"/>
  <c r="C559" i="10"/>
  <c r="C557" i="10"/>
  <c r="C555" i="10"/>
  <c r="C553" i="10"/>
  <c r="C551" i="10"/>
  <c r="C549" i="10"/>
  <c r="C547" i="10"/>
  <c r="C545" i="10"/>
  <c r="C543" i="10"/>
  <c r="C541" i="10"/>
  <c r="C539" i="10"/>
  <c r="C537" i="10"/>
  <c r="C535" i="10"/>
  <c r="C533" i="10"/>
  <c r="C531" i="10"/>
  <c r="C529" i="10"/>
  <c r="C527" i="10"/>
  <c r="C525" i="10"/>
  <c r="C523" i="10"/>
  <c r="C521" i="10"/>
  <c r="C519" i="10"/>
  <c r="G513" i="10"/>
  <c r="G610" i="10"/>
  <c r="G606" i="10"/>
  <c r="G602" i="10"/>
  <c r="G598" i="10"/>
  <c r="G594" i="10"/>
  <c r="B588" i="10"/>
  <c r="D588" i="10" s="1"/>
  <c r="G588" i="10"/>
  <c r="B582" i="10"/>
  <c r="C582" i="10"/>
  <c r="G571" i="10"/>
  <c r="C565" i="10"/>
  <c r="C662" i="10"/>
  <c r="C660" i="10"/>
  <c r="C658" i="10"/>
  <c r="C656" i="10"/>
  <c r="C654" i="10"/>
  <c r="C652" i="10"/>
  <c r="C650" i="10"/>
  <c r="C648" i="10"/>
  <c r="C646" i="10"/>
  <c r="C644" i="10"/>
  <c r="C642" i="10"/>
  <c r="C640" i="10"/>
  <c r="C638" i="10"/>
  <c r="C636" i="10"/>
  <c r="C634" i="10"/>
  <c r="C632" i="10"/>
  <c r="C630" i="10"/>
  <c r="C628" i="10"/>
  <c r="C626" i="10"/>
  <c r="C624" i="10"/>
  <c r="C622" i="10"/>
  <c r="C620" i="10"/>
  <c r="C618" i="10"/>
  <c r="G617" i="10"/>
  <c r="G616" i="10"/>
  <c r="C615" i="10"/>
  <c r="D714" i="10"/>
  <c r="G713" i="10"/>
  <c r="D710" i="10"/>
  <c r="G709" i="10"/>
  <c r="D706" i="10"/>
  <c r="G705" i="10"/>
  <c r="D702" i="10"/>
  <c r="G701" i="10"/>
  <c r="D698" i="10"/>
  <c r="G697" i="10"/>
  <c r="D694" i="10"/>
  <c r="G693" i="10"/>
  <c r="D690" i="10"/>
  <c r="G689" i="10"/>
  <c r="G685" i="10"/>
  <c r="G681" i="10"/>
  <c r="G677" i="10"/>
  <c r="G673" i="10"/>
  <c r="G669" i="10"/>
  <c r="G668" i="10"/>
  <c r="C668" i="10"/>
  <c r="G667" i="10"/>
  <c r="G517" i="10"/>
  <c r="C515" i="10"/>
  <c r="C513" i="10"/>
  <c r="C612" i="10"/>
  <c r="C610" i="10"/>
  <c r="C608" i="10"/>
  <c r="C606" i="10"/>
  <c r="C604" i="10"/>
  <c r="C602" i="10"/>
  <c r="C600" i="10"/>
  <c r="C598" i="10"/>
  <c r="C596" i="10"/>
  <c r="C594" i="10"/>
  <c r="C592" i="10"/>
  <c r="C590" i="10"/>
  <c r="C588" i="10"/>
  <c r="C586" i="10"/>
  <c r="C584" i="10"/>
  <c r="B579" i="10"/>
  <c r="C579" i="10"/>
  <c r="B575" i="10"/>
  <c r="C575" i="10"/>
  <c r="B581" i="10"/>
  <c r="C581" i="10"/>
  <c r="B577" i="10"/>
  <c r="C577" i="10"/>
  <c r="B573" i="10"/>
  <c r="C573" i="10"/>
  <c r="C571" i="10"/>
  <c r="C569" i="10"/>
  <c r="G568" i="10"/>
  <c r="G567" i="10"/>
  <c r="G566" i="10"/>
  <c r="G663" i="10"/>
  <c r="D661" i="10"/>
  <c r="D659" i="10"/>
  <c r="D657" i="10"/>
  <c r="D655" i="10"/>
  <c r="D653" i="10"/>
  <c r="D651" i="10"/>
  <c r="D649" i="10"/>
  <c r="D647" i="10"/>
  <c r="D645" i="10"/>
  <c r="D643" i="10"/>
  <c r="D641" i="10"/>
  <c r="D639" i="10"/>
  <c r="D637" i="10"/>
  <c r="D635" i="10"/>
  <c r="D633" i="10"/>
  <c r="C616" i="10"/>
  <c r="G615" i="10"/>
  <c r="C715" i="10"/>
  <c r="C713" i="10"/>
  <c r="C711" i="10"/>
  <c r="C709" i="10"/>
  <c r="C707" i="10"/>
  <c r="C705" i="10"/>
  <c r="C703" i="10"/>
  <c r="C701" i="10"/>
  <c r="C699" i="10"/>
  <c r="C697" i="10"/>
  <c r="C695" i="10"/>
  <c r="C693" i="10"/>
  <c r="C691" i="10"/>
  <c r="C689" i="10"/>
  <c r="C687" i="10"/>
  <c r="C685" i="10"/>
  <c r="C683" i="10"/>
  <c r="C681" i="10"/>
  <c r="C679" i="10"/>
  <c r="C677" i="10"/>
  <c r="C675" i="10"/>
  <c r="C673" i="10"/>
  <c r="C671" i="10"/>
  <c r="C669" i="10"/>
  <c r="C667" i="10"/>
  <c r="B567" i="10"/>
  <c r="C517" i="10"/>
  <c r="AG57" i="12"/>
  <c r="R57" i="12"/>
  <c r="AF57" i="12" s="1"/>
  <c r="AG56" i="12"/>
  <c r="D16" i="11"/>
  <c r="D815" i="10"/>
  <c r="D813" i="10"/>
  <c r="D811" i="10"/>
  <c r="D809" i="10"/>
  <c r="D807" i="10"/>
  <c r="D805" i="10"/>
  <c r="D803" i="10"/>
  <c r="D801" i="10"/>
  <c r="D799" i="10"/>
  <c r="D797" i="10"/>
  <c r="D795" i="10"/>
  <c r="D793" i="10"/>
  <c r="D791" i="10"/>
  <c r="B768" i="10"/>
  <c r="C768" i="10"/>
  <c r="D764" i="10"/>
  <c r="D762" i="10"/>
  <c r="D760" i="10"/>
  <c r="D758" i="10"/>
  <c r="D756" i="10"/>
  <c r="D754" i="10"/>
  <c r="D752" i="10"/>
  <c r="D750" i="10"/>
  <c r="D748" i="10"/>
  <c r="D746" i="10"/>
  <c r="D744" i="10"/>
  <c r="D742" i="10"/>
  <c r="D740" i="10"/>
  <c r="D738" i="10"/>
  <c r="D736" i="10"/>
  <c r="B716" i="10"/>
  <c r="C716" i="10"/>
  <c r="D713" i="10"/>
  <c r="D711" i="10"/>
  <c r="D709" i="10"/>
  <c r="D707" i="10"/>
  <c r="D705" i="10"/>
  <c r="D703" i="10"/>
  <c r="D701" i="10"/>
  <c r="D699" i="10"/>
  <c r="D697" i="10"/>
  <c r="D695" i="10"/>
  <c r="D693" i="10"/>
  <c r="D691" i="10"/>
  <c r="D689" i="10"/>
  <c r="B666" i="10"/>
  <c r="C666" i="10"/>
  <c r="D662" i="10"/>
  <c r="D660" i="10"/>
  <c r="D658" i="10"/>
  <c r="D656" i="10"/>
  <c r="D654" i="10"/>
  <c r="D652" i="10"/>
  <c r="D650" i="10"/>
  <c r="D648" i="10"/>
  <c r="D646" i="10"/>
  <c r="D644" i="10"/>
  <c r="D642" i="10"/>
  <c r="D640" i="10"/>
  <c r="D638" i="10"/>
  <c r="D636" i="10"/>
  <c r="D634" i="10"/>
  <c r="B614" i="10"/>
  <c r="C614" i="10"/>
  <c r="B564" i="10"/>
  <c r="C564" i="10"/>
  <c r="B512" i="10"/>
  <c r="C512" i="10"/>
  <c r="M205" i="9"/>
  <c r="E205" i="9"/>
  <c r="M203" i="9"/>
  <c r="E203" i="9"/>
  <c r="M201" i="9"/>
  <c r="E201" i="9"/>
  <c r="M199" i="9"/>
  <c r="E199" i="9"/>
  <c r="M197" i="9"/>
  <c r="E197" i="9"/>
  <c r="M195" i="9"/>
  <c r="E195" i="9"/>
  <c r="M193" i="9"/>
  <c r="E193" i="9"/>
  <c r="M191" i="9"/>
  <c r="E191" i="9"/>
  <c r="M189" i="9"/>
  <c r="E189" i="9"/>
  <c r="M187" i="9"/>
  <c r="E187" i="9"/>
  <c r="M185" i="9"/>
  <c r="E185" i="9"/>
  <c r="M183" i="9"/>
  <c r="E183" i="9"/>
  <c r="M181" i="9"/>
  <c r="E181" i="9"/>
  <c r="M179" i="9"/>
  <c r="E179" i="9"/>
  <c r="M177" i="9"/>
  <c r="E177" i="9"/>
  <c r="M173" i="9"/>
  <c r="E173" i="9"/>
  <c r="M169" i="9"/>
  <c r="E169" i="9"/>
  <c r="M165" i="9"/>
  <c r="E165" i="9"/>
  <c r="D162" i="9"/>
  <c r="D160" i="9"/>
  <c r="D158" i="9"/>
  <c r="D156" i="9"/>
  <c r="D152" i="9"/>
  <c r="N151" i="9"/>
  <c r="E151" i="9"/>
  <c r="D148" i="9"/>
  <c r="N147" i="9"/>
  <c r="E147" i="9"/>
  <c r="D144" i="9"/>
  <c r="N143" i="9"/>
  <c r="E143" i="9"/>
  <c r="D140" i="9"/>
  <c r="N139" i="9"/>
  <c r="E139" i="9"/>
  <c r="D136" i="9"/>
  <c r="D134" i="9"/>
  <c r="D119" i="9"/>
  <c r="N118" i="9"/>
  <c r="E118" i="9"/>
  <c r="D115" i="9"/>
  <c r="N114" i="9"/>
  <c r="E114" i="9"/>
  <c r="D111" i="9"/>
  <c r="N110" i="9"/>
  <c r="E110" i="9"/>
  <c r="D107" i="9"/>
  <c r="D105" i="9"/>
  <c r="N104" i="9"/>
  <c r="N176" i="9"/>
  <c r="N174" i="9"/>
  <c r="N172" i="9"/>
  <c r="N170" i="9"/>
  <c r="N168" i="9"/>
  <c r="N166" i="9"/>
  <c r="N164" i="9"/>
  <c r="M204" i="9"/>
  <c r="E204" i="9"/>
  <c r="M202" i="9"/>
  <c r="E202" i="9"/>
  <c r="M200" i="9"/>
  <c r="E200" i="9"/>
  <c r="M198" i="9"/>
  <c r="E198" i="9"/>
  <c r="M196" i="9"/>
  <c r="E196" i="9"/>
  <c r="M194" i="9"/>
  <c r="E194" i="9"/>
  <c r="M192" i="9"/>
  <c r="E192" i="9"/>
  <c r="M190" i="9"/>
  <c r="E190" i="9"/>
  <c r="M188" i="9"/>
  <c r="E188" i="9"/>
  <c r="M186" i="9"/>
  <c r="E186" i="9"/>
  <c r="C182" i="9"/>
  <c r="E182" i="9"/>
  <c r="M182" i="9"/>
  <c r="C180" i="9"/>
  <c r="E180" i="9"/>
  <c r="M180" i="9"/>
  <c r="C178" i="9"/>
  <c r="E178" i="9"/>
  <c r="M178" i="9"/>
  <c r="C176" i="9"/>
  <c r="E176" i="9"/>
  <c r="M176" i="9"/>
  <c r="C174" i="9"/>
  <c r="E174" i="9"/>
  <c r="M174" i="9"/>
  <c r="C172" i="9"/>
  <c r="E172" i="9"/>
  <c r="M172" i="9"/>
  <c r="C170" i="9"/>
  <c r="E170" i="9"/>
  <c r="M170" i="9"/>
  <c r="C168" i="9"/>
  <c r="E168" i="9"/>
  <c r="M168" i="9"/>
  <c r="C166" i="9"/>
  <c r="E166" i="9"/>
  <c r="M166" i="9"/>
  <c r="C164" i="9"/>
  <c r="E164" i="9"/>
  <c r="M164" i="9"/>
  <c r="M162" i="9"/>
  <c r="E162" i="9"/>
  <c r="M160" i="9"/>
  <c r="E160" i="9"/>
  <c r="M158" i="9"/>
  <c r="E158" i="9"/>
  <c r="M156" i="9"/>
  <c r="E156" i="9"/>
  <c r="M152" i="9"/>
  <c r="E152" i="9"/>
  <c r="M150" i="9"/>
  <c r="E150" i="9"/>
  <c r="M148" i="9"/>
  <c r="E148" i="9"/>
  <c r="M146" i="9"/>
  <c r="E146" i="9"/>
  <c r="M144" i="9"/>
  <c r="E144" i="9"/>
  <c r="M142" i="9"/>
  <c r="E142" i="9"/>
  <c r="M140" i="9"/>
  <c r="E140" i="9"/>
  <c r="M138" i="9"/>
  <c r="E138" i="9"/>
  <c r="M136" i="9"/>
  <c r="E136" i="9"/>
  <c r="M134" i="9"/>
  <c r="E134" i="9"/>
  <c r="N133" i="9"/>
  <c r="L133" i="9"/>
  <c r="BC138" i="13" s="1"/>
  <c r="D133" i="9"/>
  <c r="N131" i="9"/>
  <c r="N129" i="9"/>
  <c r="N127" i="9"/>
  <c r="N125" i="9"/>
  <c r="N123" i="9"/>
  <c r="C131" i="9"/>
  <c r="E131" i="9"/>
  <c r="M131" i="9"/>
  <c r="C129" i="9"/>
  <c r="E129" i="9"/>
  <c r="M129" i="9"/>
  <c r="C127" i="9"/>
  <c r="E127" i="9"/>
  <c r="M127" i="9"/>
  <c r="C125" i="9"/>
  <c r="E125" i="9"/>
  <c r="M125" i="9"/>
  <c r="C123" i="9"/>
  <c r="E123" i="9"/>
  <c r="M123" i="9"/>
  <c r="M121" i="9"/>
  <c r="E121" i="9"/>
  <c r="M119" i="9"/>
  <c r="E119" i="9"/>
  <c r="M117" i="9"/>
  <c r="E117" i="9"/>
  <c r="M115" i="9"/>
  <c r="E115" i="9"/>
  <c r="M113" i="9"/>
  <c r="E113" i="9"/>
  <c r="M111" i="9"/>
  <c r="E111" i="9"/>
  <c r="M109" i="9"/>
  <c r="E109" i="9"/>
  <c r="M107" i="9"/>
  <c r="E107" i="9"/>
  <c r="M105" i="9"/>
  <c r="E105" i="9"/>
  <c r="C104" i="9"/>
  <c r="E104" i="9"/>
  <c r="D104" i="9"/>
  <c r="AI107" i="12"/>
  <c r="R107" i="12" s="1"/>
  <c r="AI105" i="12"/>
  <c r="R105" i="12" s="1"/>
  <c r="AI103" i="12"/>
  <c r="R103" i="12" s="1"/>
  <c r="AI101" i="12"/>
  <c r="R101" i="12" s="1"/>
  <c r="AI99" i="12"/>
  <c r="R99" i="12" s="1"/>
  <c r="AI97" i="12"/>
  <c r="R97" i="12" s="1"/>
  <c r="AI95" i="12"/>
  <c r="R95" i="12" s="1"/>
  <c r="AI93" i="12"/>
  <c r="R93" i="12" s="1"/>
  <c r="AI91" i="12"/>
  <c r="R91" i="12" s="1"/>
  <c r="AI106" i="12"/>
  <c r="R106" i="12" s="1"/>
  <c r="AI104" i="12"/>
  <c r="R104" i="12" s="1"/>
  <c r="AI102" i="12"/>
  <c r="R102" i="12" s="1"/>
  <c r="AI100" i="12"/>
  <c r="R100" i="12" s="1"/>
  <c r="AI98" i="12"/>
  <c r="R98" i="12" s="1"/>
  <c r="AI96" i="12"/>
  <c r="R96" i="12" s="1"/>
  <c r="AI94" i="12"/>
  <c r="R94" i="12" s="1"/>
  <c r="AI92" i="12"/>
  <c r="R92" i="12" s="1"/>
  <c r="AI90" i="12"/>
  <c r="R90" i="12" s="1"/>
  <c r="AI88" i="12"/>
  <c r="R88" i="12" s="1"/>
  <c r="AI86" i="12"/>
  <c r="R86" i="12" s="1"/>
  <c r="AI84" i="12"/>
  <c r="R84" i="12" s="1"/>
  <c r="AI82" i="12"/>
  <c r="R82" i="12" s="1"/>
  <c r="AI80" i="12"/>
  <c r="R80" i="12" s="1"/>
  <c r="AI78" i="12"/>
  <c r="R78" i="12" s="1"/>
  <c r="AI76" i="12"/>
  <c r="R76" i="12" s="1"/>
  <c r="AI74" i="12"/>
  <c r="R74" i="12" s="1"/>
  <c r="AI72" i="12"/>
  <c r="R72" i="12" s="1"/>
  <c r="AI70" i="12"/>
  <c r="R70" i="12" s="1"/>
  <c r="AI89" i="12"/>
  <c r="R89" i="12" s="1"/>
  <c r="AI87" i="12"/>
  <c r="R87" i="12" s="1"/>
  <c r="AI85" i="12"/>
  <c r="R85" i="12" s="1"/>
  <c r="AI83" i="12"/>
  <c r="R83" i="12" s="1"/>
  <c r="AI81" i="12"/>
  <c r="R81" i="12" s="1"/>
  <c r="AI79" i="12"/>
  <c r="R79" i="12" s="1"/>
  <c r="AI77" i="12"/>
  <c r="R77" i="12" s="1"/>
  <c r="AI75" i="12"/>
  <c r="R75" i="12" s="1"/>
  <c r="AI73" i="12"/>
  <c r="R73" i="12" s="1"/>
  <c r="AI71" i="12"/>
  <c r="R71" i="12" s="1"/>
  <c r="AI69" i="12"/>
  <c r="R69" i="12" s="1"/>
  <c r="AI66" i="12"/>
  <c r="R66" i="12" s="1"/>
  <c r="AI64" i="12"/>
  <c r="R64" i="12" s="1"/>
  <c r="AI62" i="12"/>
  <c r="R62" i="12" s="1"/>
  <c r="AI60" i="12"/>
  <c r="R60" i="12" s="1"/>
  <c r="AI58" i="12"/>
  <c r="R58" i="12" s="1"/>
  <c r="AI54" i="12"/>
  <c r="R54" i="12" s="1"/>
  <c r="AI52" i="12"/>
  <c r="R52" i="12" s="1"/>
  <c r="AI50" i="12"/>
  <c r="R50" i="12" s="1"/>
  <c r="AI48" i="12"/>
  <c r="R48" i="12" s="1"/>
  <c r="AI46" i="12"/>
  <c r="R46" i="12" s="1"/>
  <c r="AI44" i="12"/>
  <c r="R44" i="12" s="1"/>
  <c r="AI42" i="12"/>
  <c r="R42" i="12" s="1"/>
  <c r="AI40" i="12"/>
  <c r="R40" i="12" s="1"/>
  <c r="AI38" i="12"/>
  <c r="R38" i="12" s="1"/>
  <c r="AI36" i="12"/>
  <c r="R36" i="12" s="1"/>
  <c r="AI34" i="12"/>
  <c r="R34" i="12" s="1"/>
  <c r="AI32" i="12"/>
  <c r="R32" i="12" s="1"/>
  <c r="AI68" i="12"/>
  <c r="R68" i="12" s="1"/>
  <c r="AI67" i="12"/>
  <c r="R67" i="12" s="1"/>
  <c r="AI65" i="12"/>
  <c r="R65" i="12" s="1"/>
  <c r="AI63" i="12"/>
  <c r="R63" i="12" s="1"/>
  <c r="AI61" i="12"/>
  <c r="R61" i="12" s="1"/>
  <c r="AI59" i="12"/>
  <c r="R59" i="12" s="1"/>
  <c r="AI55" i="12"/>
  <c r="R55" i="12" s="1"/>
  <c r="AI53" i="12"/>
  <c r="R53" i="12" s="1"/>
  <c r="AI51" i="12"/>
  <c r="R51" i="12" s="1"/>
  <c r="AI49" i="12"/>
  <c r="R49" i="12" s="1"/>
  <c r="AI47" i="12"/>
  <c r="R47" i="12" s="1"/>
  <c r="AI45" i="12"/>
  <c r="R45" i="12" s="1"/>
  <c r="AI43" i="12"/>
  <c r="R43" i="12" s="1"/>
  <c r="AI41" i="12"/>
  <c r="R41" i="12" s="1"/>
  <c r="AI39" i="12"/>
  <c r="R39" i="12" s="1"/>
  <c r="AI37" i="12"/>
  <c r="R37" i="12" s="1"/>
  <c r="AI35" i="12"/>
  <c r="R35" i="12" s="1"/>
  <c r="AI33" i="12"/>
  <c r="R33" i="12" s="1"/>
  <c r="AI31" i="12"/>
  <c r="R31" i="12" s="1"/>
  <c r="AI29" i="12"/>
  <c r="R29" i="12" s="1"/>
  <c r="AI27" i="12"/>
  <c r="R27" i="12" s="1"/>
  <c r="AI25" i="12"/>
  <c r="R25" i="12" s="1"/>
  <c r="AI23" i="12"/>
  <c r="R23" i="12" s="1"/>
  <c r="AI21" i="12"/>
  <c r="R21" i="12" s="1"/>
  <c r="AI19" i="12"/>
  <c r="R19" i="12" s="1"/>
  <c r="AI17" i="12"/>
  <c r="R17" i="12" s="1"/>
  <c r="AI15" i="12"/>
  <c r="R15" i="12" s="1"/>
  <c r="AI13" i="12"/>
  <c r="R13" i="12" s="1"/>
  <c r="AI11" i="12"/>
  <c r="R11" i="12" s="1"/>
  <c r="AI9" i="12"/>
  <c r="R9" i="12" s="1"/>
  <c r="AI7" i="12"/>
  <c r="R7" i="12" s="1"/>
  <c r="AI30" i="12"/>
  <c r="R30" i="12" s="1"/>
  <c r="AI28" i="12"/>
  <c r="R28" i="12" s="1"/>
  <c r="AI26" i="12"/>
  <c r="R26" i="12" s="1"/>
  <c r="AI24" i="12"/>
  <c r="R24" i="12" s="1"/>
  <c r="AI22" i="12"/>
  <c r="R22" i="12" s="1"/>
  <c r="AI20" i="12"/>
  <c r="R20" i="12" s="1"/>
  <c r="AI18" i="12"/>
  <c r="R18" i="12" s="1"/>
  <c r="AI16" i="12"/>
  <c r="R16" i="12" s="1"/>
  <c r="AI14" i="12"/>
  <c r="R14" i="12" s="1"/>
  <c r="AI12" i="12"/>
  <c r="R12" i="12" s="1"/>
  <c r="AI10" i="12"/>
  <c r="R10" i="12" s="1"/>
  <c r="AI8" i="12"/>
  <c r="R8" i="12" s="1"/>
  <c r="AI6" i="12"/>
  <c r="R6" i="12" s="1"/>
  <c r="AQ1" i="12"/>
  <c r="R56" i="12"/>
  <c r="AF56" i="12" s="1"/>
  <c r="B255" i="10"/>
  <c r="D306" i="10"/>
  <c r="D304" i="10"/>
  <c r="D302" i="10"/>
  <c r="D300" i="10"/>
  <c r="D298" i="10"/>
  <c r="D296" i="10"/>
  <c r="D294" i="10"/>
  <c r="D292" i="10"/>
  <c r="G291" i="10"/>
  <c r="C291" i="10"/>
  <c r="B289" i="10"/>
  <c r="D289" i="10"/>
  <c r="B287" i="10"/>
  <c r="D287" i="10"/>
  <c r="B285" i="10"/>
  <c r="D285" i="10"/>
  <c r="B283" i="10"/>
  <c r="D283" i="10"/>
  <c r="B281" i="10"/>
  <c r="D281" i="10"/>
  <c r="D279" i="10"/>
  <c r="D277" i="10"/>
  <c r="D275" i="10"/>
  <c r="D273" i="10"/>
  <c r="D269" i="10"/>
  <c r="D265" i="10"/>
  <c r="D263" i="10"/>
  <c r="D261" i="10"/>
  <c r="D259" i="10"/>
  <c r="D253" i="10"/>
  <c r="D251" i="10"/>
  <c r="D249" i="10"/>
  <c r="D247" i="10"/>
  <c r="D245" i="10"/>
  <c r="D243" i="10"/>
  <c r="D241" i="10"/>
  <c r="D239" i="10"/>
  <c r="D237" i="10"/>
  <c r="D235" i="10"/>
  <c r="D233" i="10"/>
  <c r="D231" i="10"/>
  <c r="D229" i="10"/>
  <c r="D227" i="10"/>
  <c r="D221" i="10"/>
  <c r="D219" i="10"/>
  <c r="D215" i="10"/>
  <c r="L123" i="9" l="1"/>
  <c r="BC128" i="13" s="1"/>
  <c r="BB128" i="13"/>
  <c r="L127" i="9"/>
  <c r="BC132" i="13" s="1"/>
  <c r="BB132" i="13"/>
  <c r="L131" i="9"/>
  <c r="BC136" i="13" s="1"/>
  <c r="BB136" i="13"/>
  <c r="L178" i="9"/>
  <c r="BC183" i="13" s="1"/>
  <c r="BB183" i="13"/>
  <c r="L182" i="9"/>
  <c r="BC187" i="13" s="1"/>
  <c r="BB187" i="13"/>
  <c r="L118" i="9"/>
  <c r="BC123" i="13" s="1"/>
  <c r="BB123" i="13"/>
  <c r="L122" i="9"/>
  <c r="BC127" i="13" s="1"/>
  <c r="BB127" i="13"/>
  <c r="L126" i="9"/>
  <c r="BC131" i="13" s="1"/>
  <c r="BB131" i="13"/>
  <c r="L119" i="9"/>
  <c r="BC124" i="13" s="1"/>
  <c r="BB124" i="13"/>
  <c r="L179" i="9"/>
  <c r="BC184" i="13" s="1"/>
  <c r="BB184" i="13"/>
  <c r="L135" i="9"/>
  <c r="BC140" i="13" s="1"/>
  <c r="BB140" i="13"/>
  <c r="L137" i="9"/>
  <c r="BC142" i="13" s="1"/>
  <c r="BB142" i="13"/>
  <c r="L139" i="9"/>
  <c r="BC144" i="13" s="1"/>
  <c r="BB144" i="13"/>
  <c r="L141" i="9"/>
  <c r="BC146" i="13" s="1"/>
  <c r="BB146" i="13"/>
  <c r="L143" i="9"/>
  <c r="BC148" i="13" s="1"/>
  <c r="BB148" i="13"/>
  <c r="L145" i="9"/>
  <c r="BC150" i="13" s="1"/>
  <c r="BB150" i="13"/>
  <c r="L147" i="9"/>
  <c r="BC152" i="13" s="1"/>
  <c r="BB152" i="13"/>
  <c r="L149" i="9"/>
  <c r="BC154" i="13" s="1"/>
  <c r="BB154" i="13"/>
  <c r="L151" i="9"/>
  <c r="BC156" i="13" s="1"/>
  <c r="BB156" i="13"/>
  <c r="L181" i="9"/>
  <c r="BC186" i="13" s="1"/>
  <c r="BB186" i="13"/>
  <c r="L183" i="9"/>
  <c r="BC188" i="13" s="1"/>
  <c r="BB188" i="13"/>
  <c r="L185" i="9"/>
  <c r="BC190" i="13" s="1"/>
  <c r="BB190" i="13"/>
  <c r="L187" i="9"/>
  <c r="BC192" i="13" s="1"/>
  <c r="BB192" i="13"/>
  <c r="L189" i="9"/>
  <c r="BC194" i="13" s="1"/>
  <c r="BB194" i="13"/>
  <c r="L191" i="9"/>
  <c r="BC196" i="13" s="1"/>
  <c r="BB196" i="13"/>
  <c r="L193" i="9"/>
  <c r="BC198" i="13" s="1"/>
  <c r="BB198" i="13"/>
  <c r="L195" i="9"/>
  <c r="BC200" i="13" s="1"/>
  <c r="BB200" i="13"/>
  <c r="L197" i="9"/>
  <c r="BC202" i="13" s="1"/>
  <c r="BB202" i="13"/>
  <c r="L199" i="9"/>
  <c r="BC204" i="13" s="1"/>
  <c r="BB204" i="13"/>
  <c r="L201" i="9"/>
  <c r="BC206" i="13" s="1"/>
  <c r="BB206" i="13"/>
  <c r="L203" i="9"/>
  <c r="BC208" i="13" s="1"/>
  <c r="BB208" i="13"/>
  <c r="L128" i="9"/>
  <c r="BC133" i="13" s="1"/>
  <c r="BB133" i="13"/>
  <c r="L130" i="9"/>
  <c r="BC135" i="13" s="1"/>
  <c r="BB135" i="13"/>
  <c r="L132" i="9"/>
  <c r="BC137" i="13" s="1"/>
  <c r="BB137" i="13"/>
  <c r="L134" i="9"/>
  <c r="BC139" i="13" s="1"/>
  <c r="BB139" i="13"/>
  <c r="L136" i="9"/>
  <c r="BC141" i="13" s="1"/>
  <c r="BB141" i="13"/>
  <c r="L138" i="9"/>
  <c r="BC143" i="13" s="1"/>
  <c r="BB143" i="13"/>
  <c r="L140" i="9"/>
  <c r="BC145" i="13" s="1"/>
  <c r="BB145" i="13"/>
  <c r="L142" i="9"/>
  <c r="BC147" i="13" s="1"/>
  <c r="BB147" i="13"/>
  <c r="L144" i="9"/>
  <c r="BC149" i="13" s="1"/>
  <c r="BB149" i="13"/>
  <c r="L146" i="9"/>
  <c r="BC151" i="13" s="1"/>
  <c r="BB151" i="13"/>
  <c r="L148" i="9"/>
  <c r="BC153" i="13" s="1"/>
  <c r="BB153" i="13"/>
  <c r="L150" i="9"/>
  <c r="BC155" i="13" s="1"/>
  <c r="BB155" i="13"/>
  <c r="L152" i="9"/>
  <c r="BC157" i="13" s="1"/>
  <c r="BB157" i="13"/>
  <c r="L186" i="9"/>
  <c r="BC191" i="13" s="1"/>
  <c r="BB191" i="13"/>
  <c r="L188" i="9"/>
  <c r="BC193" i="13" s="1"/>
  <c r="BB193" i="13"/>
  <c r="L190" i="9"/>
  <c r="BC195" i="13" s="1"/>
  <c r="BB195" i="13"/>
  <c r="L192" i="9"/>
  <c r="BC197" i="13" s="1"/>
  <c r="BB197" i="13"/>
  <c r="L194" i="9"/>
  <c r="BC199" i="13" s="1"/>
  <c r="BB199" i="13"/>
  <c r="L196" i="9"/>
  <c r="BC201" i="13" s="1"/>
  <c r="BB201" i="13"/>
  <c r="L198" i="9"/>
  <c r="BC203" i="13" s="1"/>
  <c r="BB203" i="13"/>
  <c r="L200" i="9"/>
  <c r="BC205" i="13" s="1"/>
  <c r="BB205" i="13"/>
  <c r="L202" i="9"/>
  <c r="BC207" i="13" s="1"/>
  <c r="BB207" i="13"/>
  <c r="L204" i="9"/>
  <c r="BC209" i="13" s="1"/>
  <c r="BB209" i="13"/>
  <c r="L125" i="9"/>
  <c r="BC130" i="13" s="1"/>
  <c r="BB130" i="13"/>
  <c r="L129" i="9"/>
  <c r="BC134" i="13" s="1"/>
  <c r="BB134" i="13"/>
  <c r="L176" i="9"/>
  <c r="BC181" i="13" s="1"/>
  <c r="BB181" i="13"/>
  <c r="L180" i="9"/>
  <c r="BC185" i="13" s="1"/>
  <c r="BB185" i="13"/>
  <c r="L116" i="9"/>
  <c r="BC121" i="13" s="1"/>
  <c r="BB121" i="13"/>
  <c r="L120" i="9"/>
  <c r="BC125" i="13" s="1"/>
  <c r="BB125" i="13"/>
  <c r="L124" i="9"/>
  <c r="BC129" i="13" s="1"/>
  <c r="BB129" i="13"/>
  <c r="L117" i="9"/>
  <c r="BC122" i="13" s="1"/>
  <c r="BB122" i="13"/>
  <c r="L177" i="9"/>
  <c r="BC182" i="13" s="1"/>
  <c r="BB182" i="13"/>
  <c r="L153" i="9"/>
  <c r="BC158" i="13" s="1"/>
  <c r="BB158" i="13"/>
  <c r="L205" i="9"/>
  <c r="BC210" i="13" s="1"/>
  <c r="BB210" i="13"/>
  <c r="L164" i="9"/>
  <c r="BC169" i="13" s="1"/>
  <c r="BB169" i="13"/>
  <c r="L172" i="9"/>
  <c r="BC177" i="13" s="1"/>
  <c r="BB177" i="13"/>
  <c r="L157" i="9"/>
  <c r="BC162" i="13" s="1"/>
  <c r="BB162" i="13"/>
  <c r="L165" i="9"/>
  <c r="BC170" i="13" s="1"/>
  <c r="BB170" i="13"/>
  <c r="L173" i="9"/>
  <c r="BC178" i="13" s="1"/>
  <c r="BB178" i="13"/>
  <c r="L156" i="9"/>
  <c r="BC161" i="13" s="1"/>
  <c r="BB161" i="13"/>
  <c r="L170" i="9"/>
  <c r="BC175" i="13" s="1"/>
  <c r="BB175" i="13"/>
  <c r="L159" i="9"/>
  <c r="BC164" i="13" s="1"/>
  <c r="BB164" i="13"/>
  <c r="L167" i="9"/>
  <c r="BC172" i="13" s="1"/>
  <c r="BB172" i="13"/>
  <c r="L175" i="9"/>
  <c r="BC180" i="13" s="1"/>
  <c r="BB180" i="13"/>
  <c r="L158" i="9"/>
  <c r="BC163" i="13" s="1"/>
  <c r="BB163" i="13"/>
  <c r="L168" i="9"/>
  <c r="BC173" i="13" s="1"/>
  <c r="BB173" i="13"/>
  <c r="L161" i="9"/>
  <c r="BC166" i="13" s="1"/>
  <c r="BB166" i="13"/>
  <c r="L160" i="9"/>
  <c r="BC165" i="13" s="1"/>
  <c r="BB165" i="13"/>
  <c r="L166" i="9"/>
  <c r="BC171" i="13" s="1"/>
  <c r="BB171" i="13"/>
  <c r="L174" i="9"/>
  <c r="BC179" i="13" s="1"/>
  <c r="BB179" i="13"/>
  <c r="L163" i="9"/>
  <c r="BC168" i="13" s="1"/>
  <c r="BB168" i="13"/>
  <c r="L171" i="9"/>
  <c r="BC176" i="13" s="1"/>
  <c r="BB176" i="13"/>
  <c r="L162" i="9"/>
  <c r="BC167" i="13" s="1"/>
  <c r="BB167" i="13"/>
  <c r="L104" i="9"/>
  <c r="BC109" i="13" s="1"/>
  <c r="BB109" i="13"/>
  <c r="L112" i="9"/>
  <c r="BC117" i="13" s="1"/>
  <c r="BB117" i="13"/>
  <c r="L105" i="9"/>
  <c r="BC110" i="13" s="1"/>
  <c r="BB110" i="13"/>
  <c r="L113" i="9"/>
  <c r="BC118" i="13" s="1"/>
  <c r="BB118" i="13"/>
  <c r="L106" i="9"/>
  <c r="BC111" i="13" s="1"/>
  <c r="BB111" i="13"/>
  <c r="L114" i="9"/>
  <c r="BC119" i="13" s="1"/>
  <c r="BB119" i="13"/>
  <c r="L107" i="9"/>
  <c r="BC112" i="13" s="1"/>
  <c r="BB112" i="13"/>
  <c r="L115" i="9"/>
  <c r="BC120" i="13" s="1"/>
  <c r="BB120" i="13"/>
  <c r="L108" i="9"/>
  <c r="BC113" i="13" s="1"/>
  <c r="BB113" i="13"/>
  <c r="L109" i="9"/>
  <c r="BC114" i="13" s="1"/>
  <c r="BB114" i="13"/>
  <c r="L110" i="9"/>
  <c r="BC115" i="13" s="1"/>
  <c r="BB115" i="13"/>
  <c r="L111" i="9"/>
  <c r="BC116" i="13" s="1"/>
  <c r="BB116" i="13"/>
  <c r="L169" i="9"/>
  <c r="BC174" i="13" s="1"/>
  <c r="BB174" i="13"/>
  <c r="AH6" i="12"/>
  <c r="I104" i="9" s="1"/>
  <c r="AF6" i="12"/>
  <c r="AG6" i="12"/>
  <c r="H104" i="9" s="1"/>
  <c r="AH10" i="12"/>
  <c r="I108" i="9" s="1"/>
  <c r="AF10" i="12"/>
  <c r="AG10" i="12"/>
  <c r="H108" i="9" s="1"/>
  <c r="AH14" i="12"/>
  <c r="I112" i="9" s="1"/>
  <c r="AF14" i="12"/>
  <c r="D826" i="10" s="1"/>
  <c r="AG14" i="12"/>
  <c r="H112" i="9" s="1"/>
  <c r="AH18" i="12"/>
  <c r="I116" i="9" s="1"/>
  <c r="AF18" i="12"/>
  <c r="AG18" i="12"/>
  <c r="H116" i="9" s="1"/>
  <c r="AH22" i="12"/>
  <c r="I120" i="9" s="1"/>
  <c r="AF22" i="12"/>
  <c r="AG22" i="12"/>
  <c r="H120" i="9" s="1"/>
  <c r="AH26" i="12"/>
  <c r="I124" i="9" s="1"/>
  <c r="AF26" i="12"/>
  <c r="G124" i="9" s="1"/>
  <c r="AG26" i="12"/>
  <c r="H124" i="9" s="1"/>
  <c r="AH30" i="12"/>
  <c r="I128" i="9" s="1"/>
  <c r="AF30" i="12"/>
  <c r="G128" i="9" s="1"/>
  <c r="AG30" i="12"/>
  <c r="H128" i="9" s="1"/>
  <c r="AG9" i="12"/>
  <c r="H107" i="9" s="1"/>
  <c r="AH9" i="12"/>
  <c r="I107" i="9" s="1"/>
  <c r="AF9" i="12"/>
  <c r="AG13" i="12"/>
  <c r="H111" i="9" s="1"/>
  <c r="AH13" i="12"/>
  <c r="I111" i="9" s="1"/>
  <c r="AF13" i="12"/>
  <c r="D825" i="10" s="1"/>
  <c r="AG17" i="12"/>
  <c r="H115" i="9" s="1"/>
  <c r="AH17" i="12"/>
  <c r="I115" i="9" s="1"/>
  <c r="AF17" i="12"/>
  <c r="AG21" i="12"/>
  <c r="H119" i="9" s="1"/>
  <c r="AH21" i="12"/>
  <c r="I119" i="9" s="1"/>
  <c r="AF21" i="12"/>
  <c r="AG25" i="12"/>
  <c r="H123" i="9" s="1"/>
  <c r="AH25" i="12"/>
  <c r="I123" i="9" s="1"/>
  <c r="AF25" i="12"/>
  <c r="G123" i="9" s="1"/>
  <c r="AG29" i="12"/>
  <c r="H127" i="9" s="1"/>
  <c r="AH29" i="12"/>
  <c r="I127" i="9" s="1"/>
  <c r="AF29" i="12"/>
  <c r="G127" i="9" s="1"/>
  <c r="AH33" i="12"/>
  <c r="I131" i="9" s="1"/>
  <c r="AF33" i="12"/>
  <c r="G131" i="9" s="1"/>
  <c r="AG33" i="12"/>
  <c r="H131" i="9" s="1"/>
  <c r="AH37" i="12"/>
  <c r="I135" i="9" s="1"/>
  <c r="AF37" i="12"/>
  <c r="G135" i="9" s="1"/>
  <c r="AG37" i="12"/>
  <c r="H135" i="9" s="1"/>
  <c r="AH41" i="12"/>
  <c r="I139" i="9" s="1"/>
  <c r="AF41" i="12"/>
  <c r="G139" i="9" s="1"/>
  <c r="AG41" i="12"/>
  <c r="H139" i="9" s="1"/>
  <c r="AH45" i="12"/>
  <c r="I143" i="9" s="1"/>
  <c r="AF45" i="12"/>
  <c r="G143" i="9" s="1"/>
  <c r="AG45" i="12"/>
  <c r="H143" i="9" s="1"/>
  <c r="AH49" i="12"/>
  <c r="I147" i="9" s="1"/>
  <c r="AF49" i="12"/>
  <c r="G147" i="9" s="1"/>
  <c r="AG49" i="12"/>
  <c r="H147" i="9" s="1"/>
  <c r="AH53" i="12"/>
  <c r="I151" i="9" s="1"/>
  <c r="AF53" i="12"/>
  <c r="G151" i="9" s="1"/>
  <c r="AG53" i="12"/>
  <c r="H151" i="9" s="1"/>
  <c r="AH59" i="12"/>
  <c r="I157" i="9" s="1"/>
  <c r="AF59" i="12"/>
  <c r="AG59" i="12"/>
  <c r="H157" i="9" s="1"/>
  <c r="AH63" i="12"/>
  <c r="I161" i="9" s="1"/>
  <c r="AF63" i="12"/>
  <c r="AG63" i="12"/>
  <c r="H161" i="9" s="1"/>
  <c r="AH67" i="12"/>
  <c r="I165" i="9" s="1"/>
  <c r="AF67" i="12"/>
  <c r="AG67" i="12"/>
  <c r="H165" i="9" s="1"/>
  <c r="AG32" i="12"/>
  <c r="H130" i="9" s="1"/>
  <c r="AH32" i="12"/>
  <c r="I130" i="9" s="1"/>
  <c r="AF32" i="12"/>
  <c r="G130" i="9" s="1"/>
  <c r="AG36" i="12"/>
  <c r="H134" i="9" s="1"/>
  <c r="AH36" i="12"/>
  <c r="I134" i="9" s="1"/>
  <c r="AF36" i="12"/>
  <c r="G134" i="9" s="1"/>
  <c r="AG40" i="12"/>
  <c r="H138" i="9" s="1"/>
  <c r="AH40" i="12"/>
  <c r="I138" i="9" s="1"/>
  <c r="AF40" i="12"/>
  <c r="G138" i="9" s="1"/>
  <c r="AG44" i="12"/>
  <c r="H142" i="9" s="1"/>
  <c r="AH44" i="12"/>
  <c r="I142" i="9" s="1"/>
  <c r="AF44" i="12"/>
  <c r="G142" i="9" s="1"/>
  <c r="AG48" i="12"/>
  <c r="H146" i="9" s="1"/>
  <c r="AH48" i="12"/>
  <c r="I146" i="9" s="1"/>
  <c r="AF48" i="12"/>
  <c r="G146" i="9" s="1"/>
  <c r="AG52" i="12"/>
  <c r="H150" i="9" s="1"/>
  <c r="AH52" i="12"/>
  <c r="I150" i="9" s="1"/>
  <c r="AF52" i="12"/>
  <c r="G150" i="9" s="1"/>
  <c r="AG58" i="12"/>
  <c r="H156" i="9" s="1"/>
  <c r="AH58" i="12"/>
  <c r="I156" i="9" s="1"/>
  <c r="AF58" i="12"/>
  <c r="D666" i="10" s="1"/>
  <c r="AG62" i="12"/>
  <c r="H160" i="9" s="1"/>
  <c r="AH62" i="12"/>
  <c r="I160" i="9" s="1"/>
  <c r="AF62" i="12"/>
  <c r="AG66" i="12"/>
  <c r="H164" i="9" s="1"/>
  <c r="AH66" i="12"/>
  <c r="I164" i="9" s="1"/>
  <c r="AF66" i="12"/>
  <c r="AH71" i="12"/>
  <c r="I169" i="9" s="1"/>
  <c r="AF71" i="12"/>
  <c r="AG71" i="12"/>
  <c r="H169" i="9" s="1"/>
  <c r="AH75" i="12"/>
  <c r="I173" i="9" s="1"/>
  <c r="AF75" i="12"/>
  <c r="D887" i="10" s="1"/>
  <c r="AG75" i="12"/>
  <c r="H173" i="9" s="1"/>
  <c r="AH79" i="12"/>
  <c r="I177" i="9" s="1"/>
  <c r="AF79" i="12"/>
  <c r="AG79" i="12"/>
  <c r="H177" i="9" s="1"/>
  <c r="AH83" i="12"/>
  <c r="I181" i="9" s="1"/>
  <c r="AF83" i="12"/>
  <c r="G181" i="9" s="1"/>
  <c r="AG83" i="12"/>
  <c r="H181" i="9" s="1"/>
  <c r="AH87" i="12"/>
  <c r="I185" i="9" s="1"/>
  <c r="AF87" i="12"/>
  <c r="G185" i="9" s="1"/>
  <c r="AG87" i="12"/>
  <c r="H185" i="9" s="1"/>
  <c r="AG70" i="12"/>
  <c r="H168" i="9" s="1"/>
  <c r="AH70" i="12"/>
  <c r="I168" i="9" s="1"/>
  <c r="AF70" i="12"/>
  <c r="AG74" i="12"/>
  <c r="H172" i="9" s="1"/>
  <c r="AH74" i="12"/>
  <c r="I172" i="9" s="1"/>
  <c r="AF74" i="12"/>
  <c r="AG78" i="12"/>
  <c r="H176" i="9" s="1"/>
  <c r="AH78" i="12"/>
  <c r="I176" i="9" s="1"/>
  <c r="AF78" i="12"/>
  <c r="D584" i="10" s="1"/>
  <c r="AG82" i="12"/>
  <c r="H180" i="9" s="1"/>
  <c r="AH82" i="12"/>
  <c r="I180" i="9" s="1"/>
  <c r="AF82" i="12"/>
  <c r="G180" i="9" s="1"/>
  <c r="AG86" i="12"/>
  <c r="H184" i="9" s="1"/>
  <c r="AH86" i="12"/>
  <c r="I184" i="9" s="1"/>
  <c r="AF86" i="12"/>
  <c r="G184" i="9" s="1"/>
  <c r="AH90" i="12"/>
  <c r="I188" i="9" s="1"/>
  <c r="AF90" i="12"/>
  <c r="G188" i="9" s="1"/>
  <c r="AG90" i="12"/>
  <c r="H188" i="9" s="1"/>
  <c r="AH94" i="12"/>
  <c r="I192" i="9" s="1"/>
  <c r="AF94" i="12"/>
  <c r="G192" i="9" s="1"/>
  <c r="AG94" i="12"/>
  <c r="H192" i="9" s="1"/>
  <c r="AH98" i="12"/>
  <c r="I196" i="9" s="1"/>
  <c r="AF98" i="12"/>
  <c r="G196" i="9" s="1"/>
  <c r="AG98" i="12"/>
  <c r="H196" i="9" s="1"/>
  <c r="AH102" i="12"/>
  <c r="I200" i="9" s="1"/>
  <c r="AF102" i="12"/>
  <c r="G200" i="9" s="1"/>
  <c r="AG102" i="12"/>
  <c r="H200" i="9" s="1"/>
  <c r="AH106" i="12"/>
  <c r="I204" i="9" s="1"/>
  <c r="AF106" i="12"/>
  <c r="G204" i="9" s="1"/>
  <c r="AG106" i="12"/>
  <c r="H204" i="9" s="1"/>
  <c r="AG93" i="12"/>
  <c r="H191" i="9" s="1"/>
  <c r="AH93" i="12"/>
  <c r="I191" i="9" s="1"/>
  <c r="AF93" i="12"/>
  <c r="G191" i="9" s="1"/>
  <c r="AG97" i="12"/>
  <c r="H195" i="9" s="1"/>
  <c r="AH97" i="12"/>
  <c r="I195" i="9" s="1"/>
  <c r="AF97" i="12"/>
  <c r="G195" i="9" s="1"/>
  <c r="AG101" i="12"/>
  <c r="H199" i="9" s="1"/>
  <c r="AH101" i="12"/>
  <c r="I199" i="9" s="1"/>
  <c r="AF101" i="12"/>
  <c r="G199" i="9" s="1"/>
  <c r="AG105" i="12"/>
  <c r="H203" i="9" s="1"/>
  <c r="AH105" i="12"/>
  <c r="I203" i="9" s="1"/>
  <c r="AF105" i="12"/>
  <c r="G203" i="9" s="1"/>
  <c r="Q106" i="12"/>
  <c r="F204" i="9" s="1"/>
  <c r="BD209" i="13" s="1"/>
  <c r="Q104" i="12"/>
  <c r="F202" i="9" s="1"/>
  <c r="BD207" i="13" s="1"/>
  <c r="Q102" i="12"/>
  <c r="F200" i="9" s="1"/>
  <c r="BD205" i="13" s="1"/>
  <c r="Q100" i="12"/>
  <c r="F198" i="9" s="1"/>
  <c r="BD203" i="13" s="1"/>
  <c r="Q98" i="12"/>
  <c r="F196" i="9" s="1"/>
  <c r="BD201" i="13" s="1"/>
  <c r="Q96" i="12"/>
  <c r="F194" i="9" s="1"/>
  <c r="BD199" i="13" s="1"/>
  <c r="Q94" i="12"/>
  <c r="F192" i="9" s="1"/>
  <c r="BD197" i="13" s="1"/>
  <c r="Q92" i="12"/>
  <c r="F190" i="9" s="1"/>
  <c r="BD195" i="13" s="1"/>
  <c r="Q90" i="12"/>
  <c r="F188" i="9" s="1"/>
  <c r="BD193" i="13" s="1"/>
  <c r="Q107" i="12"/>
  <c r="F205" i="9" s="1"/>
  <c r="BD210" i="13" s="1"/>
  <c r="Q105" i="12"/>
  <c r="F203" i="9" s="1"/>
  <c r="BD208" i="13" s="1"/>
  <c r="Q103" i="12"/>
  <c r="F201" i="9" s="1"/>
  <c r="BD206" i="13" s="1"/>
  <c r="Q101" i="12"/>
  <c r="F199" i="9" s="1"/>
  <c r="BD204" i="13" s="1"/>
  <c r="Q99" i="12"/>
  <c r="F197" i="9" s="1"/>
  <c r="BD202" i="13" s="1"/>
  <c r="Q97" i="12"/>
  <c r="F195" i="9" s="1"/>
  <c r="BD200" i="13" s="1"/>
  <c r="Q95" i="12"/>
  <c r="F193" i="9" s="1"/>
  <c r="BD198" i="13" s="1"/>
  <c r="Q93" i="12"/>
  <c r="F191" i="9" s="1"/>
  <c r="BD196" i="13" s="1"/>
  <c r="Q91" i="12"/>
  <c r="F189" i="9" s="1"/>
  <c r="BD194" i="13" s="1"/>
  <c r="Q89" i="12"/>
  <c r="F187" i="9" s="1"/>
  <c r="BD192" i="13" s="1"/>
  <c r="Q87" i="12"/>
  <c r="F185" i="9" s="1"/>
  <c r="BD190" i="13" s="1"/>
  <c r="Q85" i="12"/>
  <c r="F183" i="9" s="1"/>
  <c r="BD188" i="13" s="1"/>
  <c r="Q83" i="12"/>
  <c r="F181" i="9" s="1"/>
  <c r="BD186" i="13" s="1"/>
  <c r="Q81" i="12"/>
  <c r="F179" i="9" s="1"/>
  <c r="BD184" i="13" s="1"/>
  <c r="Q79" i="12"/>
  <c r="F177" i="9" s="1"/>
  <c r="BD182" i="13" s="1"/>
  <c r="Q77" i="12"/>
  <c r="F175" i="9" s="1"/>
  <c r="BD180" i="13" s="1"/>
  <c r="Q75" i="12"/>
  <c r="F173" i="9" s="1"/>
  <c r="BD178" i="13" s="1"/>
  <c r="Q73" i="12"/>
  <c r="F171" i="9" s="1"/>
  <c r="BD176" i="13" s="1"/>
  <c r="Q71" i="12"/>
  <c r="F169" i="9" s="1"/>
  <c r="BD174" i="13" s="1"/>
  <c r="Q88" i="12"/>
  <c r="F186" i="9" s="1"/>
  <c r="BD191" i="13" s="1"/>
  <c r="Q86" i="12"/>
  <c r="F184" i="9" s="1"/>
  <c r="BD189" i="13" s="1"/>
  <c r="Q84" i="12"/>
  <c r="F182" i="9" s="1"/>
  <c r="BD187" i="13" s="1"/>
  <c r="Q82" i="12"/>
  <c r="F180" i="9" s="1"/>
  <c r="BD185" i="13" s="1"/>
  <c r="Q80" i="12"/>
  <c r="F178" i="9" s="1"/>
  <c r="BD183" i="13" s="1"/>
  <c r="Q78" i="12"/>
  <c r="F176" i="9" s="1"/>
  <c r="BD181" i="13" s="1"/>
  <c r="Q76" i="12"/>
  <c r="F174" i="9" s="1"/>
  <c r="BD179" i="13" s="1"/>
  <c r="Q74" i="12"/>
  <c r="F172" i="9" s="1"/>
  <c r="BD177" i="13" s="1"/>
  <c r="Q72" i="12"/>
  <c r="F170" i="9" s="1"/>
  <c r="BD175" i="13" s="1"/>
  <c r="Q70" i="12"/>
  <c r="F168" i="9" s="1"/>
  <c r="BD173" i="13" s="1"/>
  <c r="Q68" i="12"/>
  <c r="F166" i="9" s="1"/>
  <c r="BD171" i="13" s="1"/>
  <c r="Q69" i="12"/>
  <c r="F167" i="9" s="1"/>
  <c r="BD172" i="13" s="1"/>
  <c r="Q67" i="12"/>
  <c r="F165" i="9" s="1"/>
  <c r="BD170" i="13" s="1"/>
  <c r="Q65" i="12"/>
  <c r="F163" i="9" s="1"/>
  <c r="BD168" i="13" s="1"/>
  <c r="Q63" i="12"/>
  <c r="F161" i="9" s="1"/>
  <c r="BD166" i="13" s="1"/>
  <c r="Q61" i="12"/>
  <c r="F159" i="9" s="1"/>
  <c r="BD164" i="13" s="1"/>
  <c r="Q59" i="12"/>
  <c r="F157" i="9" s="1"/>
  <c r="BD162" i="13" s="1"/>
  <c r="Q55" i="12"/>
  <c r="F153" i="9" s="1"/>
  <c r="BD158" i="13" s="1"/>
  <c r="Q53" i="12"/>
  <c r="F151" i="9" s="1"/>
  <c r="BD156" i="13" s="1"/>
  <c r="Q51" i="12"/>
  <c r="F149" i="9" s="1"/>
  <c r="BD154" i="13" s="1"/>
  <c r="Q49" i="12"/>
  <c r="F147" i="9" s="1"/>
  <c r="BD152" i="13" s="1"/>
  <c r="Q47" i="12"/>
  <c r="F145" i="9" s="1"/>
  <c r="BD150" i="13" s="1"/>
  <c r="Q45" i="12"/>
  <c r="F143" i="9" s="1"/>
  <c r="BD148" i="13" s="1"/>
  <c r="Q43" i="12"/>
  <c r="F141" i="9" s="1"/>
  <c r="BD146" i="13" s="1"/>
  <c r="Q41" i="12"/>
  <c r="F139" i="9" s="1"/>
  <c r="BD144" i="13" s="1"/>
  <c r="Q39" i="12"/>
  <c r="F137" i="9" s="1"/>
  <c r="BD142" i="13" s="1"/>
  <c r="Q37" i="12"/>
  <c r="F135" i="9" s="1"/>
  <c r="BD140" i="13" s="1"/>
  <c r="Q35" i="12"/>
  <c r="F133" i="9" s="1"/>
  <c r="BD138" i="13" s="1"/>
  <c r="Q33" i="12"/>
  <c r="F131" i="9" s="1"/>
  <c r="BD136" i="13" s="1"/>
  <c r="Q66" i="12"/>
  <c r="F164" i="9" s="1"/>
  <c r="BD169" i="13" s="1"/>
  <c r="Q64" i="12"/>
  <c r="F162" i="9" s="1"/>
  <c r="BD167" i="13" s="1"/>
  <c r="Q62" i="12"/>
  <c r="F160" i="9" s="1"/>
  <c r="BD165" i="13" s="1"/>
  <c r="Q60" i="12"/>
  <c r="F158" i="9" s="1"/>
  <c r="BD163" i="13" s="1"/>
  <c r="Q58" i="12"/>
  <c r="F156" i="9" s="1"/>
  <c r="BD161" i="13" s="1"/>
  <c r="Q54" i="12"/>
  <c r="F152" i="9" s="1"/>
  <c r="BD157" i="13" s="1"/>
  <c r="Q52" i="12"/>
  <c r="F150" i="9" s="1"/>
  <c r="BD155" i="13" s="1"/>
  <c r="Q50" i="12"/>
  <c r="F148" i="9" s="1"/>
  <c r="BD153" i="13" s="1"/>
  <c r="Q48" i="12"/>
  <c r="F146" i="9" s="1"/>
  <c r="BD151" i="13" s="1"/>
  <c r="Q46" i="12"/>
  <c r="F144" i="9" s="1"/>
  <c r="BD149" i="13" s="1"/>
  <c r="Q44" i="12"/>
  <c r="F142" i="9" s="1"/>
  <c r="BD147" i="13" s="1"/>
  <c r="Q42" i="12"/>
  <c r="F140" i="9" s="1"/>
  <c r="BD145" i="13" s="1"/>
  <c r="Q40" i="12"/>
  <c r="F138" i="9" s="1"/>
  <c r="BD143" i="13" s="1"/>
  <c r="Q38" i="12"/>
  <c r="F136" i="9" s="1"/>
  <c r="BD141" i="13" s="1"/>
  <c r="Q36" i="12"/>
  <c r="F134" i="9" s="1"/>
  <c r="BD139" i="13" s="1"/>
  <c r="Q34" i="12"/>
  <c r="F132" i="9" s="1"/>
  <c r="BD137" i="13" s="1"/>
  <c r="Q32" i="12"/>
  <c r="F130" i="9" s="1"/>
  <c r="BD135" i="13" s="1"/>
  <c r="Q30" i="12"/>
  <c r="F128" i="9" s="1"/>
  <c r="BD133" i="13" s="1"/>
  <c r="Q31" i="12"/>
  <c r="F129" i="9" s="1"/>
  <c r="BD134" i="13" s="1"/>
  <c r="Q28" i="12"/>
  <c r="F126" i="9" s="1"/>
  <c r="BD131" i="13" s="1"/>
  <c r="Q26" i="12"/>
  <c r="F124" i="9" s="1"/>
  <c r="BD129" i="13" s="1"/>
  <c r="Q24" i="12"/>
  <c r="F122" i="9" s="1"/>
  <c r="BD127" i="13" s="1"/>
  <c r="Q22" i="12"/>
  <c r="F120" i="9" s="1"/>
  <c r="BD125" i="13" s="1"/>
  <c r="Q20" i="12"/>
  <c r="F118" i="9" s="1"/>
  <c r="BD123" i="13" s="1"/>
  <c r="Q18" i="12"/>
  <c r="F116" i="9" s="1"/>
  <c r="BD121" i="13" s="1"/>
  <c r="Q16" i="12"/>
  <c r="F114" i="9" s="1"/>
  <c r="BD119" i="13" s="1"/>
  <c r="Q14" i="12"/>
  <c r="F112" i="9" s="1"/>
  <c r="BD117" i="13" s="1"/>
  <c r="Q12" i="12"/>
  <c r="F110" i="9" s="1"/>
  <c r="BD115" i="13" s="1"/>
  <c r="Q10" i="12"/>
  <c r="F108" i="9" s="1"/>
  <c r="BD113" i="13" s="1"/>
  <c r="Q8" i="12"/>
  <c r="F106" i="9" s="1"/>
  <c r="BD111" i="13" s="1"/>
  <c r="Q6" i="12"/>
  <c r="F104" i="9" s="1"/>
  <c r="BD109" i="13" s="1"/>
  <c r="Q29" i="12"/>
  <c r="F127" i="9" s="1"/>
  <c r="BD132" i="13" s="1"/>
  <c r="Q27" i="12"/>
  <c r="F125" i="9" s="1"/>
  <c r="BD130" i="13" s="1"/>
  <c r="Q25" i="12"/>
  <c r="F123" i="9" s="1"/>
  <c r="BD128" i="13" s="1"/>
  <c r="Q23" i="12"/>
  <c r="F121" i="9" s="1"/>
  <c r="BD126" i="13" s="1"/>
  <c r="Q21" i="12"/>
  <c r="F119" i="9" s="1"/>
  <c r="BD124" i="13" s="1"/>
  <c r="Q19" i="12"/>
  <c r="F117" i="9" s="1"/>
  <c r="BD122" i="13" s="1"/>
  <c r="Q17" i="12"/>
  <c r="F115" i="9" s="1"/>
  <c r="BD120" i="13" s="1"/>
  <c r="Q15" i="12"/>
  <c r="F113" i="9" s="1"/>
  <c r="BD118" i="13" s="1"/>
  <c r="Q13" i="12"/>
  <c r="F111" i="9" s="1"/>
  <c r="BD116" i="13" s="1"/>
  <c r="Q11" i="12"/>
  <c r="F109" i="9" s="1"/>
  <c r="BD114" i="13" s="1"/>
  <c r="Q9" i="12"/>
  <c r="F107" i="9" s="1"/>
  <c r="BD112" i="13" s="1"/>
  <c r="Q7" i="12"/>
  <c r="F105" i="9" s="1"/>
  <c r="BD110" i="13" s="1"/>
  <c r="AH8" i="12"/>
  <c r="I106" i="9" s="1"/>
  <c r="AF8" i="12"/>
  <c r="D514" i="10" s="1"/>
  <c r="AG8" i="12"/>
  <c r="H106" i="9" s="1"/>
  <c r="AH12" i="12"/>
  <c r="I110" i="9" s="1"/>
  <c r="AF12" i="12"/>
  <c r="AG12" i="12"/>
  <c r="H110" i="9" s="1"/>
  <c r="AH16" i="12"/>
  <c r="I114" i="9" s="1"/>
  <c r="AF16" i="12"/>
  <c r="AG16" i="12"/>
  <c r="H114" i="9" s="1"/>
  <c r="AH20" i="12"/>
  <c r="I118" i="9" s="1"/>
  <c r="AF20" i="12"/>
  <c r="AG20" i="12"/>
  <c r="H118" i="9" s="1"/>
  <c r="AH24" i="12"/>
  <c r="I122" i="9" s="1"/>
  <c r="AF24" i="12"/>
  <c r="AG24" i="12"/>
  <c r="H122" i="9" s="1"/>
  <c r="AH28" i="12"/>
  <c r="I126" i="9" s="1"/>
  <c r="AF28" i="12"/>
  <c r="G126" i="9" s="1"/>
  <c r="AG28" i="12"/>
  <c r="H126" i="9" s="1"/>
  <c r="AG7" i="12"/>
  <c r="H105" i="9" s="1"/>
  <c r="AH7" i="12"/>
  <c r="I105" i="9" s="1"/>
  <c r="AF7" i="12"/>
  <c r="AG11" i="12"/>
  <c r="H109" i="9" s="1"/>
  <c r="AH11" i="12"/>
  <c r="I109" i="9" s="1"/>
  <c r="AF11" i="12"/>
  <c r="AG15" i="12"/>
  <c r="H113" i="9" s="1"/>
  <c r="AH15" i="12"/>
  <c r="I113" i="9" s="1"/>
  <c r="AF15" i="12"/>
  <c r="AG19" i="12"/>
  <c r="H117" i="9" s="1"/>
  <c r="AH19" i="12"/>
  <c r="I117" i="9" s="1"/>
  <c r="AF19" i="12"/>
  <c r="D831" i="10" s="1"/>
  <c r="AG23" i="12"/>
  <c r="H121" i="9" s="1"/>
  <c r="AH23" i="12"/>
  <c r="I121" i="9" s="1"/>
  <c r="AF23" i="12"/>
  <c r="AG27" i="12"/>
  <c r="H125" i="9" s="1"/>
  <c r="AH27" i="12"/>
  <c r="I125" i="9" s="1"/>
  <c r="AF27" i="12"/>
  <c r="AG31" i="12"/>
  <c r="H129" i="9" s="1"/>
  <c r="AF31" i="12"/>
  <c r="G129" i="9" s="1"/>
  <c r="AH31" i="12"/>
  <c r="I129" i="9" s="1"/>
  <c r="AH35" i="12"/>
  <c r="I133" i="9" s="1"/>
  <c r="AF35" i="12"/>
  <c r="G133" i="9" s="1"/>
  <c r="AG35" i="12"/>
  <c r="H133" i="9" s="1"/>
  <c r="AH39" i="12"/>
  <c r="I137" i="9" s="1"/>
  <c r="AF39" i="12"/>
  <c r="G137" i="9" s="1"/>
  <c r="AG39" i="12"/>
  <c r="H137" i="9" s="1"/>
  <c r="AH43" i="12"/>
  <c r="I141" i="9" s="1"/>
  <c r="AF43" i="12"/>
  <c r="G141" i="9" s="1"/>
  <c r="AG43" i="12"/>
  <c r="H141" i="9" s="1"/>
  <c r="AH47" i="12"/>
  <c r="I145" i="9" s="1"/>
  <c r="AF47" i="12"/>
  <c r="G145" i="9" s="1"/>
  <c r="AG47" i="12"/>
  <c r="H145" i="9" s="1"/>
  <c r="AH51" i="12"/>
  <c r="I149" i="9" s="1"/>
  <c r="AF51" i="12"/>
  <c r="G149" i="9" s="1"/>
  <c r="AG51" i="12"/>
  <c r="H149" i="9" s="1"/>
  <c r="AH55" i="12"/>
  <c r="I153" i="9" s="1"/>
  <c r="AF55" i="12"/>
  <c r="AG55" i="12"/>
  <c r="H153" i="9" s="1"/>
  <c r="AH61" i="12"/>
  <c r="I159" i="9" s="1"/>
  <c r="AF61" i="12"/>
  <c r="AG61" i="12"/>
  <c r="H159" i="9" s="1"/>
  <c r="AH65" i="12"/>
  <c r="I163" i="9" s="1"/>
  <c r="AF65" i="12"/>
  <c r="AG65" i="12"/>
  <c r="H163" i="9" s="1"/>
  <c r="AH68" i="12"/>
  <c r="I166" i="9" s="1"/>
  <c r="AF68" i="12"/>
  <c r="D880" i="10" s="1"/>
  <c r="AG68" i="12"/>
  <c r="H166" i="9" s="1"/>
  <c r="AG34" i="12"/>
  <c r="H132" i="9" s="1"/>
  <c r="AH34" i="12"/>
  <c r="I132" i="9" s="1"/>
  <c r="AF34" i="12"/>
  <c r="G132" i="9" s="1"/>
  <c r="AG38" i="12"/>
  <c r="H136" i="9" s="1"/>
  <c r="AH38" i="12"/>
  <c r="I136" i="9" s="1"/>
  <c r="AF38" i="12"/>
  <c r="G136" i="9" s="1"/>
  <c r="AG42" i="12"/>
  <c r="H140" i="9" s="1"/>
  <c r="AH42" i="12"/>
  <c r="I140" i="9" s="1"/>
  <c r="AF42" i="12"/>
  <c r="G140" i="9" s="1"/>
  <c r="AG46" i="12"/>
  <c r="H144" i="9" s="1"/>
  <c r="AH46" i="12"/>
  <c r="I144" i="9" s="1"/>
  <c r="AF46" i="12"/>
  <c r="G144" i="9" s="1"/>
  <c r="AG50" i="12"/>
  <c r="H148" i="9" s="1"/>
  <c r="AH50" i="12"/>
  <c r="I148" i="9" s="1"/>
  <c r="AF50" i="12"/>
  <c r="G148" i="9" s="1"/>
  <c r="AG54" i="12"/>
  <c r="H152" i="9" s="1"/>
  <c r="AH54" i="12"/>
  <c r="I152" i="9" s="1"/>
  <c r="AF54" i="12"/>
  <c r="G152" i="9" s="1"/>
  <c r="AG60" i="12"/>
  <c r="H158" i="9" s="1"/>
  <c r="AH60" i="12"/>
  <c r="I158" i="9" s="1"/>
  <c r="AF60" i="12"/>
  <c r="AG64" i="12"/>
  <c r="H162" i="9" s="1"/>
  <c r="AH64" i="12"/>
  <c r="I162" i="9" s="1"/>
  <c r="AF64" i="12"/>
  <c r="AH69" i="12"/>
  <c r="I167" i="9" s="1"/>
  <c r="AG69" i="12"/>
  <c r="H167" i="9" s="1"/>
  <c r="AF69" i="12"/>
  <c r="AH73" i="12"/>
  <c r="I171" i="9" s="1"/>
  <c r="AF73" i="12"/>
  <c r="AG73" i="12"/>
  <c r="H171" i="9" s="1"/>
  <c r="AH77" i="12"/>
  <c r="I175" i="9" s="1"/>
  <c r="AF77" i="12"/>
  <c r="AG77" i="12"/>
  <c r="H175" i="9" s="1"/>
  <c r="AH81" i="12"/>
  <c r="I179" i="9" s="1"/>
  <c r="AF81" i="12"/>
  <c r="G179" i="9" s="1"/>
  <c r="AG81" i="12"/>
  <c r="H179" i="9" s="1"/>
  <c r="AH85" i="12"/>
  <c r="I183" i="9" s="1"/>
  <c r="AF85" i="12"/>
  <c r="G183" i="9" s="1"/>
  <c r="AG85" i="12"/>
  <c r="H183" i="9" s="1"/>
  <c r="AH89" i="12"/>
  <c r="I187" i="9" s="1"/>
  <c r="AF89" i="12"/>
  <c r="G187" i="9" s="1"/>
  <c r="AG89" i="12"/>
  <c r="H187" i="9" s="1"/>
  <c r="AG72" i="12"/>
  <c r="H170" i="9" s="1"/>
  <c r="AH72" i="12"/>
  <c r="I170" i="9" s="1"/>
  <c r="AF72" i="12"/>
  <c r="AG76" i="12"/>
  <c r="H174" i="9" s="1"/>
  <c r="AH76" i="12"/>
  <c r="I174" i="9" s="1"/>
  <c r="AF76" i="12"/>
  <c r="AG80" i="12"/>
  <c r="H178" i="9" s="1"/>
  <c r="AH80" i="12"/>
  <c r="I178" i="9" s="1"/>
  <c r="AF80" i="12"/>
  <c r="G178" i="9" s="1"/>
  <c r="AG84" i="12"/>
  <c r="H182" i="9" s="1"/>
  <c r="AH84" i="12"/>
  <c r="I182" i="9" s="1"/>
  <c r="AF84" i="12"/>
  <c r="G182" i="9" s="1"/>
  <c r="AG88" i="12"/>
  <c r="H186" i="9" s="1"/>
  <c r="AH88" i="12"/>
  <c r="I186" i="9" s="1"/>
  <c r="AF88" i="12"/>
  <c r="G186" i="9" s="1"/>
  <c r="AH92" i="12"/>
  <c r="I190" i="9" s="1"/>
  <c r="AF92" i="12"/>
  <c r="G190" i="9" s="1"/>
  <c r="AG92" i="12"/>
  <c r="H190" i="9" s="1"/>
  <c r="AH96" i="12"/>
  <c r="I194" i="9" s="1"/>
  <c r="AF96" i="12"/>
  <c r="G194" i="9" s="1"/>
  <c r="AG96" i="12"/>
  <c r="H194" i="9" s="1"/>
  <c r="AH100" i="12"/>
  <c r="I198" i="9" s="1"/>
  <c r="AF100" i="12"/>
  <c r="G198" i="9" s="1"/>
  <c r="AG100" i="12"/>
  <c r="H198" i="9" s="1"/>
  <c r="AH104" i="12"/>
  <c r="I202" i="9" s="1"/>
  <c r="AF104" i="12"/>
  <c r="G202" i="9" s="1"/>
  <c r="AG104" i="12"/>
  <c r="H202" i="9" s="1"/>
  <c r="AG91" i="12"/>
  <c r="H189" i="9" s="1"/>
  <c r="AH91" i="12"/>
  <c r="I189" i="9" s="1"/>
  <c r="AF91" i="12"/>
  <c r="G189" i="9" s="1"/>
  <c r="AG95" i="12"/>
  <c r="H193" i="9" s="1"/>
  <c r="AH95" i="12"/>
  <c r="I193" i="9" s="1"/>
  <c r="AF95" i="12"/>
  <c r="G193" i="9" s="1"/>
  <c r="AG99" i="12"/>
  <c r="H197" i="9" s="1"/>
  <c r="AH99" i="12"/>
  <c r="I197" i="9" s="1"/>
  <c r="AF99" i="12"/>
  <c r="G197" i="9" s="1"/>
  <c r="AG103" i="12"/>
  <c r="H201" i="9" s="1"/>
  <c r="AH103" i="12"/>
  <c r="I201" i="9" s="1"/>
  <c r="AF103" i="12"/>
  <c r="G201" i="9" s="1"/>
  <c r="AG107" i="12"/>
  <c r="H205" i="9" s="1"/>
  <c r="AH107" i="12"/>
  <c r="I205" i="9" s="1"/>
  <c r="AF107" i="12"/>
  <c r="G177" i="9" l="1"/>
  <c r="D687" i="10"/>
  <c r="D789" i="10"/>
  <c r="G176" i="9"/>
  <c r="D788" i="10"/>
  <c r="D686" i="10"/>
  <c r="D585" i="10"/>
  <c r="G175" i="9"/>
  <c r="D889" i="10"/>
  <c r="D787" i="10"/>
  <c r="D685" i="10"/>
  <c r="D583" i="10"/>
  <c r="G174" i="9"/>
  <c r="D786" i="10"/>
  <c r="D684" i="10"/>
  <c r="G170" i="9"/>
  <c r="D782" i="10"/>
  <c r="D680" i="10"/>
  <c r="G171" i="9"/>
  <c r="D783" i="10"/>
  <c r="D681" i="10"/>
  <c r="G167" i="9"/>
  <c r="D779" i="10"/>
  <c r="D677" i="10"/>
  <c r="G162" i="9"/>
  <c r="D876" i="10"/>
  <c r="D774" i="10"/>
  <c r="D570" i="10"/>
  <c r="D672" i="10"/>
  <c r="D872" i="10"/>
  <c r="D770" i="10"/>
  <c r="D668" i="10"/>
  <c r="G166" i="9"/>
  <c r="D778" i="10"/>
  <c r="D676" i="10"/>
  <c r="G163" i="9"/>
  <c r="D877" i="10"/>
  <c r="D571" i="10"/>
  <c r="D775" i="10"/>
  <c r="D673" i="10"/>
  <c r="D873" i="10"/>
  <c r="D771" i="10"/>
  <c r="D669" i="10"/>
  <c r="G172" i="9"/>
  <c r="D784" i="10"/>
  <c r="D682" i="10"/>
  <c r="G168" i="9"/>
  <c r="D780" i="10"/>
  <c r="D678" i="10"/>
  <c r="G173" i="9"/>
  <c r="D785" i="10"/>
  <c r="D683" i="10"/>
  <c r="G169" i="9"/>
  <c r="D781" i="10"/>
  <c r="D679" i="10"/>
  <c r="G164" i="9"/>
  <c r="D878" i="10"/>
  <c r="D776" i="10"/>
  <c r="D674" i="10"/>
  <c r="D874" i="10"/>
  <c r="D772" i="10"/>
  <c r="D670" i="10"/>
  <c r="G165" i="9"/>
  <c r="D777" i="10"/>
  <c r="D675" i="10"/>
  <c r="G161" i="9"/>
  <c r="D875" i="10"/>
  <c r="D773" i="10"/>
  <c r="D671" i="10"/>
  <c r="G157" i="9"/>
  <c r="D871" i="10"/>
  <c r="D769" i="10"/>
  <c r="D667" i="10"/>
  <c r="D565" i="10"/>
  <c r="D569" i="10"/>
  <c r="D580" i="10"/>
  <c r="D582" i="10"/>
  <c r="D575" i="10"/>
  <c r="D581" i="10"/>
  <c r="D577" i="10"/>
  <c r="D573" i="10"/>
  <c r="G121" i="9"/>
  <c r="D835" i="10"/>
  <c r="D733" i="10"/>
  <c r="D529" i="10"/>
  <c r="D631" i="10"/>
  <c r="D729" i="10"/>
  <c r="D627" i="10"/>
  <c r="G113" i="9"/>
  <c r="D725" i="10"/>
  <c r="D623" i="10"/>
  <c r="D721" i="10"/>
  <c r="D619" i="10"/>
  <c r="D819" i="10"/>
  <c r="D717" i="10"/>
  <c r="G122" i="9"/>
  <c r="D530" i="10"/>
  <c r="D734" i="10"/>
  <c r="D632" i="10"/>
  <c r="G118" i="9"/>
  <c r="D832" i="10"/>
  <c r="D526" i="10"/>
  <c r="D730" i="10"/>
  <c r="D628" i="10"/>
  <c r="G114" i="9"/>
  <c r="D726" i="10"/>
  <c r="D624" i="10"/>
  <c r="G110" i="9"/>
  <c r="D722" i="10"/>
  <c r="D620" i="10"/>
  <c r="D833" i="10"/>
  <c r="D731" i="10"/>
  <c r="G115" i="9"/>
  <c r="D727" i="10"/>
  <c r="D625" i="10"/>
  <c r="G111" i="9"/>
  <c r="D723" i="10"/>
  <c r="D621" i="10"/>
  <c r="D821" i="10"/>
  <c r="D719" i="10"/>
  <c r="G120" i="9"/>
  <c r="D732" i="10"/>
  <c r="D630" i="10"/>
  <c r="G116" i="9"/>
  <c r="D830" i="10"/>
  <c r="D728" i="10"/>
  <c r="D626" i="10"/>
  <c r="G112" i="9"/>
  <c r="D724" i="10"/>
  <c r="D622" i="10"/>
  <c r="G108" i="9"/>
  <c r="D516" i="10"/>
  <c r="D720" i="10"/>
  <c r="D618" i="10"/>
  <c r="D523" i="10"/>
  <c r="D519" i="10"/>
  <c r="D518" i="10"/>
  <c r="D522" i="10"/>
  <c r="D528" i="10"/>
  <c r="D524" i="10"/>
  <c r="D520" i="10"/>
  <c r="D527" i="10"/>
  <c r="D521" i="10"/>
  <c r="G117" i="9"/>
  <c r="D525" i="10"/>
  <c r="G119" i="9"/>
  <c r="D629" i="10"/>
  <c r="D531" i="10"/>
  <c r="G125" i="9"/>
  <c r="D533" i="10"/>
  <c r="D535" i="10"/>
  <c r="D572" i="10"/>
  <c r="D574" i="10"/>
  <c r="D576" i="10"/>
  <c r="D578" i="10"/>
  <c r="D579" i="10"/>
  <c r="G159" i="9"/>
  <c r="D975" i="10"/>
  <c r="D919" i="10"/>
  <c r="D1021" i="10"/>
  <c r="D969" i="10"/>
  <c r="D867" i="10"/>
  <c r="D922" i="10"/>
  <c r="D820" i="10"/>
  <c r="D564" i="10"/>
  <c r="D870" i="10"/>
  <c r="D972" i="10"/>
  <c r="D920" i="10"/>
  <c r="D818" i="10"/>
  <c r="G160" i="9"/>
  <c r="D568" i="10"/>
  <c r="D567" i="10"/>
  <c r="G205" i="9"/>
  <c r="D613" i="10"/>
  <c r="D817" i="10"/>
  <c r="D715" i="10"/>
  <c r="G153" i="9"/>
  <c r="D765" i="10"/>
  <c r="D663" i="10"/>
  <c r="D561" i="10"/>
  <c r="G109" i="9"/>
  <c r="D517" i="10"/>
  <c r="G107" i="9"/>
  <c r="D617" i="10"/>
  <c r="D515" i="10"/>
  <c r="G104" i="9"/>
  <c r="D614" i="10"/>
  <c r="D716" i="10"/>
  <c r="G158" i="9"/>
  <c r="D566" i="10"/>
  <c r="G105" i="9"/>
  <c r="D615" i="10"/>
  <c r="D513" i="10"/>
  <c r="G106" i="9"/>
  <c r="D616" i="10"/>
  <c r="D718" i="10"/>
  <c r="G156" i="9"/>
  <c r="D768" i="10"/>
  <c r="D512" i="10"/>
  <c r="M52" i="9" l="1"/>
  <c r="M53" i="9"/>
  <c r="M27" i="11"/>
  <c r="M28" i="11"/>
  <c r="M34" i="11"/>
  <c r="M35" i="11"/>
  <c r="M26" i="11"/>
  <c r="M37" i="11"/>
  <c r="K5" i="11"/>
  <c r="K29" i="11"/>
  <c r="L5" i="11"/>
  <c r="L29" i="11"/>
  <c r="K6" i="11"/>
  <c r="K30" i="11"/>
  <c r="L6" i="11"/>
  <c r="L30" i="11"/>
  <c r="K34" i="11"/>
  <c r="K11" i="11"/>
  <c r="K35" i="11"/>
  <c r="K13" i="11"/>
  <c r="K37" i="11"/>
  <c r="L13" i="11"/>
  <c r="K14" i="11"/>
  <c r="K38" i="11"/>
  <c r="L14" i="11"/>
  <c r="L38" i="11"/>
  <c r="L26" i="11"/>
  <c r="K26" i="11"/>
  <c r="U9" i="4"/>
  <c r="V9" i="4"/>
  <c r="I27" i="11" s="1"/>
  <c r="U10" i="4"/>
  <c r="V10" i="4"/>
  <c r="I28" i="11" s="1"/>
  <c r="U11" i="4"/>
  <c r="I5" i="11" s="1"/>
  <c r="V11" i="4"/>
  <c r="I29" i="11" s="1"/>
  <c r="U12" i="4"/>
  <c r="V12" i="4"/>
  <c r="U21" i="4"/>
  <c r="V21" i="4"/>
  <c r="U22" i="4"/>
  <c r="I11" i="11" s="1"/>
  <c r="V22" i="4"/>
  <c r="I35" i="11" s="1"/>
  <c r="U23" i="4"/>
  <c r="V23" i="4"/>
  <c r="U24" i="4"/>
  <c r="V24" i="4"/>
  <c r="U25" i="4"/>
  <c r="I14" i="11" s="1"/>
  <c r="V25" i="4"/>
  <c r="I38" i="11" s="1"/>
  <c r="V8" i="4"/>
  <c r="I26" i="11" s="1"/>
  <c r="U8" i="4"/>
  <c r="BD6" i="2"/>
  <c r="M3" i="11"/>
  <c r="I4" i="11"/>
  <c r="C10" i="11"/>
  <c r="C12" i="11"/>
  <c r="I13" i="11"/>
  <c r="I2" i="11"/>
  <c r="D11" i="11"/>
  <c r="D10" i="11"/>
  <c r="D28" i="11"/>
  <c r="D27" i="11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B205" i="10" s="1"/>
  <c r="BD7" i="2"/>
  <c r="BE7" i="2"/>
  <c r="G105" i="10" s="1"/>
  <c r="BD8" i="2"/>
  <c r="BE8" i="2"/>
  <c r="BD9" i="2"/>
  <c r="BE9" i="2"/>
  <c r="BD10" i="2"/>
  <c r="BE10" i="2"/>
  <c r="BD11" i="2"/>
  <c r="BE11" i="2"/>
  <c r="BD12" i="2"/>
  <c r="BE12" i="2"/>
  <c r="BD13" i="2"/>
  <c r="BE13" i="2"/>
  <c r="BD14" i="2"/>
  <c r="BE14" i="2"/>
  <c r="BD15" i="2"/>
  <c r="BE15" i="2"/>
  <c r="BD16" i="2"/>
  <c r="BE16" i="2"/>
  <c r="BD17" i="2"/>
  <c r="BE17" i="2"/>
  <c r="BD18" i="2"/>
  <c r="BE18" i="2"/>
  <c r="BD19" i="2"/>
  <c r="BE19" i="2"/>
  <c r="BD20" i="2"/>
  <c r="BE20" i="2"/>
  <c r="BD21" i="2"/>
  <c r="BE21" i="2"/>
  <c r="BD22" i="2"/>
  <c r="BE22" i="2"/>
  <c r="BD23" i="2"/>
  <c r="BE23" i="2"/>
  <c r="BD24" i="2"/>
  <c r="BE24" i="2"/>
  <c r="BD25" i="2"/>
  <c r="BE25" i="2"/>
  <c r="BD26" i="2"/>
  <c r="BE26" i="2"/>
  <c r="BD27" i="2"/>
  <c r="BE27" i="2"/>
  <c r="BD28" i="2"/>
  <c r="BE28" i="2"/>
  <c r="BD29" i="2"/>
  <c r="BE29" i="2"/>
  <c r="BD30" i="2"/>
  <c r="BE30" i="2"/>
  <c r="BD31" i="2"/>
  <c r="BE31" i="2"/>
  <c r="BD32" i="2"/>
  <c r="BE32" i="2"/>
  <c r="BD33" i="2"/>
  <c r="BE33" i="2"/>
  <c r="BD34" i="2"/>
  <c r="BE34" i="2"/>
  <c r="BD35" i="2"/>
  <c r="BE35" i="2"/>
  <c r="BD36" i="2"/>
  <c r="BE36" i="2"/>
  <c r="BD37" i="2"/>
  <c r="BE37" i="2"/>
  <c r="BD38" i="2"/>
  <c r="BE38" i="2"/>
  <c r="BD39" i="2"/>
  <c r="BE39" i="2"/>
  <c r="BD40" i="2"/>
  <c r="BE40" i="2"/>
  <c r="BD41" i="2"/>
  <c r="BE41" i="2"/>
  <c r="BD42" i="2"/>
  <c r="BE42" i="2"/>
  <c r="BD43" i="2"/>
  <c r="BE43" i="2"/>
  <c r="BD44" i="2"/>
  <c r="BE44" i="2"/>
  <c r="BD45" i="2"/>
  <c r="BE45" i="2"/>
  <c r="BD46" i="2"/>
  <c r="BE46" i="2"/>
  <c r="BD47" i="2"/>
  <c r="BE47" i="2"/>
  <c r="BD48" i="2"/>
  <c r="BE48" i="2"/>
  <c r="BD49" i="2"/>
  <c r="BE49" i="2"/>
  <c r="BD50" i="2"/>
  <c r="BE50" i="2"/>
  <c r="BD51" i="2"/>
  <c r="BE51" i="2"/>
  <c r="BD52" i="2"/>
  <c r="BE52" i="2"/>
  <c r="BD53" i="2"/>
  <c r="BE53" i="2"/>
  <c r="BD54" i="2"/>
  <c r="BE54" i="2"/>
  <c r="BD55" i="2"/>
  <c r="BE55" i="2"/>
  <c r="BD58" i="2"/>
  <c r="BE58" i="2"/>
  <c r="BD59" i="2"/>
  <c r="BE59" i="2"/>
  <c r="BD60" i="2"/>
  <c r="BE60" i="2"/>
  <c r="BD61" i="2"/>
  <c r="BE61" i="2"/>
  <c r="BD62" i="2"/>
  <c r="BE62" i="2"/>
  <c r="BD63" i="2"/>
  <c r="BE63" i="2"/>
  <c r="BD64" i="2"/>
  <c r="BE64" i="2"/>
  <c r="BD65" i="2"/>
  <c r="BE65" i="2"/>
  <c r="BD66" i="2"/>
  <c r="BE66" i="2"/>
  <c r="BD67" i="2"/>
  <c r="BE67" i="2"/>
  <c r="BD68" i="2"/>
  <c r="BE68" i="2"/>
  <c r="BD69" i="2"/>
  <c r="BE69" i="2"/>
  <c r="BD70" i="2"/>
  <c r="BE70" i="2"/>
  <c r="BD71" i="2"/>
  <c r="BE71" i="2"/>
  <c r="BD72" i="2"/>
  <c r="BE72" i="2"/>
  <c r="BD73" i="2"/>
  <c r="BE73" i="2"/>
  <c r="BD74" i="2"/>
  <c r="BE74" i="2"/>
  <c r="BD75" i="2"/>
  <c r="BE75" i="2"/>
  <c r="BD76" i="2"/>
  <c r="BE76" i="2"/>
  <c r="BD77" i="2"/>
  <c r="BE77" i="2"/>
  <c r="BD78" i="2"/>
  <c r="BE78" i="2"/>
  <c r="BD79" i="2"/>
  <c r="BE79" i="2"/>
  <c r="BD80" i="2"/>
  <c r="BE80" i="2"/>
  <c r="BD81" i="2"/>
  <c r="BE81" i="2"/>
  <c r="BD82" i="2"/>
  <c r="BE82" i="2"/>
  <c r="BD83" i="2"/>
  <c r="BE83" i="2"/>
  <c r="BD84" i="2"/>
  <c r="BE84" i="2"/>
  <c r="BD85" i="2"/>
  <c r="BE85" i="2"/>
  <c r="BD86" i="2"/>
  <c r="BE86" i="2"/>
  <c r="BD87" i="2"/>
  <c r="BE87" i="2"/>
  <c r="BD88" i="2"/>
  <c r="BE88" i="2"/>
  <c r="BD89" i="2"/>
  <c r="BE89" i="2"/>
  <c r="BD90" i="2"/>
  <c r="BE90" i="2"/>
  <c r="BD91" i="2"/>
  <c r="BE91" i="2"/>
  <c r="BD92" i="2"/>
  <c r="BE92" i="2"/>
  <c r="BD93" i="2"/>
  <c r="BE93" i="2"/>
  <c r="BD94" i="2"/>
  <c r="BE94" i="2"/>
  <c r="BD95" i="2"/>
  <c r="BE95" i="2"/>
  <c r="BD96" i="2"/>
  <c r="BE96" i="2"/>
  <c r="BD97" i="2"/>
  <c r="BE97" i="2"/>
  <c r="BD98" i="2"/>
  <c r="BE98" i="2"/>
  <c r="BD99" i="2"/>
  <c r="BE99" i="2"/>
  <c r="BD100" i="2"/>
  <c r="BE100" i="2"/>
  <c r="BD101" i="2"/>
  <c r="BE101" i="2"/>
  <c r="BD102" i="2"/>
  <c r="BE102" i="2"/>
  <c r="BD103" i="2"/>
  <c r="BE103" i="2"/>
  <c r="BD104" i="2"/>
  <c r="BE104" i="2"/>
  <c r="BD105" i="2"/>
  <c r="BE105" i="2"/>
  <c r="BD106" i="2"/>
  <c r="BE106" i="2"/>
  <c r="BD107" i="2"/>
  <c r="BE107" i="2"/>
  <c r="BE6" i="2"/>
  <c r="L28" i="11"/>
  <c r="L27" i="11"/>
  <c r="L35" i="11"/>
  <c r="L12" i="11"/>
  <c r="M10" i="11"/>
  <c r="B37" i="11"/>
  <c r="B36" i="11"/>
  <c r="B35" i="11"/>
  <c r="B34" i="11"/>
  <c r="B28" i="11"/>
  <c r="B27" i="11"/>
  <c r="B26" i="11"/>
  <c r="D36" i="11"/>
  <c r="D34" i="11"/>
  <c r="I36" i="11"/>
  <c r="I34" i="11"/>
  <c r="K36" i="11"/>
  <c r="K28" i="11"/>
  <c r="K27" i="11"/>
  <c r="K2" i="11"/>
  <c r="L4" i="11"/>
  <c r="M2" i="11"/>
  <c r="M13" i="11"/>
  <c r="M11" i="11"/>
  <c r="M4" i="11"/>
  <c r="C37" i="11"/>
  <c r="C36" i="11"/>
  <c r="C35" i="11"/>
  <c r="C34" i="11"/>
  <c r="C28" i="11"/>
  <c r="C27" i="11"/>
  <c r="C26" i="11"/>
  <c r="D26" i="11"/>
  <c r="D37" i="11"/>
  <c r="I37" i="11"/>
  <c r="B10" i="11"/>
  <c r="B4" i="11"/>
  <c r="I12" i="11"/>
  <c r="C2" i="11"/>
  <c r="I10" i="11"/>
  <c r="C13" i="11"/>
  <c r="C11" i="11"/>
  <c r="C3" i="11"/>
  <c r="B2" i="11"/>
  <c r="B13" i="11"/>
  <c r="B11" i="11"/>
  <c r="B3" i="11"/>
  <c r="C4" i="11"/>
  <c r="D2" i="11"/>
  <c r="D13" i="11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C26" i="10" s="1"/>
  <c r="A27" i="10"/>
  <c r="A28" i="10"/>
  <c r="C28" i="10" s="1"/>
  <c r="A29" i="10"/>
  <c r="A30" i="10"/>
  <c r="C30" i="10" s="1"/>
  <c r="A31" i="10"/>
  <c r="A32" i="10"/>
  <c r="C32" i="10" s="1"/>
  <c r="A33" i="10"/>
  <c r="A34" i="10"/>
  <c r="C34" i="10" s="1"/>
  <c r="A35" i="10"/>
  <c r="A36" i="10"/>
  <c r="C36" i="10" s="1"/>
  <c r="A37" i="10"/>
  <c r="A38" i="10"/>
  <c r="C38" i="10" s="1"/>
  <c r="A39" i="10"/>
  <c r="A40" i="10"/>
  <c r="C40" i="10" s="1"/>
  <c r="A41" i="10"/>
  <c r="A42" i="10"/>
  <c r="C42" i="10" s="1"/>
  <c r="A43" i="10"/>
  <c r="A44" i="10"/>
  <c r="C44" i="10" s="1"/>
  <c r="A45" i="10"/>
  <c r="A46" i="10"/>
  <c r="C46" i="10" s="1"/>
  <c r="A47" i="10"/>
  <c r="A48" i="10"/>
  <c r="C48" i="10" s="1"/>
  <c r="A49" i="10"/>
  <c r="A50" i="10"/>
  <c r="A51" i="10"/>
  <c r="A54" i="10"/>
  <c r="G54" i="10" s="1"/>
  <c r="A55" i="10"/>
  <c r="B55" i="10" s="1"/>
  <c r="A56" i="10"/>
  <c r="G56" i="10" s="1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G91" i="10" s="1"/>
  <c r="A92" i="10"/>
  <c r="A93" i="10"/>
  <c r="A94" i="10"/>
  <c r="A95" i="10"/>
  <c r="G95" i="10" s="1"/>
  <c r="A96" i="10"/>
  <c r="A97" i="10"/>
  <c r="G97" i="10" s="1"/>
  <c r="A98" i="10"/>
  <c r="A99" i="10"/>
  <c r="G99" i="10" s="1"/>
  <c r="A100" i="10"/>
  <c r="A101" i="10"/>
  <c r="G101" i="10" s="1"/>
  <c r="A102" i="10"/>
  <c r="A103" i="10"/>
  <c r="AT56" i="2"/>
  <c r="AU56" i="2"/>
  <c r="B54" i="10"/>
  <c r="A2" i="10"/>
  <c r="A3" i="9"/>
  <c r="A4" i="9"/>
  <c r="A5" i="9"/>
  <c r="A6" i="9"/>
  <c r="BG11" i="13" s="1"/>
  <c r="A7" i="9"/>
  <c r="A8" i="9"/>
  <c r="A9" i="9"/>
  <c r="A10" i="9"/>
  <c r="BG15" i="13" s="1"/>
  <c r="A11" i="9"/>
  <c r="A12" i="9"/>
  <c r="A13" i="9"/>
  <c r="A14" i="9"/>
  <c r="BG19" i="13" s="1"/>
  <c r="A15" i="9"/>
  <c r="A16" i="9"/>
  <c r="A17" i="9"/>
  <c r="E17" i="9" s="1"/>
  <c r="A18" i="9"/>
  <c r="BG23" i="13" s="1"/>
  <c r="A19" i="9"/>
  <c r="A20" i="9"/>
  <c r="A21" i="9"/>
  <c r="A22" i="9"/>
  <c r="BG27" i="13" s="1"/>
  <c r="A23" i="9"/>
  <c r="A24" i="9"/>
  <c r="A25" i="9"/>
  <c r="A26" i="9"/>
  <c r="BG31" i="13" s="1"/>
  <c r="A27" i="9"/>
  <c r="A28" i="9"/>
  <c r="A29" i="9"/>
  <c r="A30" i="9"/>
  <c r="BG35" i="13" s="1"/>
  <c r="A31" i="9"/>
  <c r="A32" i="9"/>
  <c r="BG37" i="13" s="1"/>
  <c r="A33" i="9"/>
  <c r="A34" i="9"/>
  <c r="BG39" i="13" s="1"/>
  <c r="A35" i="9"/>
  <c r="N35" i="9" s="1"/>
  <c r="A36" i="9"/>
  <c r="A37" i="9"/>
  <c r="A38" i="9"/>
  <c r="BG43" i="13" s="1"/>
  <c r="A39" i="9"/>
  <c r="A40" i="9"/>
  <c r="A41" i="9"/>
  <c r="E41" i="9" s="1"/>
  <c r="A42" i="9"/>
  <c r="BG47" i="13" s="1"/>
  <c r="A43" i="9"/>
  <c r="A44" i="9"/>
  <c r="A45" i="9"/>
  <c r="A46" i="9"/>
  <c r="BG51" i="13" s="1"/>
  <c r="A47" i="9"/>
  <c r="A48" i="9"/>
  <c r="A49" i="9"/>
  <c r="A50" i="9"/>
  <c r="BG55" i="13" s="1"/>
  <c r="A51" i="9"/>
  <c r="N53" i="9"/>
  <c r="A54" i="9"/>
  <c r="A55" i="9"/>
  <c r="BG60" i="13" s="1"/>
  <c r="A56" i="9"/>
  <c r="A57" i="9"/>
  <c r="A58" i="9"/>
  <c r="A59" i="9"/>
  <c r="A60" i="9"/>
  <c r="A61" i="9"/>
  <c r="BG66" i="13" s="1"/>
  <c r="A62" i="9"/>
  <c r="N62" i="9" s="1"/>
  <c r="A63" i="9"/>
  <c r="BG68" i="13" s="1"/>
  <c r="A64" i="9"/>
  <c r="A65" i="9"/>
  <c r="BG70" i="13" s="1"/>
  <c r="A66" i="9"/>
  <c r="BG71" i="13" s="1"/>
  <c r="A67" i="9"/>
  <c r="BG72" i="13" s="1"/>
  <c r="A68" i="9"/>
  <c r="A69" i="9"/>
  <c r="BG74" i="13" s="1"/>
  <c r="A70" i="9"/>
  <c r="BG75" i="13" s="1"/>
  <c r="A71" i="9"/>
  <c r="BG76" i="13" s="1"/>
  <c r="A72" i="9"/>
  <c r="A73" i="9"/>
  <c r="A74" i="9"/>
  <c r="BG79" i="13" s="1"/>
  <c r="A75" i="9"/>
  <c r="A76" i="9"/>
  <c r="A77" i="9"/>
  <c r="BG82" i="13" s="1"/>
  <c r="A78" i="9"/>
  <c r="BG83" i="13" s="1"/>
  <c r="A79" i="9"/>
  <c r="BG84" i="13" s="1"/>
  <c r="A80" i="9"/>
  <c r="A81" i="9"/>
  <c r="BG86" i="13" s="1"/>
  <c r="A82" i="9"/>
  <c r="A83" i="9"/>
  <c r="BG88" i="13" s="1"/>
  <c r="A84" i="9"/>
  <c r="A85" i="9"/>
  <c r="BG90" i="13" s="1"/>
  <c r="A86" i="9"/>
  <c r="BG91" i="13" s="1"/>
  <c r="A87" i="9"/>
  <c r="BG92" i="13" s="1"/>
  <c r="A88" i="9"/>
  <c r="A89" i="9"/>
  <c r="BG94" i="13" s="1"/>
  <c r="A90" i="9"/>
  <c r="A91" i="9"/>
  <c r="A92" i="9"/>
  <c r="A93" i="9"/>
  <c r="A94" i="9"/>
  <c r="BG99" i="13" s="1"/>
  <c r="A95" i="9"/>
  <c r="BG100" i="13" s="1"/>
  <c r="A96" i="9"/>
  <c r="BG101" i="13" s="1"/>
  <c r="A97" i="9"/>
  <c r="BG102" i="13" s="1"/>
  <c r="A98" i="9"/>
  <c r="A99" i="9"/>
  <c r="BG104" i="13" s="1"/>
  <c r="A100" i="9"/>
  <c r="A101" i="9"/>
  <c r="A102" i="9"/>
  <c r="BG107" i="13" s="1"/>
  <c r="A103" i="9"/>
  <c r="BG108" i="13" s="1"/>
  <c r="E2" i="8"/>
  <c r="D2" i="8"/>
  <c r="C2" i="8"/>
  <c r="A2" i="8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O24" i="4"/>
  <c r="R16" i="4"/>
  <c r="R17" i="4"/>
  <c r="R18" i="4"/>
  <c r="R19" i="4"/>
  <c r="T19" i="4"/>
  <c r="T18" i="4"/>
  <c r="T17" i="4"/>
  <c r="T16" i="4"/>
  <c r="S16" i="4"/>
  <c r="S17" i="4"/>
  <c r="S18" i="4"/>
  <c r="S19" i="4"/>
  <c r="Q56" i="2"/>
  <c r="AI56" i="2"/>
  <c r="R56" i="2" s="1"/>
  <c r="AF56" i="2" s="1"/>
  <c r="Q57" i="2"/>
  <c r="AI57" i="2"/>
  <c r="R57" i="2" s="1"/>
  <c r="AF57" i="2" s="1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6" i="2"/>
  <c r="Q6" i="2" s="1"/>
  <c r="AQ83" i="2"/>
  <c r="AR83" i="2" s="1"/>
  <c r="AQ84" i="2"/>
  <c r="AR84" i="2" s="1"/>
  <c r="AQ85" i="2"/>
  <c r="AR85" i="2" s="1"/>
  <c r="AQ86" i="2"/>
  <c r="AR86" i="2" s="1"/>
  <c r="AQ87" i="2"/>
  <c r="AR87" i="2" s="1"/>
  <c r="AQ88" i="2"/>
  <c r="AR88" i="2" s="1"/>
  <c r="AQ89" i="2"/>
  <c r="AR89" i="2" s="1"/>
  <c r="AQ90" i="2"/>
  <c r="AR90" i="2" s="1"/>
  <c r="AQ91" i="2"/>
  <c r="AR91" i="2" s="1"/>
  <c r="AQ92" i="2"/>
  <c r="AR92" i="2" s="1"/>
  <c r="AQ93" i="2"/>
  <c r="AR93" i="2" s="1"/>
  <c r="AQ94" i="2"/>
  <c r="AR94" i="2" s="1"/>
  <c r="AQ95" i="2"/>
  <c r="AR95" i="2" s="1"/>
  <c r="AQ96" i="2"/>
  <c r="AR96" i="2" s="1"/>
  <c r="AQ97" i="2"/>
  <c r="AR97" i="2" s="1"/>
  <c r="AQ98" i="2"/>
  <c r="AR98" i="2" s="1"/>
  <c r="AQ99" i="2"/>
  <c r="AR99" i="2" s="1"/>
  <c r="AQ100" i="2"/>
  <c r="AR100" i="2" s="1"/>
  <c r="AQ101" i="2"/>
  <c r="AR101" i="2" s="1"/>
  <c r="AQ102" i="2"/>
  <c r="AR102" i="2" s="1"/>
  <c r="AQ103" i="2"/>
  <c r="AR103" i="2" s="1"/>
  <c r="AQ104" i="2"/>
  <c r="AR104" i="2" s="1"/>
  <c r="AQ105" i="2"/>
  <c r="AR105" i="2" s="1"/>
  <c r="AQ50" i="2"/>
  <c r="AR50" i="2" s="1"/>
  <c r="AQ51" i="2"/>
  <c r="AR51" i="2" s="1"/>
  <c r="AQ52" i="2"/>
  <c r="AR52" i="2" s="1"/>
  <c r="AQ53" i="2"/>
  <c r="AR53" i="2" s="1"/>
  <c r="AQ28" i="2"/>
  <c r="AR28" i="2" s="1"/>
  <c r="AQ29" i="2"/>
  <c r="AR29" i="2" s="1"/>
  <c r="AQ30" i="2"/>
  <c r="AR30" i="2" s="1"/>
  <c r="AQ31" i="2"/>
  <c r="AR31" i="2" s="1"/>
  <c r="AQ32" i="2"/>
  <c r="AR32" i="2" s="1"/>
  <c r="AQ33" i="2"/>
  <c r="AR33" i="2" s="1"/>
  <c r="AQ34" i="2"/>
  <c r="AR34" i="2" s="1"/>
  <c r="AQ35" i="2"/>
  <c r="AR35" i="2" s="1"/>
  <c r="AQ36" i="2"/>
  <c r="AR36" i="2" s="1"/>
  <c r="AQ37" i="2"/>
  <c r="AR37" i="2" s="1"/>
  <c r="AQ38" i="2"/>
  <c r="AR38" i="2" s="1"/>
  <c r="AQ39" i="2"/>
  <c r="AR39" i="2" s="1"/>
  <c r="AQ40" i="2"/>
  <c r="AR40" i="2" s="1"/>
  <c r="AQ41" i="2"/>
  <c r="AR41" i="2" s="1"/>
  <c r="AQ42" i="2"/>
  <c r="AR42" i="2" s="1"/>
  <c r="AQ43" i="2"/>
  <c r="AR43" i="2" s="1"/>
  <c r="AQ44" i="2"/>
  <c r="AR44" i="2" s="1"/>
  <c r="AQ45" i="2"/>
  <c r="AR45" i="2" s="1"/>
  <c r="AQ46" i="2"/>
  <c r="AR46" i="2" s="1"/>
  <c r="AQ47" i="2"/>
  <c r="AR47" i="2" s="1"/>
  <c r="AQ48" i="2"/>
  <c r="AR48" i="2" s="1"/>
  <c r="AQ49" i="2"/>
  <c r="AR49" i="2" s="1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89" i="2"/>
  <c r="U89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T97" i="2"/>
  <c r="U97" i="2"/>
  <c r="T98" i="2"/>
  <c r="U98" i="2"/>
  <c r="T99" i="2"/>
  <c r="U99" i="2"/>
  <c r="T100" i="2"/>
  <c r="U100" i="2"/>
  <c r="T101" i="2"/>
  <c r="U101" i="2"/>
  <c r="T102" i="2"/>
  <c r="U102" i="2"/>
  <c r="T103" i="2"/>
  <c r="U103" i="2"/>
  <c r="T104" i="2"/>
  <c r="U104" i="2"/>
  <c r="T105" i="2"/>
  <c r="U105" i="2"/>
  <c r="T106" i="2"/>
  <c r="U106" i="2"/>
  <c r="T107" i="2"/>
  <c r="U107" i="2"/>
  <c r="AQ80" i="2"/>
  <c r="AR80" i="2" s="1"/>
  <c r="AQ81" i="2"/>
  <c r="AR81" i="2" s="1"/>
  <c r="AQ82" i="2"/>
  <c r="AR82" i="2" s="1"/>
  <c r="AQ106" i="2"/>
  <c r="AR106" i="2" s="1"/>
  <c r="AQ54" i="2"/>
  <c r="AR54" i="2" s="1"/>
  <c r="AQ55" i="2"/>
  <c r="AR55" i="2" s="1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Q107" i="2"/>
  <c r="AR107" i="2" s="1"/>
  <c r="AS107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90" i="2"/>
  <c r="AS91" i="2"/>
  <c r="AS39" i="2"/>
  <c r="AS40" i="2"/>
  <c r="AQ59" i="2"/>
  <c r="AR59" i="2" s="1"/>
  <c r="AQ60" i="2"/>
  <c r="AR60" i="2" s="1"/>
  <c r="AQ61" i="2"/>
  <c r="AR61" i="2" s="1"/>
  <c r="AQ62" i="2"/>
  <c r="AR62" i="2" s="1"/>
  <c r="AQ63" i="2"/>
  <c r="AR63" i="2" s="1"/>
  <c r="AQ64" i="2"/>
  <c r="AR64" i="2" s="1"/>
  <c r="AQ65" i="2"/>
  <c r="AR65" i="2" s="1"/>
  <c r="AQ66" i="2"/>
  <c r="AR66" i="2" s="1"/>
  <c r="AQ67" i="2"/>
  <c r="AR67" i="2" s="1"/>
  <c r="AQ68" i="2"/>
  <c r="AR68" i="2" s="1"/>
  <c r="AQ69" i="2"/>
  <c r="AR69" i="2" s="1"/>
  <c r="AQ70" i="2"/>
  <c r="AR70" i="2" s="1"/>
  <c r="AQ71" i="2"/>
  <c r="AR71" i="2" s="1"/>
  <c r="AQ72" i="2"/>
  <c r="AR72" i="2" s="1"/>
  <c r="AQ73" i="2"/>
  <c r="AR73" i="2" s="1"/>
  <c r="AQ74" i="2"/>
  <c r="AR74" i="2" s="1"/>
  <c r="AQ75" i="2"/>
  <c r="AR75" i="2" s="1"/>
  <c r="AQ76" i="2"/>
  <c r="AR76" i="2" s="1"/>
  <c r="AQ77" i="2"/>
  <c r="AR77" i="2" s="1"/>
  <c r="AQ78" i="2"/>
  <c r="AR78" i="2" s="1"/>
  <c r="AQ79" i="2"/>
  <c r="AR79" i="2" s="1"/>
  <c r="AQ7" i="2"/>
  <c r="AR7" i="2" s="1"/>
  <c r="AQ8" i="2"/>
  <c r="AR8" i="2" s="1"/>
  <c r="AQ9" i="2"/>
  <c r="AR9" i="2" s="1"/>
  <c r="AQ10" i="2"/>
  <c r="AR10" i="2" s="1"/>
  <c r="AQ11" i="2"/>
  <c r="AR11" i="2" s="1"/>
  <c r="AQ12" i="2"/>
  <c r="AR12" i="2" s="1"/>
  <c r="AQ13" i="2"/>
  <c r="AR13" i="2" s="1"/>
  <c r="AQ14" i="2"/>
  <c r="AR14" i="2" s="1"/>
  <c r="AQ15" i="2"/>
  <c r="AR15" i="2" s="1"/>
  <c r="AQ16" i="2"/>
  <c r="AR16" i="2" s="1"/>
  <c r="AQ17" i="2"/>
  <c r="AR17" i="2" s="1"/>
  <c r="AQ18" i="2"/>
  <c r="AR18" i="2" s="1"/>
  <c r="AQ19" i="2"/>
  <c r="AR19" i="2" s="1"/>
  <c r="AQ20" i="2"/>
  <c r="AR20" i="2" s="1"/>
  <c r="AQ21" i="2"/>
  <c r="AR21" i="2" s="1"/>
  <c r="AQ22" i="2"/>
  <c r="AR22" i="2" s="1"/>
  <c r="AQ23" i="2"/>
  <c r="AR23" i="2" s="1"/>
  <c r="AQ24" i="2"/>
  <c r="AR24" i="2" s="1"/>
  <c r="AQ25" i="2"/>
  <c r="AR25" i="2" s="1"/>
  <c r="AQ26" i="2"/>
  <c r="AR26" i="2" s="1"/>
  <c r="AQ27" i="2"/>
  <c r="AR27" i="2" s="1"/>
  <c r="AQ58" i="2"/>
  <c r="AR58" i="2" s="1"/>
  <c r="AR6" i="2"/>
  <c r="C2" i="9" s="1"/>
  <c r="E3" i="7"/>
  <c r="G3" i="7"/>
  <c r="F3" i="7"/>
  <c r="C3" i="7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6" i="2"/>
  <c r="D2" i="9" s="1"/>
  <c r="A1" i="4"/>
  <c r="A1" i="2"/>
  <c r="A58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55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B3" i="7"/>
  <c r="C77" i="10"/>
  <c r="C43" i="10"/>
  <c r="C11" i="10"/>
  <c r="F52" i="9"/>
  <c r="BD57" i="13" s="1"/>
  <c r="J52" i="9"/>
  <c r="N52" i="9"/>
  <c r="L52" i="9"/>
  <c r="BC57" i="13" s="1"/>
  <c r="I52" i="9"/>
  <c r="H52" i="9"/>
  <c r="D53" i="9"/>
  <c r="I53" i="9"/>
  <c r="H53" i="9"/>
  <c r="L53" i="9"/>
  <c r="BC58" i="13" s="1"/>
  <c r="J53" i="9"/>
  <c r="G53" i="9"/>
  <c r="G52" i="9"/>
  <c r="C53" i="9"/>
  <c r="BB58" i="13" s="1"/>
  <c r="C52" i="9"/>
  <c r="BB57" i="13" s="1"/>
  <c r="E53" i="9"/>
  <c r="E49" i="9"/>
  <c r="E9" i="9"/>
  <c r="F53" i="9"/>
  <c r="BD58" i="13" s="1"/>
  <c r="D52" i="9"/>
  <c r="E96" i="9"/>
  <c r="E52" i="9"/>
  <c r="E32" i="9"/>
  <c r="CA6" i="2" l="1"/>
  <c r="BW6" i="2" s="1"/>
  <c r="C47" i="9"/>
  <c r="D37" i="9"/>
  <c r="G77" i="10"/>
  <c r="G35" i="10"/>
  <c r="G25" i="10"/>
  <c r="BN57" i="13"/>
  <c r="BH57" i="13"/>
  <c r="BL57" i="13"/>
  <c r="BJ57" i="13"/>
  <c r="BR57" i="13"/>
  <c r="BI57" i="13"/>
  <c r="BM57" i="13"/>
  <c r="BQ57" i="13"/>
  <c r="BS57" i="13"/>
  <c r="BK57" i="13"/>
  <c r="BO57" i="13"/>
  <c r="BP57" i="13"/>
  <c r="BK58" i="13"/>
  <c r="BS58" i="13"/>
  <c r="BP58" i="13"/>
  <c r="BI58" i="13"/>
  <c r="BM58" i="13"/>
  <c r="BQ58" i="13"/>
  <c r="BO58" i="13"/>
  <c r="BH58" i="13"/>
  <c r="BL58" i="13"/>
  <c r="BJ58" i="13"/>
  <c r="BR58" i="13"/>
  <c r="BN58" i="13"/>
  <c r="G51" i="10"/>
  <c r="G93" i="10"/>
  <c r="G47" i="10"/>
  <c r="G45" i="10"/>
  <c r="G41" i="10"/>
  <c r="G49" i="10"/>
  <c r="G43" i="10"/>
  <c r="G39" i="10"/>
  <c r="G37" i="10"/>
  <c r="G89" i="10"/>
  <c r="G87" i="10"/>
  <c r="G85" i="10"/>
  <c r="G83" i="10"/>
  <c r="G81" i="10"/>
  <c r="G79" i="10"/>
  <c r="G75" i="10"/>
  <c r="G73" i="10"/>
  <c r="G69" i="10"/>
  <c r="G65" i="10"/>
  <c r="G61" i="10"/>
  <c r="G57" i="10"/>
  <c r="G31" i="10"/>
  <c r="G27" i="10"/>
  <c r="G23" i="10"/>
  <c r="G21" i="10"/>
  <c r="G19" i="10"/>
  <c r="G17" i="10"/>
  <c r="G15" i="10"/>
  <c r="G13" i="10"/>
  <c r="G11" i="10"/>
  <c r="G9" i="10"/>
  <c r="G7" i="10"/>
  <c r="G5" i="10"/>
  <c r="BB7" i="13"/>
  <c r="L2" i="9"/>
  <c r="BC7" i="13" s="1"/>
  <c r="E101" i="9"/>
  <c r="BG106" i="13"/>
  <c r="E93" i="9"/>
  <c r="BG98" i="13"/>
  <c r="E73" i="9"/>
  <c r="BG78" i="13"/>
  <c r="E57" i="9"/>
  <c r="BG62" i="13"/>
  <c r="E100" i="9"/>
  <c r="BG105" i="13"/>
  <c r="E92" i="9"/>
  <c r="BG97" i="13"/>
  <c r="D88" i="9"/>
  <c r="BG93" i="13"/>
  <c r="E84" i="9"/>
  <c r="BG89" i="13"/>
  <c r="E80" i="9"/>
  <c r="BG85" i="13"/>
  <c r="E76" i="9"/>
  <c r="BG81" i="13"/>
  <c r="E72" i="9"/>
  <c r="BG77" i="13"/>
  <c r="E68" i="9"/>
  <c r="BG73" i="13"/>
  <c r="M64" i="9"/>
  <c r="BG69" i="13"/>
  <c r="M60" i="9"/>
  <c r="BG65" i="13"/>
  <c r="M56" i="9"/>
  <c r="BG61" i="13"/>
  <c r="N91" i="9"/>
  <c r="BG96" i="13"/>
  <c r="N75" i="9"/>
  <c r="BG80" i="13"/>
  <c r="N59" i="9"/>
  <c r="BG64" i="13"/>
  <c r="C98" i="9"/>
  <c r="BG103" i="13"/>
  <c r="C90" i="9"/>
  <c r="BG95" i="13"/>
  <c r="C82" i="9"/>
  <c r="BG87" i="13"/>
  <c r="M62" i="9"/>
  <c r="BG67" i="13"/>
  <c r="M58" i="9"/>
  <c r="BG63" i="13"/>
  <c r="M54" i="9"/>
  <c r="BG59" i="13"/>
  <c r="L47" i="9"/>
  <c r="BC52" i="13" s="1"/>
  <c r="BB52" i="13"/>
  <c r="E48" i="9"/>
  <c r="BG53" i="13"/>
  <c r="E44" i="9"/>
  <c r="BG49" i="13"/>
  <c r="E40" i="9"/>
  <c r="BG45" i="13"/>
  <c r="N36" i="9"/>
  <c r="BG41" i="13"/>
  <c r="E28" i="9"/>
  <c r="BG33" i="13"/>
  <c r="E24" i="9"/>
  <c r="BG29" i="13"/>
  <c r="N20" i="9"/>
  <c r="BG25" i="13"/>
  <c r="E16" i="9"/>
  <c r="BG21" i="13"/>
  <c r="E12" i="9"/>
  <c r="BG17" i="13"/>
  <c r="E8" i="9"/>
  <c r="BG13" i="13"/>
  <c r="N4" i="9"/>
  <c r="BG9" i="13"/>
  <c r="M51" i="9"/>
  <c r="BG56" i="13"/>
  <c r="M47" i="9"/>
  <c r="BG52" i="13"/>
  <c r="M43" i="9"/>
  <c r="BG48" i="13"/>
  <c r="M39" i="9"/>
  <c r="BG44" i="13"/>
  <c r="M35" i="9"/>
  <c r="BG40" i="13"/>
  <c r="M31" i="9"/>
  <c r="BG36" i="13"/>
  <c r="M27" i="9"/>
  <c r="BG32" i="13"/>
  <c r="M23" i="9"/>
  <c r="BG28" i="13"/>
  <c r="M19" i="9"/>
  <c r="BG24" i="13"/>
  <c r="M15" i="9"/>
  <c r="BG20" i="13"/>
  <c r="M11" i="9"/>
  <c r="BG16" i="13"/>
  <c r="M7" i="9"/>
  <c r="BG12" i="13"/>
  <c r="M3" i="9"/>
  <c r="BG8" i="13"/>
  <c r="M49" i="9"/>
  <c r="BG54" i="13"/>
  <c r="M45" i="9"/>
  <c r="BG50" i="13"/>
  <c r="M41" i="9"/>
  <c r="BG46" i="13"/>
  <c r="M37" i="9"/>
  <c r="BG42" i="13"/>
  <c r="M33" i="9"/>
  <c r="BG38" i="13"/>
  <c r="M29" i="9"/>
  <c r="BG34" i="13"/>
  <c r="M25" i="9"/>
  <c r="BG30" i="13"/>
  <c r="M21" i="9"/>
  <c r="BG26" i="13"/>
  <c r="M17" i="9"/>
  <c r="BG22" i="13"/>
  <c r="M13" i="9"/>
  <c r="BG18" i="13"/>
  <c r="M9" i="9"/>
  <c r="BG14" i="13"/>
  <c r="M5" i="9"/>
  <c r="BG10" i="13"/>
  <c r="G55" i="10"/>
  <c r="D14" i="9"/>
  <c r="Y100" i="2"/>
  <c r="Y94" i="2"/>
  <c r="Y86" i="2"/>
  <c r="Y80" i="2"/>
  <c r="Y52" i="2"/>
  <c r="Y44" i="2"/>
  <c r="D46" i="9"/>
  <c r="Y106" i="2"/>
  <c r="Y104" i="2"/>
  <c r="Y102" i="2"/>
  <c r="Y98" i="2"/>
  <c r="Y96" i="2"/>
  <c r="Y92" i="2"/>
  <c r="Y90" i="2"/>
  <c r="Y88" i="2"/>
  <c r="Y84" i="2"/>
  <c r="Y82" i="2"/>
  <c r="Y78" i="2"/>
  <c r="Y76" i="2"/>
  <c r="Y54" i="2"/>
  <c r="Y50" i="2"/>
  <c r="Y48" i="2"/>
  <c r="Y46" i="2"/>
  <c r="E25" i="9"/>
  <c r="D17" i="9"/>
  <c r="D13" i="9"/>
  <c r="D9" i="9"/>
  <c r="D5" i="9"/>
  <c r="G33" i="10"/>
  <c r="E33" i="9"/>
  <c r="G29" i="10"/>
  <c r="D73" i="9"/>
  <c r="C93" i="10"/>
  <c r="C61" i="10"/>
  <c r="C27" i="10"/>
  <c r="E64" i="9"/>
  <c r="C39" i="9"/>
  <c r="N19" i="9"/>
  <c r="AH56" i="2"/>
  <c r="C7" i="10"/>
  <c r="C23" i="10"/>
  <c r="C39" i="10"/>
  <c r="C57" i="10"/>
  <c r="C73" i="10"/>
  <c r="C89" i="10"/>
  <c r="C7" i="9"/>
  <c r="C47" i="10"/>
  <c r="C97" i="10"/>
  <c r="Y101" i="2"/>
  <c r="Y93" i="2"/>
  <c r="Y87" i="2"/>
  <c r="Y79" i="2"/>
  <c r="Y47" i="2"/>
  <c r="C15" i="10"/>
  <c r="C31" i="10"/>
  <c r="C65" i="10"/>
  <c r="C81" i="10"/>
  <c r="C11" i="9"/>
  <c r="C3" i="9"/>
  <c r="Y105" i="2"/>
  <c r="Y103" i="2"/>
  <c r="Y99" i="2"/>
  <c r="Y97" i="2"/>
  <c r="Y95" i="2"/>
  <c r="Y91" i="2"/>
  <c r="Y89" i="2"/>
  <c r="Y85" i="2"/>
  <c r="Y83" i="2"/>
  <c r="Y81" i="2"/>
  <c r="Y77" i="2"/>
  <c r="Y53" i="2"/>
  <c r="Y51" i="2"/>
  <c r="Y49" i="2"/>
  <c r="Y45" i="2"/>
  <c r="Y43" i="2"/>
  <c r="C31" i="9"/>
  <c r="N3" i="9"/>
  <c r="C19" i="10"/>
  <c r="C35" i="10"/>
  <c r="C51" i="10"/>
  <c r="C69" i="10"/>
  <c r="C85" i="10"/>
  <c r="C101" i="10"/>
  <c r="C205" i="10"/>
  <c r="G71" i="10"/>
  <c r="G63" i="10"/>
  <c r="G59" i="10"/>
  <c r="Y75" i="2"/>
  <c r="Y74" i="2"/>
  <c r="Y73" i="2"/>
  <c r="Y72" i="2"/>
  <c r="Y71" i="2"/>
  <c r="Y70" i="2"/>
  <c r="Y29" i="2"/>
  <c r="Y69" i="2"/>
  <c r="Y68" i="2"/>
  <c r="Y67" i="2"/>
  <c r="Y66" i="2"/>
  <c r="Y65" i="2"/>
  <c r="Y64" i="2"/>
  <c r="Y63" i="2"/>
  <c r="Y62" i="2"/>
  <c r="Y61" i="2"/>
  <c r="Y60" i="2"/>
  <c r="Y59" i="2"/>
  <c r="Y42" i="2"/>
  <c r="Y41" i="2"/>
  <c r="Y33" i="2"/>
  <c r="Y32" i="2"/>
  <c r="Y14" i="2"/>
  <c r="Y40" i="2"/>
  <c r="Y39" i="2"/>
  <c r="Y38" i="2"/>
  <c r="Y37" i="2"/>
  <c r="Y36" i="2"/>
  <c r="Y35" i="2"/>
  <c r="Y34" i="2"/>
  <c r="Y31" i="2"/>
  <c r="Y30" i="2"/>
  <c r="Y28" i="2"/>
  <c r="Y27" i="2"/>
  <c r="Y26" i="2"/>
  <c r="Y25" i="2"/>
  <c r="Y24" i="2"/>
  <c r="Y23" i="2"/>
  <c r="Y22" i="2"/>
  <c r="Y21" i="2"/>
  <c r="Y20" i="2"/>
  <c r="Y19" i="2"/>
  <c r="Y18" i="2"/>
  <c r="Y17" i="2"/>
  <c r="Y15" i="2"/>
  <c r="Y13" i="2"/>
  <c r="Y12" i="2"/>
  <c r="Y11" i="2"/>
  <c r="Y10" i="2"/>
  <c r="Y9" i="2"/>
  <c r="Y8" i="2"/>
  <c r="Y7" i="2"/>
  <c r="Y107" i="2"/>
  <c r="N54" i="9"/>
  <c r="G103" i="10"/>
  <c r="G67" i="10"/>
  <c r="Y16" i="2"/>
  <c r="C66" i="9"/>
  <c r="Y58" i="2"/>
  <c r="Y55" i="2"/>
  <c r="G3" i="10"/>
  <c r="Y6" i="2"/>
  <c r="BV6" i="2" s="1"/>
  <c r="K12" i="11"/>
  <c r="B12" i="11"/>
  <c r="D12" i="11"/>
  <c r="M12" i="11"/>
  <c r="L10" i="11"/>
  <c r="K3" i="11"/>
  <c r="I3" i="11"/>
  <c r="E56" i="9"/>
  <c r="E88" i="9"/>
  <c r="E5" i="9"/>
  <c r="E13" i="9"/>
  <c r="E21" i="9"/>
  <c r="E29" i="9"/>
  <c r="E37" i="9"/>
  <c r="E45" i="9"/>
  <c r="C27" i="9"/>
  <c r="C35" i="9"/>
  <c r="C43" i="9"/>
  <c r="N11" i="9"/>
  <c r="N27" i="9"/>
  <c r="N43" i="9"/>
  <c r="D29" i="9"/>
  <c r="N58" i="9"/>
  <c r="C54" i="9"/>
  <c r="D49" i="9"/>
  <c r="D41" i="9"/>
  <c r="B203" i="10"/>
  <c r="B201" i="10"/>
  <c r="B199" i="10"/>
  <c r="D199" i="10"/>
  <c r="B197" i="10"/>
  <c r="B195" i="10"/>
  <c r="B193" i="10"/>
  <c r="B191" i="10"/>
  <c r="B189" i="10"/>
  <c r="B187" i="10"/>
  <c r="B185" i="10"/>
  <c r="B183" i="10"/>
  <c r="B181" i="10"/>
  <c r="B179" i="10"/>
  <c r="B177" i="10"/>
  <c r="B175" i="10"/>
  <c r="B173" i="10"/>
  <c r="B171" i="10"/>
  <c r="B169" i="10"/>
  <c r="B167" i="10"/>
  <c r="B165" i="10"/>
  <c r="B163" i="10"/>
  <c r="B161" i="10"/>
  <c r="B159" i="10"/>
  <c r="B157" i="10"/>
  <c r="B151" i="10"/>
  <c r="B149" i="10"/>
  <c r="B147" i="10"/>
  <c r="B145" i="10"/>
  <c r="B143" i="10"/>
  <c r="B141" i="10"/>
  <c r="B139" i="10"/>
  <c r="B137" i="10"/>
  <c r="B135" i="10"/>
  <c r="B133" i="10"/>
  <c r="B131" i="10"/>
  <c r="B129" i="10"/>
  <c r="B127" i="10"/>
  <c r="B125" i="10"/>
  <c r="B123" i="10"/>
  <c r="B121" i="10"/>
  <c r="B119" i="10"/>
  <c r="B117" i="10"/>
  <c r="B115" i="10"/>
  <c r="B113" i="10"/>
  <c r="B111" i="10"/>
  <c r="B109" i="10"/>
  <c r="C102" i="9"/>
  <c r="B204" i="10"/>
  <c r="D204" i="10"/>
  <c r="B202" i="10"/>
  <c r="B200" i="10"/>
  <c r="B198" i="10"/>
  <c r="D198" i="10"/>
  <c r="B196" i="10"/>
  <c r="B194" i="10"/>
  <c r="B192" i="10"/>
  <c r="B190" i="10"/>
  <c r="B188" i="10"/>
  <c r="B186" i="10"/>
  <c r="B184" i="10"/>
  <c r="B182" i="10"/>
  <c r="B180" i="10"/>
  <c r="B178" i="10"/>
  <c r="B176" i="10"/>
  <c r="B174" i="10"/>
  <c r="B172" i="10"/>
  <c r="B170" i="10"/>
  <c r="B168" i="10"/>
  <c r="B166" i="10"/>
  <c r="B164" i="10"/>
  <c r="B162" i="10"/>
  <c r="B160" i="10"/>
  <c r="B158" i="10"/>
  <c r="G156" i="10"/>
  <c r="B150" i="10"/>
  <c r="B146" i="10"/>
  <c r="B142" i="10"/>
  <c r="B138" i="10"/>
  <c r="B134" i="10"/>
  <c r="B130" i="10"/>
  <c r="B126" i="10"/>
  <c r="B122" i="10"/>
  <c r="B118" i="10"/>
  <c r="B114" i="10"/>
  <c r="B110" i="10"/>
  <c r="L37" i="11"/>
  <c r="L36" i="11"/>
  <c r="L34" i="11"/>
  <c r="L11" i="11"/>
  <c r="K10" i="11"/>
  <c r="K4" i="11"/>
  <c r="L3" i="11"/>
  <c r="L2" i="11"/>
  <c r="D35" i="11"/>
  <c r="D38" i="11"/>
  <c r="D14" i="11"/>
  <c r="D4" i="11"/>
  <c r="B153" i="10"/>
  <c r="E60" i="9"/>
  <c r="C51" i="9"/>
  <c r="N51" i="9"/>
  <c r="D45" i="9"/>
  <c r="N56" i="9"/>
  <c r="N60" i="9"/>
  <c r="N64" i="9"/>
  <c r="D84" i="9"/>
  <c r="D80" i="9"/>
  <c r="D76" i="9"/>
  <c r="D72" i="9"/>
  <c r="D33" i="9"/>
  <c r="D25" i="9"/>
  <c r="D21" i="9"/>
  <c r="D68" i="9"/>
  <c r="D64" i="9"/>
  <c r="D60" i="9"/>
  <c r="D56" i="9"/>
  <c r="C23" i="9"/>
  <c r="C19" i="9"/>
  <c r="C15" i="9"/>
  <c r="C74" i="9"/>
  <c r="C70" i="9"/>
  <c r="C62" i="9"/>
  <c r="C58" i="9"/>
  <c r="D100" i="9"/>
  <c r="D96" i="9"/>
  <c r="D92" i="9"/>
  <c r="C78" i="9"/>
  <c r="C94" i="9"/>
  <c r="C86" i="9"/>
  <c r="C103" i="10"/>
  <c r="B107" i="10"/>
  <c r="B106" i="10"/>
  <c r="C104" i="10"/>
  <c r="G104" i="10"/>
  <c r="D89" i="9"/>
  <c r="D57" i="9"/>
  <c r="D30" i="9"/>
  <c r="AG56" i="2"/>
  <c r="C5" i="10"/>
  <c r="C9" i="10"/>
  <c r="C13" i="10"/>
  <c r="C17" i="10"/>
  <c r="C21" i="10"/>
  <c r="C25" i="10"/>
  <c r="C29" i="10"/>
  <c r="C33" i="10"/>
  <c r="C37" i="10"/>
  <c r="C41" i="10"/>
  <c r="C45" i="10"/>
  <c r="C49" i="10"/>
  <c r="C55" i="10"/>
  <c r="C59" i="10"/>
  <c r="C63" i="10"/>
  <c r="C67" i="10"/>
  <c r="C71" i="10"/>
  <c r="C75" i="10"/>
  <c r="C79" i="10"/>
  <c r="C83" i="10"/>
  <c r="C87" i="10"/>
  <c r="C91" i="10"/>
  <c r="C95" i="10"/>
  <c r="C99" i="10"/>
  <c r="B156" i="10"/>
  <c r="D95" i="9"/>
  <c r="D85" i="9"/>
  <c r="D77" i="9"/>
  <c r="D69" i="9"/>
  <c r="D65" i="9"/>
  <c r="D61" i="9"/>
  <c r="D38" i="9"/>
  <c r="D34" i="9"/>
  <c r="D26" i="9"/>
  <c r="D22" i="9"/>
  <c r="D18" i="9"/>
  <c r="D10" i="9"/>
  <c r="D6" i="9"/>
  <c r="D50" i="9"/>
  <c r="D42" i="9"/>
  <c r="E65" i="9"/>
  <c r="E81" i="9"/>
  <c r="AH57" i="2"/>
  <c r="D81" i="9"/>
  <c r="AG57" i="2"/>
  <c r="Q59" i="2"/>
  <c r="F55" i="9" s="1"/>
  <c r="BD60" i="13" s="1"/>
  <c r="M102" i="9"/>
  <c r="N102" i="9"/>
  <c r="M100" i="9"/>
  <c r="N100" i="9"/>
  <c r="M98" i="9"/>
  <c r="N98" i="9"/>
  <c r="M96" i="9"/>
  <c r="N96" i="9"/>
  <c r="M94" i="9"/>
  <c r="N94" i="9"/>
  <c r="M92" i="9"/>
  <c r="N92" i="9"/>
  <c r="M90" i="9"/>
  <c r="N90" i="9"/>
  <c r="M88" i="9"/>
  <c r="N88" i="9"/>
  <c r="M86" i="9"/>
  <c r="N86" i="9"/>
  <c r="M84" i="9"/>
  <c r="N84" i="9"/>
  <c r="M82" i="9"/>
  <c r="N82" i="9"/>
  <c r="M80" i="9"/>
  <c r="N80" i="9"/>
  <c r="M78" i="9"/>
  <c r="N78" i="9"/>
  <c r="M76" i="9"/>
  <c r="N76" i="9"/>
  <c r="M74" i="9"/>
  <c r="N74" i="9"/>
  <c r="M72" i="9"/>
  <c r="N72" i="9"/>
  <c r="M70" i="9"/>
  <c r="N70" i="9"/>
  <c r="M68" i="9"/>
  <c r="N68" i="9"/>
  <c r="M66" i="9"/>
  <c r="N66" i="9"/>
  <c r="G102" i="10"/>
  <c r="C102" i="10"/>
  <c r="G100" i="10"/>
  <c r="C100" i="10"/>
  <c r="G98" i="10"/>
  <c r="C98" i="10"/>
  <c r="G96" i="10"/>
  <c r="C96" i="10"/>
  <c r="G94" i="10"/>
  <c r="C94" i="10"/>
  <c r="G92" i="10"/>
  <c r="C92" i="10"/>
  <c r="G90" i="10"/>
  <c r="C90" i="10"/>
  <c r="G88" i="10"/>
  <c r="C88" i="10"/>
  <c r="G86" i="10"/>
  <c r="C86" i="10"/>
  <c r="G84" i="10"/>
  <c r="C84" i="10"/>
  <c r="G82" i="10"/>
  <c r="C82" i="10"/>
  <c r="G80" i="10"/>
  <c r="C80" i="10"/>
  <c r="G78" i="10"/>
  <c r="C78" i="10"/>
  <c r="G76" i="10"/>
  <c r="C76" i="10"/>
  <c r="G74" i="10"/>
  <c r="C74" i="10"/>
  <c r="G72" i="10"/>
  <c r="C72" i="10"/>
  <c r="G70" i="10"/>
  <c r="C70" i="10"/>
  <c r="G68" i="10"/>
  <c r="C68" i="10"/>
  <c r="G66" i="10"/>
  <c r="C66" i="10"/>
  <c r="G64" i="10"/>
  <c r="C64" i="10"/>
  <c r="G62" i="10"/>
  <c r="C62" i="10"/>
  <c r="G60" i="10"/>
  <c r="C60" i="10"/>
  <c r="G58" i="10"/>
  <c r="C58" i="10"/>
  <c r="G50" i="10"/>
  <c r="C50" i="10"/>
  <c r="G24" i="10"/>
  <c r="C24" i="10"/>
  <c r="G22" i="10"/>
  <c r="C22" i="10"/>
  <c r="G20" i="10"/>
  <c r="C20" i="10"/>
  <c r="G18" i="10"/>
  <c r="C18" i="10"/>
  <c r="G16" i="10"/>
  <c r="C16" i="10"/>
  <c r="G14" i="10"/>
  <c r="C14" i="10"/>
  <c r="G12" i="10"/>
  <c r="C12" i="10"/>
  <c r="G10" i="10"/>
  <c r="C10" i="10"/>
  <c r="G8" i="10"/>
  <c r="C8" i="10"/>
  <c r="G6" i="10"/>
  <c r="C6" i="10"/>
  <c r="G4" i="10"/>
  <c r="C4" i="10"/>
  <c r="B152" i="10"/>
  <c r="B148" i="10"/>
  <c r="B144" i="10"/>
  <c r="B140" i="10"/>
  <c r="B136" i="10"/>
  <c r="B132" i="10"/>
  <c r="B128" i="10"/>
  <c r="B124" i="10"/>
  <c r="B120" i="10"/>
  <c r="B116" i="10"/>
  <c r="B112" i="10"/>
  <c r="B108" i="10"/>
  <c r="Q8" i="2"/>
  <c r="F4" i="9" s="1"/>
  <c r="BD9" i="13" s="1"/>
  <c r="E54" i="9"/>
  <c r="E58" i="9"/>
  <c r="E62" i="9"/>
  <c r="E66" i="9"/>
  <c r="E70" i="9"/>
  <c r="E74" i="9"/>
  <c r="E78" i="9"/>
  <c r="E82" i="9"/>
  <c r="E86" i="9"/>
  <c r="E90" i="9"/>
  <c r="E94" i="9"/>
  <c r="E98" i="9"/>
  <c r="E102" i="9"/>
  <c r="D58" i="9"/>
  <c r="D62" i="9"/>
  <c r="D66" i="9"/>
  <c r="D70" i="9"/>
  <c r="D74" i="9"/>
  <c r="D78" i="9"/>
  <c r="D82" i="9"/>
  <c r="D86" i="9"/>
  <c r="D90" i="9"/>
  <c r="D94" i="9"/>
  <c r="D98" i="9"/>
  <c r="D102" i="9"/>
  <c r="E3" i="9"/>
  <c r="E7" i="9"/>
  <c r="E11" i="9"/>
  <c r="E15" i="9"/>
  <c r="E19" i="9"/>
  <c r="E23" i="9"/>
  <c r="E27" i="9"/>
  <c r="E31" i="9"/>
  <c r="E35" i="9"/>
  <c r="E39" i="9"/>
  <c r="E43" i="9"/>
  <c r="E47" i="9"/>
  <c r="E51" i="9"/>
  <c r="C5" i="9"/>
  <c r="C9" i="9"/>
  <c r="C13" i="9"/>
  <c r="C17" i="9"/>
  <c r="C21" i="9"/>
  <c r="C25" i="9"/>
  <c r="C29" i="9"/>
  <c r="C33" i="9"/>
  <c r="C37" i="9"/>
  <c r="C41" i="9"/>
  <c r="C45" i="9"/>
  <c r="C49" i="9"/>
  <c r="C56" i="9"/>
  <c r="C60" i="9"/>
  <c r="C64" i="9"/>
  <c r="C68" i="9"/>
  <c r="C72" i="9"/>
  <c r="C76" i="9"/>
  <c r="C80" i="9"/>
  <c r="C84" i="9"/>
  <c r="C88" i="9"/>
  <c r="C92" i="9"/>
  <c r="C96" i="9"/>
  <c r="C100" i="9"/>
  <c r="N7" i="9"/>
  <c r="N15" i="9"/>
  <c r="N23" i="9"/>
  <c r="N31" i="9"/>
  <c r="N39" i="9"/>
  <c r="N47" i="9"/>
  <c r="D3" i="9"/>
  <c r="D7" i="9"/>
  <c r="D11" i="9"/>
  <c r="D15" i="9"/>
  <c r="D19" i="9"/>
  <c r="D23" i="9"/>
  <c r="D27" i="9"/>
  <c r="D31" i="9"/>
  <c r="D35" i="9"/>
  <c r="D39" i="9"/>
  <c r="D43" i="9"/>
  <c r="D47" i="9"/>
  <c r="D51" i="9"/>
  <c r="Q7" i="2"/>
  <c r="F3" i="9" s="1"/>
  <c r="BD8" i="13" s="1"/>
  <c r="D54" i="9"/>
  <c r="C56" i="10"/>
  <c r="B56" i="10"/>
  <c r="C3" i="10"/>
  <c r="B3" i="10"/>
  <c r="E4" i="9"/>
  <c r="E20" i="9"/>
  <c r="E36" i="9"/>
  <c r="E61" i="9"/>
  <c r="E69" i="9"/>
  <c r="E77" i="9"/>
  <c r="E85" i="9"/>
  <c r="D103" i="9"/>
  <c r="Q54" i="2"/>
  <c r="F50" i="9" s="1"/>
  <c r="BD55" i="13" s="1"/>
  <c r="Q52" i="2"/>
  <c r="F48" i="9" s="1"/>
  <c r="BD53" i="13" s="1"/>
  <c r="Q50" i="2"/>
  <c r="F46" i="9" s="1"/>
  <c r="BD51" i="13" s="1"/>
  <c r="Q48" i="2"/>
  <c r="Q46" i="2"/>
  <c r="F42" i="9" s="1"/>
  <c r="BD47" i="13" s="1"/>
  <c r="Q44" i="2"/>
  <c r="Q42" i="2"/>
  <c r="F38" i="9" s="1"/>
  <c r="BD43" i="13" s="1"/>
  <c r="Q40" i="2"/>
  <c r="F36" i="9" s="1"/>
  <c r="BD41" i="13" s="1"/>
  <c r="Q38" i="2"/>
  <c r="F34" i="9" s="1"/>
  <c r="BD39" i="13" s="1"/>
  <c r="Q36" i="2"/>
  <c r="Q34" i="2"/>
  <c r="F30" i="9" s="1"/>
  <c r="BD35" i="13" s="1"/>
  <c r="Q32" i="2"/>
  <c r="Q30" i="2"/>
  <c r="F26" i="9" s="1"/>
  <c r="BD31" i="13" s="1"/>
  <c r="Q28" i="2"/>
  <c r="Q26" i="2"/>
  <c r="F22" i="9" s="1"/>
  <c r="BD27" i="13" s="1"/>
  <c r="Q24" i="2"/>
  <c r="F20" i="9" s="1"/>
  <c r="BD25" i="13" s="1"/>
  <c r="Q22" i="2"/>
  <c r="F18" i="9" s="1"/>
  <c r="BD23" i="13" s="1"/>
  <c r="Q20" i="2"/>
  <c r="Q18" i="2"/>
  <c r="F14" i="9" s="1"/>
  <c r="BD19" i="13" s="1"/>
  <c r="Q16" i="2"/>
  <c r="Q14" i="2"/>
  <c r="F10" i="9" s="1"/>
  <c r="BD15" i="13" s="1"/>
  <c r="Q12" i="2"/>
  <c r="Q10" i="2"/>
  <c r="F6" i="9" s="1"/>
  <c r="BD11" i="13" s="1"/>
  <c r="B104" i="10"/>
  <c r="C156" i="10"/>
  <c r="C54" i="10"/>
  <c r="C105" i="10"/>
  <c r="B105" i="10"/>
  <c r="Q53" i="2"/>
  <c r="Q51" i="2"/>
  <c r="Q49" i="2"/>
  <c r="Q47" i="2"/>
  <c r="Q45" i="2"/>
  <c r="Q43" i="2"/>
  <c r="Q41" i="2"/>
  <c r="Q39" i="2"/>
  <c r="Q37" i="2"/>
  <c r="Q35" i="2"/>
  <c r="Q33" i="2"/>
  <c r="Q31" i="2"/>
  <c r="Q29" i="2"/>
  <c r="Q27" i="2"/>
  <c r="Q25" i="2"/>
  <c r="Q23" i="2"/>
  <c r="Q21" i="2"/>
  <c r="Q19" i="2"/>
  <c r="Q17" i="2"/>
  <c r="Q15" i="2"/>
  <c r="Q13" i="2"/>
  <c r="Q11" i="2"/>
  <c r="Q9" i="2"/>
  <c r="Q94" i="2"/>
  <c r="Q106" i="2"/>
  <c r="Q105" i="2"/>
  <c r="Q104" i="2"/>
  <c r="Q103" i="2"/>
  <c r="Q102" i="2"/>
  <c r="Q101" i="2"/>
  <c r="Q100" i="2"/>
  <c r="Q99" i="2"/>
  <c r="F95" i="9" s="1"/>
  <c r="BD100" i="13" s="1"/>
  <c r="Q98" i="2"/>
  <c r="Q97" i="2"/>
  <c r="Q96" i="2"/>
  <c r="Q95" i="2"/>
  <c r="Q93" i="2"/>
  <c r="Q92" i="2"/>
  <c r="Q91" i="2"/>
  <c r="F87" i="9" s="1"/>
  <c r="BD92" i="13" s="1"/>
  <c r="Q90" i="2"/>
  <c r="Q89" i="2"/>
  <c r="Q88" i="2"/>
  <c r="Q87" i="2"/>
  <c r="F83" i="9" s="1"/>
  <c r="BD88" i="13" s="1"/>
  <c r="Q86" i="2"/>
  <c r="Q85" i="2"/>
  <c r="Q84" i="2"/>
  <c r="Q83" i="2"/>
  <c r="F79" i="9" s="1"/>
  <c r="BD84" i="13" s="1"/>
  <c r="Q82" i="2"/>
  <c r="Q81" i="2"/>
  <c r="Q80" i="2"/>
  <c r="Q79" i="2"/>
  <c r="F75" i="9" s="1"/>
  <c r="BD80" i="13" s="1"/>
  <c r="Q78" i="2"/>
  <c r="Q77" i="2"/>
  <c r="Q76" i="2"/>
  <c r="Q75" i="2"/>
  <c r="F71" i="9" s="1"/>
  <c r="BD76" i="13" s="1"/>
  <c r="Q74" i="2"/>
  <c r="Q73" i="2"/>
  <c r="Q72" i="2"/>
  <c r="Q71" i="2"/>
  <c r="F67" i="9" s="1"/>
  <c r="BD72" i="13" s="1"/>
  <c r="Q70" i="2"/>
  <c r="Q69" i="2"/>
  <c r="Q68" i="2"/>
  <c r="Q67" i="2"/>
  <c r="F63" i="9" s="1"/>
  <c r="BD68" i="13" s="1"/>
  <c r="Q66" i="2"/>
  <c r="Q65" i="2"/>
  <c r="Q64" i="2"/>
  <c r="Q63" i="2"/>
  <c r="F59" i="9" s="1"/>
  <c r="BD64" i="13" s="1"/>
  <c r="Q62" i="2"/>
  <c r="Q61" i="2"/>
  <c r="Q60" i="2"/>
  <c r="Q55" i="2"/>
  <c r="G203" i="10"/>
  <c r="G109" i="10"/>
  <c r="M103" i="9"/>
  <c r="N103" i="9"/>
  <c r="E103" i="9"/>
  <c r="M101" i="9"/>
  <c r="D101" i="9"/>
  <c r="C101" i="9"/>
  <c r="M99" i="9"/>
  <c r="C99" i="9"/>
  <c r="E99" i="9"/>
  <c r="M97" i="9"/>
  <c r="D97" i="9"/>
  <c r="C97" i="9"/>
  <c r="N95" i="9"/>
  <c r="C95" i="9"/>
  <c r="BV99" i="2" s="1"/>
  <c r="E95" i="9"/>
  <c r="M93" i="9"/>
  <c r="D93" i="9"/>
  <c r="C93" i="9"/>
  <c r="BV97" i="2" s="1"/>
  <c r="M91" i="9"/>
  <c r="C91" i="9"/>
  <c r="E91" i="9"/>
  <c r="M89" i="9"/>
  <c r="C89" i="9"/>
  <c r="M87" i="9"/>
  <c r="N87" i="9"/>
  <c r="C87" i="9"/>
  <c r="E87" i="9"/>
  <c r="M85" i="9"/>
  <c r="C85" i="9"/>
  <c r="M83" i="9"/>
  <c r="C83" i="9"/>
  <c r="M81" i="9"/>
  <c r="C81" i="9"/>
  <c r="M79" i="9"/>
  <c r="N79" i="9"/>
  <c r="C79" i="9"/>
  <c r="M77" i="9"/>
  <c r="C77" i="9"/>
  <c r="M75" i="9"/>
  <c r="C75" i="9"/>
  <c r="M73" i="9"/>
  <c r="C73" i="9"/>
  <c r="M71" i="9"/>
  <c r="N71" i="9"/>
  <c r="C71" i="9"/>
  <c r="M69" i="9"/>
  <c r="C69" i="9"/>
  <c r="M67" i="9"/>
  <c r="C67" i="9"/>
  <c r="M65" i="9"/>
  <c r="C65" i="9"/>
  <c r="M63" i="9"/>
  <c r="N63" i="9"/>
  <c r="C63" i="9"/>
  <c r="M61" i="9"/>
  <c r="C61" i="9"/>
  <c r="M59" i="9"/>
  <c r="C59" i="9"/>
  <c r="M57" i="9"/>
  <c r="C57" i="9"/>
  <c r="M55" i="9"/>
  <c r="N55" i="9"/>
  <c r="C55" i="9"/>
  <c r="M50" i="9"/>
  <c r="N50" i="9"/>
  <c r="C50" i="9"/>
  <c r="M48" i="9"/>
  <c r="N48" i="9"/>
  <c r="C48" i="9"/>
  <c r="M46" i="9"/>
  <c r="N46" i="9"/>
  <c r="C46" i="9"/>
  <c r="M44" i="9"/>
  <c r="C44" i="9"/>
  <c r="M42" i="9"/>
  <c r="N42" i="9"/>
  <c r="C42" i="9"/>
  <c r="M40" i="9"/>
  <c r="N40" i="9"/>
  <c r="C40" i="9"/>
  <c r="M38" i="9"/>
  <c r="N38" i="9"/>
  <c r="C38" i="9"/>
  <c r="M36" i="9"/>
  <c r="C36" i="9"/>
  <c r="M34" i="9"/>
  <c r="N34" i="9"/>
  <c r="C34" i="9"/>
  <c r="M32" i="9"/>
  <c r="N32" i="9"/>
  <c r="C32" i="9"/>
  <c r="M30" i="9"/>
  <c r="N30" i="9"/>
  <c r="C30" i="9"/>
  <c r="M28" i="9"/>
  <c r="C28" i="9"/>
  <c r="M26" i="9"/>
  <c r="N26" i="9"/>
  <c r="C26" i="9"/>
  <c r="M24" i="9"/>
  <c r="N24" i="9"/>
  <c r="C24" i="9"/>
  <c r="M22" i="9"/>
  <c r="N22" i="9"/>
  <c r="C22" i="9"/>
  <c r="M20" i="9"/>
  <c r="C20" i="9"/>
  <c r="M18" i="9"/>
  <c r="N18" i="9"/>
  <c r="C18" i="9"/>
  <c r="M16" i="9"/>
  <c r="N16" i="9"/>
  <c r="C16" i="9"/>
  <c r="M14" i="9"/>
  <c r="N14" i="9"/>
  <c r="C14" i="9"/>
  <c r="M12" i="9"/>
  <c r="C12" i="9"/>
  <c r="M10" i="9"/>
  <c r="N10" i="9"/>
  <c r="C10" i="9"/>
  <c r="M8" i="9"/>
  <c r="N8" i="9"/>
  <c r="C8" i="9"/>
  <c r="M6" i="9"/>
  <c r="N6" i="9"/>
  <c r="C6" i="9"/>
  <c r="M4" i="9"/>
  <c r="C4" i="9"/>
  <c r="G2" i="10"/>
  <c r="C2" i="10"/>
  <c r="E6" i="9"/>
  <c r="E10" i="9"/>
  <c r="E14" i="9"/>
  <c r="E18" i="9"/>
  <c r="E22" i="9"/>
  <c r="E26" i="9"/>
  <c r="E30" i="9"/>
  <c r="E34" i="9"/>
  <c r="E38" i="9"/>
  <c r="E42" i="9"/>
  <c r="E46" i="9"/>
  <c r="E50" i="9"/>
  <c r="D4" i="9"/>
  <c r="D8" i="9"/>
  <c r="D12" i="9"/>
  <c r="D16" i="9"/>
  <c r="D20" i="9"/>
  <c r="D24" i="9"/>
  <c r="D28" i="9"/>
  <c r="D32" i="9"/>
  <c r="D36" i="9"/>
  <c r="D40" i="9"/>
  <c r="D44" i="9"/>
  <c r="D48" i="9"/>
  <c r="E55" i="9"/>
  <c r="E59" i="9"/>
  <c r="E63" i="9"/>
  <c r="E67" i="9"/>
  <c r="E71" i="9"/>
  <c r="E75" i="9"/>
  <c r="E79" i="9"/>
  <c r="E83" i="9"/>
  <c r="E89" i="9"/>
  <c r="E97" i="9"/>
  <c r="N67" i="9"/>
  <c r="N83" i="9"/>
  <c r="N99" i="9"/>
  <c r="L93" i="9"/>
  <c r="BC98" i="13" s="1"/>
  <c r="D55" i="9"/>
  <c r="D59" i="9"/>
  <c r="D63" i="9"/>
  <c r="D67" i="9"/>
  <c r="D71" i="9"/>
  <c r="D75" i="9"/>
  <c r="D79" i="9"/>
  <c r="D83" i="9"/>
  <c r="D87" i="9"/>
  <c r="D91" i="9"/>
  <c r="D99" i="9"/>
  <c r="L95" i="9"/>
  <c r="BC100" i="13" s="1"/>
  <c r="N12" i="9"/>
  <c r="N28" i="9"/>
  <c r="N44" i="9"/>
  <c r="C103" i="9"/>
  <c r="G163" i="10"/>
  <c r="G141" i="10"/>
  <c r="B88" i="10"/>
  <c r="B13" i="10"/>
  <c r="G179" i="10"/>
  <c r="G125" i="10"/>
  <c r="G187" i="10"/>
  <c r="G171" i="10"/>
  <c r="G133" i="10"/>
  <c r="G117" i="10"/>
  <c r="G205" i="10"/>
  <c r="B64" i="10"/>
  <c r="B45" i="10"/>
  <c r="G129" i="10"/>
  <c r="G121" i="10"/>
  <c r="G113" i="10"/>
  <c r="N17" i="9"/>
  <c r="G195" i="10"/>
  <c r="G183" i="10"/>
  <c r="G175" i="10"/>
  <c r="G167" i="10"/>
  <c r="G159" i="10"/>
  <c r="G149" i="10"/>
  <c r="N49" i="9"/>
  <c r="B72" i="10"/>
  <c r="B29" i="10"/>
  <c r="G199" i="10"/>
  <c r="G191" i="10"/>
  <c r="C190" i="10"/>
  <c r="G189" i="10"/>
  <c r="C187" i="10"/>
  <c r="C186" i="10"/>
  <c r="G185" i="10"/>
  <c r="C183" i="10"/>
  <c r="C182" i="10"/>
  <c r="G181" i="10"/>
  <c r="C179" i="10"/>
  <c r="C178" i="10"/>
  <c r="G177" i="10"/>
  <c r="C175" i="10"/>
  <c r="C174" i="10"/>
  <c r="G173" i="10"/>
  <c r="C171" i="10"/>
  <c r="C170" i="10"/>
  <c r="G169" i="10"/>
  <c r="C167" i="10"/>
  <c r="C166" i="10"/>
  <c r="G165" i="10"/>
  <c r="C163" i="10"/>
  <c r="C162" i="10"/>
  <c r="G161" i="10"/>
  <c r="C159" i="10"/>
  <c r="C158" i="10"/>
  <c r="G157" i="10"/>
  <c r="G153" i="10"/>
  <c r="G145" i="10"/>
  <c r="G137" i="10"/>
  <c r="G131" i="10"/>
  <c r="C129" i="10"/>
  <c r="C128" i="10"/>
  <c r="G127" i="10"/>
  <c r="C125" i="10"/>
  <c r="C124" i="10"/>
  <c r="G123" i="10"/>
  <c r="C121" i="10"/>
  <c r="C120" i="10"/>
  <c r="G119" i="10"/>
  <c r="C117" i="10"/>
  <c r="C116" i="10"/>
  <c r="G115" i="10"/>
  <c r="C113" i="10"/>
  <c r="C112" i="10"/>
  <c r="G111" i="10"/>
  <c r="C109" i="10"/>
  <c r="C108" i="10"/>
  <c r="G107" i="10"/>
  <c r="N33" i="9"/>
  <c r="B96" i="10"/>
  <c r="D96" i="10" s="1"/>
  <c r="B80" i="10"/>
  <c r="C203" i="10"/>
  <c r="C202" i="10"/>
  <c r="G201" i="10"/>
  <c r="C199" i="10"/>
  <c r="C198" i="10"/>
  <c r="G197" i="10"/>
  <c r="C195" i="10"/>
  <c r="C194" i="10"/>
  <c r="G193" i="10"/>
  <c r="C191" i="10"/>
  <c r="M36" i="11"/>
  <c r="B37" i="10"/>
  <c r="B21" i="10"/>
  <c r="B5" i="10"/>
  <c r="C153" i="10"/>
  <c r="C152" i="10"/>
  <c r="G151" i="10"/>
  <c r="C149" i="10"/>
  <c r="C148" i="10"/>
  <c r="G147" i="10"/>
  <c r="C145" i="10"/>
  <c r="C144" i="10"/>
  <c r="G143" i="10"/>
  <c r="C141" i="10"/>
  <c r="C140" i="10"/>
  <c r="G139" i="10"/>
  <c r="C137" i="10"/>
  <c r="C136" i="10"/>
  <c r="G135" i="10"/>
  <c r="C133" i="10"/>
  <c r="C132" i="10"/>
  <c r="M95" i="9"/>
  <c r="N41" i="9"/>
  <c r="N25" i="9"/>
  <c r="N9" i="9"/>
  <c r="B100" i="10"/>
  <c r="B92" i="10"/>
  <c r="B84" i="10"/>
  <c r="B76" i="10"/>
  <c r="B68" i="10"/>
  <c r="B60" i="10"/>
  <c r="B49" i="10"/>
  <c r="B41" i="10"/>
  <c r="B33" i="10"/>
  <c r="B25" i="10"/>
  <c r="B17" i="10"/>
  <c r="B9" i="10"/>
  <c r="C204" i="10"/>
  <c r="C201" i="10"/>
  <c r="C200" i="10"/>
  <c r="C197" i="10"/>
  <c r="C196" i="10"/>
  <c r="C193" i="10"/>
  <c r="C192" i="10"/>
  <c r="C189" i="10"/>
  <c r="C188" i="10"/>
  <c r="C185" i="10"/>
  <c r="C184" i="10"/>
  <c r="C181" i="10"/>
  <c r="C180" i="10"/>
  <c r="C177" i="10"/>
  <c r="C176" i="10"/>
  <c r="C173" i="10"/>
  <c r="C172" i="10"/>
  <c r="C169" i="10"/>
  <c r="C168" i="10"/>
  <c r="C165" i="10"/>
  <c r="C164" i="10"/>
  <c r="C161" i="10"/>
  <c r="C160" i="10"/>
  <c r="C157" i="10"/>
  <c r="C151" i="10"/>
  <c r="C150" i="10"/>
  <c r="C147" i="10"/>
  <c r="C146" i="10"/>
  <c r="C143" i="10"/>
  <c r="C142" i="10"/>
  <c r="C139" i="10"/>
  <c r="C138" i="10"/>
  <c r="C135" i="10"/>
  <c r="C134" i="10"/>
  <c r="C131" i="10"/>
  <c r="C130" i="10"/>
  <c r="C127" i="10"/>
  <c r="C126" i="10"/>
  <c r="C123" i="10"/>
  <c r="C122" i="10"/>
  <c r="C119" i="10"/>
  <c r="C118" i="10"/>
  <c r="C115" i="10"/>
  <c r="C114" i="10"/>
  <c r="C111" i="10"/>
  <c r="C110" i="10"/>
  <c r="C107" i="10"/>
  <c r="C106" i="10"/>
  <c r="AI104" i="2"/>
  <c r="Q58" i="2"/>
  <c r="F2" i="9"/>
  <c r="BD7" i="13" s="1"/>
  <c r="Q107" i="2"/>
  <c r="G202" i="10"/>
  <c r="G198" i="10"/>
  <c r="G194" i="10"/>
  <c r="G190" i="10"/>
  <c r="G186" i="10"/>
  <c r="G182" i="10"/>
  <c r="G178" i="10"/>
  <c r="G174" i="10"/>
  <c r="G170" i="10"/>
  <c r="G166" i="10"/>
  <c r="G162" i="10"/>
  <c r="G158" i="10"/>
  <c r="G152" i="10"/>
  <c r="G148" i="10"/>
  <c r="G144" i="10"/>
  <c r="G140" i="10"/>
  <c r="G136" i="10"/>
  <c r="G132" i="10"/>
  <c r="G128" i="10"/>
  <c r="G124" i="10"/>
  <c r="G120" i="10"/>
  <c r="G116" i="10"/>
  <c r="G112" i="10"/>
  <c r="G108" i="10"/>
  <c r="D3" i="11"/>
  <c r="N45" i="9"/>
  <c r="N37" i="9"/>
  <c r="N29" i="9"/>
  <c r="N21" i="9"/>
  <c r="N13" i="9"/>
  <c r="N5" i="9"/>
  <c r="B102" i="10"/>
  <c r="D102" i="10" s="1"/>
  <c r="B98" i="10"/>
  <c r="B94" i="10"/>
  <c r="B90" i="10"/>
  <c r="B86" i="10"/>
  <c r="B82" i="10"/>
  <c r="B78" i="10"/>
  <c r="B74" i="10"/>
  <c r="B70" i="10"/>
  <c r="B66" i="10"/>
  <c r="B62" i="10"/>
  <c r="B58" i="10"/>
  <c r="B51" i="10"/>
  <c r="B47" i="10"/>
  <c r="B43" i="10"/>
  <c r="B39" i="10"/>
  <c r="B35" i="10"/>
  <c r="B31" i="10"/>
  <c r="B27" i="10"/>
  <c r="B23" i="10"/>
  <c r="B19" i="10"/>
  <c r="B15" i="10"/>
  <c r="B11" i="10"/>
  <c r="B7" i="10"/>
  <c r="G48" i="10"/>
  <c r="B48" i="10"/>
  <c r="G46" i="10"/>
  <c r="B46" i="10"/>
  <c r="G44" i="10"/>
  <c r="B44" i="10"/>
  <c r="G42" i="10"/>
  <c r="B42" i="10"/>
  <c r="G40" i="10"/>
  <c r="B40" i="10"/>
  <c r="G38" i="10"/>
  <c r="B38" i="10"/>
  <c r="G36" i="10"/>
  <c r="B36" i="10"/>
  <c r="G34" i="10"/>
  <c r="B34" i="10"/>
  <c r="G32" i="10"/>
  <c r="B32" i="10"/>
  <c r="G30" i="10"/>
  <c r="B30" i="10"/>
  <c r="G28" i="10"/>
  <c r="B28" i="10"/>
  <c r="G26" i="10"/>
  <c r="B26" i="10"/>
  <c r="N101" i="9"/>
  <c r="N97" i="9"/>
  <c r="N93" i="9"/>
  <c r="N89" i="9"/>
  <c r="N85" i="9"/>
  <c r="N81" i="9"/>
  <c r="N77" i="9"/>
  <c r="N73" i="9"/>
  <c r="N69" i="9"/>
  <c r="N65" i="9"/>
  <c r="N61" i="9"/>
  <c r="N57" i="9"/>
  <c r="B2" i="10"/>
  <c r="B103" i="10"/>
  <c r="B101" i="10"/>
  <c r="B99" i="10"/>
  <c r="B97" i="10"/>
  <c r="D97" i="10" s="1"/>
  <c r="B95" i="10"/>
  <c r="B93" i="10"/>
  <c r="B91" i="10"/>
  <c r="B89" i="10"/>
  <c r="B87" i="10"/>
  <c r="B85" i="10"/>
  <c r="B83" i="10"/>
  <c r="B81" i="10"/>
  <c r="B79" i="10"/>
  <c r="B77" i="10"/>
  <c r="B75" i="10"/>
  <c r="B73" i="10"/>
  <c r="B71" i="10"/>
  <c r="B69" i="10"/>
  <c r="B67" i="10"/>
  <c r="B65" i="10"/>
  <c r="B63" i="10"/>
  <c r="B61" i="10"/>
  <c r="B59" i="10"/>
  <c r="B57" i="10"/>
  <c r="B50" i="10"/>
  <c r="B24" i="10"/>
  <c r="B22" i="10"/>
  <c r="B20" i="10"/>
  <c r="B18" i="10"/>
  <c r="B16" i="10"/>
  <c r="B14" i="10"/>
  <c r="B12" i="10"/>
  <c r="B10" i="10"/>
  <c r="B8" i="10"/>
  <c r="B6" i="10"/>
  <c r="B4" i="10"/>
  <c r="G204" i="10"/>
  <c r="G200" i="10"/>
  <c r="G196" i="10"/>
  <c r="G192" i="10"/>
  <c r="G188" i="10"/>
  <c r="G184" i="10"/>
  <c r="G180" i="10"/>
  <c r="G176" i="10"/>
  <c r="G172" i="10"/>
  <c r="G168" i="10"/>
  <c r="G164" i="10"/>
  <c r="G160" i="10"/>
  <c r="G150" i="10"/>
  <c r="G146" i="10"/>
  <c r="G142" i="10"/>
  <c r="G138" i="10"/>
  <c r="G134" i="10"/>
  <c r="G130" i="10"/>
  <c r="G126" i="10"/>
  <c r="G122" i="10"/>
  <c r="G118" i="10"/>
  <c r="G114" i="10"/>
  <c r="G110" i="10"/>
  <c r="G106" i="10"/>
  <c r="CA16" i="2" l="1"/>
  <c r="BV16" i="2"/>
  <c r="CA22" i="2"/>
  <c r="BV22" i="2"/>
  <c r="CA28" i="2"/>
  <c r="BV28" i="2"/>
  <c r="CA34" i="2"/>
  <c r="BV34" i="2"/>
  <c r="CA48" i="2"/>
  <c r="BV48" i="2"/>
  <c r="CA54" i="2"/>
  <c r="BV54" i="2"/>
  <c r="CA63" i="2"/>
  <c r="BV63" i="2"/>
  <c r="CA67" i="2"/>
  <c r="BV67" i="2"/>
  <c r="CA77" i="2"/>
  <c r="BV77" i="2"/>
  <c r="CA81" i="2"/>
  <c r="BV81" i="2"/>
  <c r="CA91" i="2"/>
  <c r="BV91" i="2"/>
  <c r="CA105" i="2"/>
  <c r="BV105" i="2"/>
  <c r="CA104" i="2"/>
  <c r="BV104" i="2"/>
  <c r="CA88" i="2"/>
  <c r="BV88" i="2"/>
  <c r="CA72" i="2"/>
  <c r="BV72" i="2"/>
  <c r="CA53" i="2"/>
  <c r="BV53" i="2"/>
  <c r="CA37" i="2"/>
  <c r="BV37" i="2"/>
  <c r="CA21" i="2"/>
  <c r="BV21" i="2"/>
  <c r="CA82" i="2"/>
  <c r="BV82" i="2"/>
  <c r="CA62" i="2"/>
  <c r="BV62" i="2"/>
  <c r="CA19" i="2"/>
  <c r="BV19" i="2"/>
  <c r="CA106" i="2"/>
  <c r="BV106" i="2"/>
  <c r="CA47" i="2"/>
  <c r="BV47" i="2"/>
  <c r="CA94" i="2"/>
  <c r="BV94" i="2"/>
  <c r="CA107" i="2"/>
  <c r="BV107" i="2"/>
  <c r="CA8" i="2"/>
  <c r="BV8" i="2"/>
  <c r="CA14" i="2"/>
  <c r="BV14" i="2"/>
  <c r="CA20" i="2"/>
  <c r="BV20" i="2"/>
  <c r="CA26" i="2"/>
  <c r="BV26" i="2"/>
  <c r="CA40" i="2"/>
  <c r="BV40" i="2"/>
  <c r="CA46" i="2"/>
  <c r="BV46" i="2"/>
  <c r="CA52" i="2"/>
  <c r="BV52" i="2"/>
  <c r="CA71" i="2"/>
  <c r="BV71" i="2"/>
  <c r="CA75" i="2"/>
  <c r="BV75" i="2"/>
  <c r="CA85" i="2"/>
  <c r="BV85" i="2"/>
  <c r="CA89" i="2"/>
  <c r="BV89" i="2"/>
  <c r="CA100" i="2"/>
  <c r="BV100" i="2"/>
  <c r="CA84" i="2"/>
  <c r="BV84" i="2"/>
  <c r="CA68" i="2"/>
  <c r="BV68" i="2"/>
  <c r="CA49" i="2"/>
  <c r="BV49" i="2"/>
  <c r="CA33" i="2"/>
  <c r="BV33" i="2"/>
  <c r="CA17" i="2"/>
  <c r="BV17" i="2"/>
  <c r="CA66" i="2"/>
  <c r="BV66" i="2"/>
  <c r="CA23" i="2"/>
  <c r="BV23" i="2"/>
  <c r="CA39" i="2"/>
  <c r="BV39" i="2"/>
  <c r="CA15" i="2"/>
  <c r="BV15" i="2"/>
  <c r="CA11" i="2"/>
  <c r="BV11" i="2"/>
  <c r="CA12" i="2"/>
  <c r="BV12" i="2"/>
  <c r="CA18" i="2"/>
  <c r="BV18" i="2"/>
  <c r="CA32" i="2"/>
  <c r="BV32" i="2"/>
  <c r="CA38" i="2"/>
  <c r="BV38" i="2"/>
  <c r="CA44" i="2"/>
  <c r="BV44" i="2"/>
  <c r="CA50" i="2"/>
  <c r="BV50" i="2"/>
  <c r="CA61" i="2"/>
  <c r="BV61" i="2"/>
  <c r="CA65" i="2"/>
  <c r="BV65" i="2"/>
  <c r="CA79" i="2"/>
  <c r="BV79" i="2"/>
  <c r="CA83" i="2"/>
  <c r="BV83" i="2"/>
  <c r="CA95" i="2"/>
  <c r="BV95" i="2"/>
  <c r="CA101" i="2"/>
  <c r="BV101" i="2"/>
  <c r="CA103" i="2"/>
  <c r="BV103" i="2"/>
  <c r="CA96" i="2"/>
  <c r="BV96" i="2"/>
  <c r="CA80" i="2"/>
  <c r="BV80" i="2"/>
  <c r="CA64" i="2"/>
  <c r="BV64" i="2"/>
  <c r="CA45" i="2"/>
  <c r="BV45" i="2"/>
  <c r="CA29" i="2"/>
  <c r="BV29" i="2"/>
  <c r="CA13" i="2"/>
  <c r="BV13" i="2"/>
  <c r="CA90" i="2"/>
  <c r="BV90" i="2"/>
  <c r="CA74" i="2"/>
  <c r="BV74" i="2"/>
  <c r="CA27" i="2"/>
  <c r="BV27" i="2"/>
  <c r="CA31" i="2"/>
  <c r="BV31" i="2"/>
  <c r="CA70" i="2"/>
  <c r="BV70" i="2"/>
  <c r="CA43" i="2"/>
  <c r="BV43" i="2"/>
  <c r="CA86" i="2"/>
  <c r="BV86" i="2"/>
  <c r="CA102" i="2"/>
  <c r="BV102" i="2"/>
  <c r="CA51" i="2"/>
  <c r="BV51" i="2"/>
  <c r="CA10" i="2"/>
  <c r="BV10" i="2"/>
  <c r="CA24" i="2"/>
  <c r="BV24" i="2"/>
  <c r="CA30" i="2"/>
  <c r="BV30" i="2"/>
  <c r="CA36" i="2"/>
  <c r="BV36" i="2"/>
  <c r="CA42" i="2"/>
  <c r="BV42" i="2"/>
  <c r="CA59" i="2"/>
  <c r="BV59" i="2"/>
  <c r="CA69" i="2"/>
  <c r="BV69" i="2"/>
  <c r="CA73" i="2"/>
  <c r="BV73" i="2"/>
  <c r="CA87" i="2"/>
  <c r="BV87" i="2"/>
  <c r="CA93" i="2"/>
  <c r="BV93" i="2"/>
  <c r="CA92" i="2"/>
  <c r="BV92" i="2"/>
  <c r="CA76" i="2"/>
  <c r="BV76" i="2"/>
  <c r="CA60" i="2"/>
  <c r="BV60" i="2"/>
  <c r="CA41" i="2"/>
  <c r="BV41" i="2"/>
  <c r="CA25" i="2"/>
  <c r="BV25" i="2"/>
  <c r="CA9" i="2"/>
  <c r="BV9" i="2"/>
  <c r="CA98" i="2"/>
  <c r="BV98" i="2"/>
  <c r="CA78" i="2"/>
  <c r="BV78" i="2"/>
  <c r="CA55" i="2"/>
  <c r="BV55" i="2"/>
  <c r="CA35" i="2"/>
  <c r="BV35" i="2"/>
  <c r="BU6" i="2"/>
  <c r="BU7" i="2" s="1"/>
  <c r="BU8" i="2" s="1"/>
  <c r="BU9" i="2" s="1"/>
  <c r="BU10" i="2" s="1"/>
  <c r="BU11" i="2" s="1"/>
  <c r="BU12" i="2" s="1"/>
  <c r="BU13" i="2" s="1"/>
  <c r="BU14" i="2" s="1"/>
  <c r="BU15" i="2" s="1"/>
  <c r="BU16" i="2" s="1"/>
  <c r="BU17" i="2" s="1"/>
  <c r="BU18" i="2" s="1"/>
  <c r="BU19" i="2" s="1"/>
  <c r="BU20" i="2" s="1"/>
  <c r="BU21" i="2" s="1"/>
  <c r="BU22" i="2" s="1"/>
  <c r="BU23" i="2" s="1"/>
  <c r="BU24" i="2" s="1"/>
  <c r="BU25" i="2" s="1"/>
  <c r="BU26" i="2" s="1"/>
  <c r="BU27" i="2" s="1"/>
  <c r="BU28" i="2" s="1"/>
  <c r="BU29" i="2" s="1"/>
  <c r="BU30" i="2" s="1"/>
  <c r="BU31" i="2" s="1"/>
  <c r="BU32" i="2" s="1"/>
  <c r="BU33" i="2" s="1"/>
  <c r="BU34" i="2" s="1"/>
  <c r="BU35" i="2" s="1"/>
  <c r="BU36" i="2" s="1"/>
  <c r="BU37" i="2" s="1"/>
  <c r="BU38" i="2" s="1"/>
  <c r="BU39" i="2" s="1"/>
  <c r="BU40" i="2" s="1"/>
  <c r="BU41" i="2" s="1"/>
  <c r="BU42" i="2" s="1"/>
  <c r="BU43" i="2" s="1"/>
  <c r="BU44" i="2" s="1"/>
  <c r="BU45" i="2" s="1"/>
  <c r="BU46" i="2" s="1"/>
  <c r="BU47" i="2" s="1"/>
  <c r="BU48" i="2" s="1"/>
  <c r="BU49" i="2" s="1"/>
  <c r="BU50" i="2" s="1"/>
  <c r="BU51" i="2" s="1"/>
  <c r="BU52" i="2" s="1"/>
  <c r="BU53" i="2" s="1"/>
  <c r="BU54" i="2" s="1"/>
  <c r="BU55" i="2" s="1"/>
  <c r="BV7" i="2"/>
  <c r="CA58" i="2"/>
  <c r="BB98" i="13"/>
  <c r="CA97" i="2"/>
  <c r="BB100" i="13"/>
  <c r="CA99" i="2"/>
  <c r="R104" i="2"/>
  <c r="BL104" i="2"/>
  <c r="BM104" i="2"/>
  <c r="BJ104" i="2"/>
  <c r="BN104" i="2"/>
  <c r="BK104" i="2"/>
  <c r="BO104" i="2"/>
  <c r="AF104" i="2"/>
  <c r="AA23" i="13"/>
  <c r="AA22" i="13"/>
  <c r="X16" i="13"/>
  <c r="X17" i="13"/>
  <c r="AA20" i="13"/>
  <c r="AA21" i="13"/>
  <c r="Y16" i="13"/>
  <c r="Y17" i="13"/>
  <c r="Z18" i="13"/>
  <c r="Z19" i="13"/>
  <c r="Y20" i="13"/>
  <c r="Y21" i="13"/>
  <c r="Z16" i="13"/>
  <c r="Z17" i="13"/>
  <c r="BS7" i="13"/>
  <c r="BI7" i="13"/>
  <c r="BL7" i="13"/>
  <c r="BQ7" i="13"/>
  <c r="BR7" i="13"/>
  <c r="BH7" i="13"/>
  <c r="BO7" i="13"/>
  <c r="AK17" i="13" s="1"/>
  <c r="BJ7" i="13"/>
  <c r="BM7" i="13"/>
  <c r="AK16" i="13" s="1"/>
  <c r="BN7" i="13"/>
  <c r="BP7" i="13"/>
  <c r="BK7" i="13"/>
  <c r="L55" i="9"/>
  <c r="BC60" i="13" s="1"/>
  <c r="BB60" i="13"/>
  <c r="L65" i="9"/>
  <c r="BC70" i="13" s="1"/>
  <c r="BB70" i="13"/>
  <c r="L69" i="9"/>
  <c r="BC74" i="13" s="1"/>
  <c r="BB74" i="13"/>
  <c r="L83" i="9"/>
  <c r="BC88" i="13" s="1"/>
  <c r="BB88" i="13"/>
  <c r="L89" i="9"/>
  <c r="BC94" i="13" s="1"/>
  <c r="BB94" i="13"/>
  <c r="L92" i="9"/>
  <c r="BC97" i="13" s="1"/>
  <c r="BB97" i="13"/>
  <c r="L76" i="9"/>
  <c r="BC81" i="13" s="1"/>
  <c r="BB81" i="13"/>
  <c r="L60" i="9"/>
  <c r="BC65" i="13" s="1"/>
  <c r="BB65" i="13"/>
  <c r="L86" i="9"/>
  <c r="BC91" i="13" s="1"/>
  <c r="BB91" i="13"/>
  <c r="L70" i="9"/>
  <c r="BC75" i="13" s="1"/>
  <c r="BB75" i="13"/>
  <c r="L102" i="9"/>
  <c r="BC107" i="13" s="1"/>
  <c r="BB107" i="13"/>
  <c r="L59" i="9"/>
  <c r="BC64" i="13" s="1"/>
  <c r="BB64" i="13"/>
  <c r="L63" i="9"/>
  <c r="BC68" i="13" s="1"/>
  <c r="BB68" i="13"/>
  <c r="L73" i="9"/>
  <c r="BC78" i="13" s="1"/>
  <c r="BB78" i="13"/>
  <c r="L77" i="9"/>
  <c r="BC82" i="13" s="1"/>
  <c r="BB82" i="13"/>
  <c r="L87" i="9"/>
  <c r="BC92" i="13" s="1"/>
  <c r="BB92" i="13"/>
  <c r="BN98" i="13"/>
  <c r="BK98" i="13"/>
  <c r="BS98" i="13"/>
  <c r="BJ98" i="13"/>
  <c r="BR98" i="13"/>
  <c r="BO98" i="13"/>
  <c r="BL98" i="13"/>
  <c r="BP98" i="13"/>
  <c r="BI98" i="13"/>
  <c r="BQ98" i="13"/>
  <c r="BH98" i="13"/>
  <c r="BM98" i="13"/>
  <c r="BR100" i="13"/>
  <c r="BO100" i="13"/>
  <c r="BN100" i="13"/>
  <c r="BK100" i="13"/>
  <c r="BS100" i="13"/>
  <c r="BH100" i="13"/>
  <c r="BM100" i="13"/>
  <c r="BL100" i="13"/>
  <c r="BP100" i="13"/>
  <c r="BI100" i="13"/>
  <c r="BQ100" i="13"/>
  <c r="BJ100" i="13"/>
  <c r="L101" i="9"/>
  <c r="BC106" i="13" s="1"/>
  <c r="BB106" i="13"/>
  <c r="L88" i="9"/>
  <c r="BC93" i="13" s="1"/>
  <c r="BB93" i="13"/>
  <c r="L72" i="9"/>
  <c r="BC77" i="13" s="1"/>
  <c r="BB77" i="13"/>
  <c r="L56" i="9"/>
  <c r="BC61" i="13" s="1"/>
  <c r="BB61" i="13"/>
  <c r="L94" i="9"/>
  <c r="BC99" i="13" s="1"/>
  <c r="BB99" i="13"/>
  <c r="L74" i="9"/>
  <c r="BC79" i="13" s="1"/>
  <c r="BB79" i="13"/>
  <c r="L90" i="9"/>
  <c r="BC95" i="13" s="1"/>
  <c r="BB95" i="13"/>
  <c r="L103" i="9"/>
  <c r="BC108" i="13" s="1"/>
  <c r="BB108" i="13"/>
  <c r="L67" i="9"/>
  <c r="BC72" i="13" s="1"/>
  <c r="BB72" i="13"/>
  <c r="L71" i="9"/>
  <c r="BC76" i="13" s="1"/>
  <c r="BB76" i="13"/>
  <c r="L81" i="9"/>
  <c r="BC86" i="13" s="1"/>
  <c r="BB86" i="13"/>
  <c r="L85" i="9"/>
  <c r="BC90" i="13" s="1"/>
  <c r="BB90" i="13"/>
  <c r="L100" i="9"/>
  <c r="BC105" i="13" s="1"/>
  <c r="BB105" i="13"/>
  <c r="L84" i="9"/>
  <c r="BC89" i="13" s="1"/>
  <c r="BB89" i="13"/>
  <c r="L68" i="9"/>
  <c r="BC73" i="13" s="1"/>
  <c r="BB73" i="13"/>
  <c r="L78" i="9"/>
  <c r="BC83" i="13" s="1"/>
  <c r="BB83" i="13"/>
  <c r="L58" i="9"/>
  <c r="BC63" i="13" s="1"/>
  <c r="BB63" i="13"/>
  <c r="L57" i="9"/>
  <c r="BC62" i="13" s="1"/>
  <c r="BB62" i="13"/>
  <c r="L61" i="9"/>
  <c r="BC66" i="13" s="1"/>
  <c r="BB66" i="13"/>
  <c r="L75" i="9"/>
  <c r="BC80" i="13" s="1"/>
  <c r="BB80" i="13"/>
  <c r="L79" i="9"/>
  <c r="BC84" i="13" s="1"/>
  <c r="BB84" i="13"/>
  <c r="L91" i="9"/>
  <c r="BC96" i="13" s="1"/>
  <c r="BB96" i="13"/>
  <c r="L97" i="9"/>
  <c r="BC102" i="13" s="1"/>
  <c r="BB102" i="13"/>
  <c r="L99" i="9"/>
  <c r="BC104" i="13" s="1"/>
  <c r="BB104" i="13"/>
  <c r="L96" i="9"/>
  <c r="BC101" i="13" s="1"/>
  <c r="BB101" i="13"/>
  <c r="L80" i="9"/>
  <c r="BC85" i="13" s="1"/>
  <c r="BB85" i="13"/>
  <c r="L64" i="9"/>
  <c r="BC69" i="13" s="1"/>
  <c r="BB69" i="13"/>
  <c r="L62" i="9"/>
  <c r="BC67" i="13" s="1"/>
  <c r="BB67" i="13"/>
  <c r="L54" i="9"/>
  <c r="BC59" i="13" s="1"/>
  <c r="BB59" i="13"/>
  <c r="L66" i="9"/>
  <c r="BC71" i="13" s="1"/>
  <c r="BB71" i="13"/>
  <c r="L82" i="9"/>
  <c r="BC87" i="13" s="1"/>
  <c r="BB87" i="13"/>
  <c r="L98" i="9"/>
  <c r="BC103" i="13" s="1"/>
  <c r="BB103" i="13"/>
  <c r="L4" i="9"/>
  <c r="BC9" i="13" s="1"/>
  <c r="BB9" i="13"/>
  <c r="L12" i="9"/>
  <c r="BC17" i="13" s="1"/>
  <c r="BB17" i="13"/>
  <c r="L20" i="9"/>
  <c r="BC25" i="13" s="1"/>
  <c r="BB25" i="13"/>
  <c r="L38" i="9"/>
  <c r="BC43" i="13" s="1"/>
  <c r="BB43" i="13"/>
  <c r="L40" i="9"/>
  <c r="BC45" i="13" s="1"/>
  <c r="BB45" i="13"/>
  <c r="L50" i="9"/>
  <c r="BC55" i="13" s="1"/>
  <c r="BB55" i="13"/>
  <c r="L41" i="9"/>
  <c r="BC46" i="13" s="1"/>
  <c r="BB46" i="13"/>
  <c r="L25" i="9"/>
  <c r="BC30" i="13" s="1"/>
  <c r="BB30" i="13"/>
  <c r="L9" i="9"/>
  <c r="BC14" i="13" s="1"/>
  <c r="BB14" i="13"/>
  <c r="L23" i="9"/>
  <c r="BC28" i="13" s="1"/>
  <c r="BB28" i="13"/>
  <c r="L31" i="9"/>
  <c r="BC36" i="13" s="1"/>
  <c r="BB36" i="13"/>
  <c r="L10" i="9"/>
  <c r="BC15" i="13" s="1"/>
  <c r="BB15" i="13"/>
  <c r="L18" i="9"/>
  <c r="BC23" i="13" s="1"/>
  <c r="BB23" i="13"/>
  <c r="L28" i="9"/>
  <c r="BC33" i="13" s="1"/>
  <c r="BB33" i="13"/>
  <c r="L46" i="9"/>
  <c r="BC51" i="13" s="1"/>
  <c r="BB51" i="13"/>
  <c r="L48" i="9"/>
  <c r="BC53" i="13" s="1"/>
  <c r="BB53" i="13"/>
  <c r="L37" i="9"/>
  <c r="BC42" i="13" s="1"/>
  <c r="BB42" i="13"/>
  <c r="L21" i="9"/>
  <c r="BC26" i="13" s="1"/>
  <c r="BB26" i="13"/>
  <c r="L5" i="9"/>
  <c r="BC10" i="13" s="1"/>
  <c r="BB10" i="13"/>
  <c r="L51" i="9"/>
  <c r="BC56" i="13" s="1"/>
  <c r="BB56" i="13"/>
  <c r="L43" i="9"/>
  <c r="BC48" i="13" s="1"/>
  <c r="BB48" i="13"/>
  <c r="L3" i="9"/>
  <c r="BC8" i="13" s="1"/>
  <c r="BB8" i="13"/>
  <c r="L6" i="9"/>
  <c r="BC11" i="13" s="1"/>
  <c r="BB11" i="13"/>
  <c r="L8" i="9"/>
  <c r="BC13" i="13" s="1"/>
  <c r="BB13" i="13"/>
  <c r="L14" i="9"/>
  <c r="BC19" i="13" s="1"/>
  <c r="BB19" i="13"/>
  <c r="L16" i="9"/>
  <c r="BC21" i="13" s="1"/>
  <c r="BB21" i="13"/>
  <c r="L26" i="9"/>
  <c r="BC31" i="13" s="1"/>
  <c r="BB31" i="13"/>
  <c r="L34" i="9"/>
  <c r="BC39" i="13" s="1"/>
  <c r="BB39" i="13"/>
  <c r="L36" i="9"/>
  <c r="BC41" i="13" s="1"/>
  <c r="BB41" i="13"/>
  <c r="L49" i="9"/>
  <c r="BC54" i="13" s="1"/>
  <c r="BB54" i="13"/>
  <c r="L33" i="9"/>
  <c r="BC38" i="13" s="1"/>
  <c r="BB38" i="13"/>
  <c r="L17" i="9"/>
  <c r="BC22" i="13" s="1"/>
  <c r="BB22" i="13"/>
  <c r="L15" i="9"/>
  <c r="BC20" i="13" s="1"/>
  <c r="BB20" i="13"/>
  <c r="L35" i="9"/>
  <c r="BC40" i="13" s="1"/>
  <c r="BB40" i="13"/>
  <c r="L11" i="9"/>
  <c r="BC16" i="13" s="1"/>
  <c r="BB16" i="13"/>
  <c r="L7" i="9"/>
  <c r="BC12" i="13" s="1"/>
  <c r="BB12" i="13"/>
  <c r="BN52" i="13"/>
  <c r="BK52" i="13"/>
  <c r="BS52" i="13"/>
  <c r="BJ52" i="13"/>
  <c r="BR52" i="13"/>
  <c r="BO52" i="13"/>
  <c r="BL52" i="13"/>
  <c r="BI52" i="13"/>
  <c r="BM52" i="13"/>
  <c r="BQ52" i="13"/>
  <c r="BH52" i="13"/>
  <c r="BP52" i="13"/>
  <c r="L22" i="9"/>
  <c r="BC27" i="13" s="1"/>
  <c r="BB27" i="13"/>
  <c r="L24" i="9"/>
  <c r="BC29" i="13" s="1"/>
  <c r="BB29" i="13"/>
  <c r="L30" i="9"/>
  <c r="BC35" i="13" s="1"/>
  <c r="BB35" i="13"/>
  <c r="L32" i="9"/>
  <c r="BC37" i="13" s="1"/>
  <c r="BB37" i="13"/>
  <c r="L42" i="9"/>
  <c r="BC47" i="13" s="1"/>
  <c r="BB47" i="13"/>
  <c r="L44" i="9"/>
  <c r="BC49" i="13" s="1"/>
  <c r="BB49" i="13"/>
  <c r="L45" i="9"/>
  <c r="BC50" i="13" s="1"/>
  <c r="BB50" i="13"/>
  <c r="L29" i="9"/>
  <c r="BC34" i="13" s="1"/>
  <c r="BB34" i="13"/>
  <c r="L13" i="9"/>
  <c r="BC18" i="13" s="1"/>
  <c r="BB18" i="13"/>
  <c r="L19" i="9"/>
  <c r="BC24" i="13" s="1"/>
  <c r="BB24" i="13"/>
  <c r="L27" i="9"/>
  <c r="BC32" i="13" s="1"/>
  <c r="BB32" i="13"/>
  <c r="L39" i="9"/>
  <c r="BC44" i="13" s="1"/>
  <c r="BB44" i="13"/>
  <c r="Y109" i="2"/>
  <c r="Y108" i="2"/>
  <c r="N18" i="1" s="1"/>
  <c r="I3" i="7" s="1"/>
  <c r="AI58" i="2"/>
  <c r="AG104" i="2"/>
  <c r="H100" i="9" s="1"/>
  <c r="AH104" i="2"/>
  <c r="I100" i="9" s="1"/>
  <c r="F40" i="9"/>
  <c r="BD45" i="13" s="1"/>
  <c r="F24" i="9"/>
  <c r="BD29" i="13" s="1"/>
  <c r="F8" i="9"/>
  <c r="BD13" i="13" s="1"/>
  <c r="F12" i="9"/>
  <c r="BD17" i="13" s="1"/>
  <c r="F28" i="9"/>
  <c r="BD33" i="13" s="1"/>
  <c r="F44" i="9"/>
  <c r="BD49" i="13" s="1"/>
  <c r="F32" i="9"/>
  <c r="BD37" i="13" s="1"/>
  <c r="F16" i="9"/>
  <c r="BD21" i="13" s="1"/>
  <c r="F90" i="9"/>
  <c r="BD95" i="13" s="1"/>
  <c r="Y57" i="2"/>
  <c r="BV57" i="2" s="1"/>
  <c r="F99" i="9"/>
  <c r="BD104" i="13" s="1"/>
  <c r="F91" i="9"/>
  <c r="BD96" i="13" s="1"/>
  <c r="AI10" i="2"/>
  <c r="AI12" i="2"/>
  <c r="AI14" i="2"/>
  <c r="AI16" i="2"/>
  <c r="AI18" i="2"/>
  <c r="AI20" i="2"/>
  <c r="AI22" i="2"/>
  <c r="AI24" i="2"/>
  <c r="AI26" i="2"/>
  <c r="AI28" i="2"/>
  <c r="AI30" i="2"/>
  <c r="AI32" i="2"/>
  <c r="AI34" i="2"/>
  <c r="AI36" i="2"/>
  <c r="AI38" i="2"/>
  <c r="AI40" i="2"/>
  <c r="AI42" i="2"/>
  <c r="AI44" i="2"/>
  <c r="AI46" i="2"/>
  <c r="AI48" i="2"/>
  <c r="AI50" i="2"/>
  <c r="AI52" i="2"/>
  <c r="AI54" i="2"/>
  <c r="AI63" i="2"/>
  <c r="AI67" i="2"/>
  <c r="AI71" i="2"/>
  <c r="AI75" i="2"/>
  <c r="AI79" i="2"/>
  <c r="AI83" i="2"/>
  <c r="AI87" i="2"/>
  <c r="AI91" i="2"/>
  <c r="AI95" i="2"/>
  <c r="AI99" i="2"/>
  <c r="AI103" i="2"/>
  <c r="AI60" i="2"/>
  <c r="AI64" i="2"/>
  <c r="AI68" i="2"/>
  <c r="AI72" i="2"/>
  <c r="AI76" i="2"/>
  <c r="AI80" i="2"/>
  <c r="AI84" i="2"/>
  <c r="AI88" i="2"/>
  <c r="AI92" i="2"/>
  <c r="AI96" i="2"/>
  <c r="AI100" i="2"/>
  <c r="F5" i="9"/>
  <c r="BD10" i="13" s="1"/>
  <c r="F9" i="9"/>
  <c r="BD14" i="13" s="1"/>
  <c r="F13" i="9"/>
  <c r="BD18" i="13" s="1"/>
  <c r="F17" i="9"/>
  <c r="BD22" i="13" s="1"/>
  <c r="F21" i="9"/>
  <c r="BD26" i="13" s="1"/>
  <c r="F25" i="9"/>
  <c r="BD30" i="13" s="1"/>
  <c r="F29" i="9"/>
  <c r="BD34" i="13" s="1"/>
  <c r="F33" i="9"/>
  <c r="BD38" i="13" s="1"/>
  <c r="F37" i="9"/>
  <c r="BD42" i="13" s="1"/>
  <c r="F41" i="9"/>
  <c r="BD46" i="13" s="1"/>
  <c r="F45" i="9"/>
  <c r="BD50" i="13" s="1"/>
  <c r="F49" i="9"/>
  <c r="BD54" i="13" s="1"/>
  <c r="AI107" i="2"/>
  <c r="AI59" i="2"/>
  <c r="AI8" i="2"/>
  <c r="AI7" i="2"/>
  <c r="AI94" i="2"/>
  <c r="AI9" i="2"/>
  <c r="AI11" i="2"/>
  <c r="AI13" i="2"/>
  <c r="AI15" i="2"/>
  <c r="AI17" i="2"/>
  <c r="AI19" i="2"/>
  <c r="AI21" i="2"/>
  <c r="AI23" i="2"/>
  <c r="AI25" i="2"/>
  <c r="AI27" i="2"/>
  <c r="AI29" i="2"/>
  <c r="AI31" i="2"/>
  <c r="AI33" i="2"/>
  <c r="AI35" i="2"/>
  <c r="AI37" i="2"/>
  <c r="AI39" i="2"/>
  <c r="AI41" i="2"/>
  <c r="AI43" i="2"/>
  <c r="AI45" i="2"/>
  <c r="AI47" i="2"/>
  <c r="AI49" i="2"/>
  <c r="AI51" i="2"/>
  <c r="AI53" i="2"/>
  <c r="AI61" i="2"/>
  <c r="AI65" i="2"/>
  <c r="AI69" i="2"/>
  <c r="AI73" i="2"/>
  <c r="AI77" i="2"/>
  <c r="AI81" i="2"/>
  <c r="AI85" i="2"/>
  <c r="AI89" i="2"/>
  <c r="AI93" i="2"/>
  <c r="AI97" i="2"/>
  <c r="AI101" i="2"/>
  <c r="AI105" i="2"/>
  <c r="AI62" i="2"/>
  <c r="AI66" i="2"/>
  <c r="AI70" i="2"/>
  <c r="AI74" i="2"/>
  <c r="AI78" i="2"/>
  <c r="AI82" i="2"/>
  <c r="AI86" i="2"/>
  <c r="AI90" i="2"/>
  <c r="AI98" i="2"/>
  <c r="AI102" i="2"/>
  <c r="AI106" i="2"/>
  <c r="F7" i="9"/>
  <c r="BD12" i="13" s="1"/>
  <c r="F11" i="9"/>
  <c r="BD16" i="13" s="1"/>
  <c r="F15" i="9"/>
  <c r="BD20" i="13" s="1"/>
  <c r="F19" i="9"/>
  <c r="BD24" i="13" s="1"/>
  <c r="F23" i="9"/>
  <c r="BD28" i="13" s="1"/>
  <c r="F27" i="9"/>
  <c r="BD32" i="13" s="1"/>
  <c r="F31" i="9"/>
  <c r="BD36" i="13" s="1"/>
  <c r="F35" i="9"/>
  <c r="BD40" i="13" s="1"/>
  <c r="F39" i="9"/>
  <c r="BD44" i="13" s="1"/>
  <c r="F43" i="9"/>
  <c r="BD48" i="13" s="1"/>
  <c r="F47" i="9"/>
  <c r="BD52" i="13" s="1"/>
  <c r="AI55" i="2"/>
  <c r="F56" i="9"/>
  <c r="BD61" i="13" s="1"/>
  <c r="F58" i="9"/>
  <c r="BD63" i="13" s="1"/>
  <c r="F60" i="9"/>
  <c r="BD65" i="13" s="1"/>
  <c r="F62" i="9"/>
  <c r="BD67" i="13" s="1"/>
  <c r="F64" i="9"/>
  <c r="BD69" i="13" s="1"/>
  <c r="F66" i="9"/>
  <c r="BD71" i="13" s="1"/>
  <c r="F68" i="9"/>
  <c r="BD73" i="13" s="1"/>
  <c r="F70" i="9"/>
  <c r="BD75" i="13" s="1"/>
  <c r="F72" i="9"/>
  <c r="BD77" i="13" s="1"/>
  <c r="F74" i="9"/>
  <c r="BD79" i="13" s="1"/>
  <c r="F76" i="9"/>
  <c r="BD81" i="13" s="1"/>
  <c r="F78" i="9"/>
  <c r="BD83" i="13" s="1"/>
  <c r="F80" i="9"/>
  <c r="BD85" i="13" s="1"/>
  <c r="F82" i="9"/>
  <c r="BD87" i="13" s="1"/>
  <c r="F84" i="9"/>
  <c r="BD89" i="13" s="1"/>
  <c r="F86" i="9"/>
  <c r="BD91" i="13" s="1"/>
  <c r="F88" i="9"/>
  <c r="BD93" i="13" s="1"/>
  <c r="F93" i="9"/>
  <c r="BD98" i="13" s="1"/>
  <c r="F97" i="9"/>
  <c r="BD102" i="13" s="1"/>
  <c r="F101" i="9"/>
  <c r="BD106" i="13" s="1"/>
  <c r="F57" i="9"/>
  <c r="BD62" i="13" s="1"/>
  <c r="F61" i="9"/>
  <c r="BD66" i="13" s="1"/>
  <c r="F65" i="9"/>
  <c r="BD70" i="13" s="1"/>
  <c r="F69" i="9"/>
  <c r="BD74" i="13" s="1"/>
  <c r="F73" i="9"/>
  <c r="BD78" i="13" s="1"/>
  <c r="F77" i="9"/>
  <c r="BD82" i="13" s="1"/>
  <c r="F81" i="9"/>
  <c r="BD86" i="13" s="1"/>
  <c r="F85" i="9"/>
  <c r="BD90" i="13" s="1"/>
  <c r="F89" i="9"/>
  <c r="BD94" i="13" s="1"/>
  <c r="F92" i="9"/>
  <c r="BD97" i="13" s="1"/>
  <c r="F94" i="9"/>
  <c r="BD99" i="13" s="1"/>
  <c r="F96" i="9"/>
  <c r="BD101" i="13" s="1"/>
  <c r="F98" i="9"/>
  <c r="BD103" i="13" s="1"/>
  <c r="F100" i="9"/>
  <c r="BD105" i="13" s="1"/>
  <c r="F102" i="9"/>
  <c r="BD107" i="13" s="1"/>
  <c r="F51" i="9"/>
  <c r="BD56" i="13" s="1"/>
  <c r="F54" i="9"/>
  <c r="BD59" i="13" s="1"/>
  <c r="Y56" i="2"/>
  <c r="AI6" i="2"/>
  <c r="AF6" i="2" s="1"/>
  <c r="F103" i="9"/>
  <c r="BD108" i="13" s="1"/>
  <c r="BU56" i="2" l="1"/>
  <c r="BU57" i="2" s="1"/>
  <c r="BU58" i="2" s="1"/>
  <c r="BU59" i="2" s="1"/>
  <c r="BU60" i="2" s="1"/>
  <c r="BU61" i="2" s="1"/>
  <c r="BU62" i="2" s="1"/>
  <c r="BU63" i="2" s="1"/>
  <c r="BU64" i="2" s="1"/>
  <c r="BU65" i="2" s="1"/>
  <c r="BU66" i="2" s="1"/>
  <c r="BU67" i="2" s="1"/>
  <c r="BU68" i="2" s="1"/>
  <c r="BU69" i="2" s="1"/>
  <c r="BU70" i="2" s="1"/>
  <c r="BU71" i="2" s="1"/>
  <c r="BU72" i="2" s="1"/>
  <c r="BU73" i="2" s="1"/>
  <c r="BU74" i="2" s="1"/>
  <c r="BU75" i="2" s="1"/>
  <c r="BU76" i="2" s="1"/>
  <c r="BU77" i="2" s="1"/>
  <c r="BU78" i="2" s="1"/>
  <c r="BU79" i="2" s="1"/>
  <c r="BU80" i="2" s="1"/>
  <c r="BU81" i="2" s="1"/>
  <c r="BU82" i="2" s="1"/>
  <c r="BU83" i="2" s="1"/>
  <c r="BU84" i="2" s="1"/>
  <c r="BU85" i="2" s="1"/>
  <c r="BU86" i="2" s="1"/>
  <c r="BU87" i="2" s="1"/>
  <c r="BU88" i="2" s="1"/>
  <c r="BU89" i="2" s="1"/>
  <c r="BU90" i="2" s="1"/>
  <c r="BU91" i="2" s="1"/>
  <c r="BU92" i="2" s="1"/>
  <c r="BU93" i="2" s="1"/>
  <c r="BU94" i="2" s="1"/>
  <c r="BU95" i="2" s="1"/>
  <c r="BU96" i="2" s="1"/>
  <c r="BU97" i="2" s="1"/>
  <c r="BU98" i="2" s="1"/>
  <c r="BU99" i="2" s="1"/>
  <c r="BU100" i="2" s="1"/>
  <c r="BU101" i="2" s="1"/>
  <c r="BU102" i="2" s="1"/>
  <c r="BU103" i="2" s="1"/>
  <c r="BU104" i="2" s="1"/>
  <c r="BU105" i="2" s="1"/>
  <c r="BU106" i="2" s="1"/>
  <c r="BU107" i="2" s="1"/>
  <c r="BV56" i="2"/>
  <c r="CB56" i="2" s="1"/>
  <c r="CB9" i="2"/>
  <c r="CB55" i="2"/>
  <c r="BV58" i="2"/>
  <c r="CB65" i="2" s="1"/>
  <c r="R78" i="2"/>
  <c r="AF78" i="2"/>
  <c r="BO78" i="2"/>
  <c r="BM78" i="2"/>
  <c r="BN78" i="2"/>
  <c r="BJ78" i="2"/>
  <c r="BK78" i="2"/>
  <c r="BL78" i="2"/>
  <c r="R93" i="2"/>
  <c r="AF93" i="2"/>
  <c r="BO93" i="2"/>
  <c r="BK93" i="2"/>
  <c r="BM93" i="2"/>
  <c r="BL93" i="2"/>
  <c r="BJ93" i="2"/>
  <c r="BN93" i="2"/>
  <c r="R61" i="2"/>
  <c r="AF61" i="2"/>
  <c r="BO61" i="2"/>
  <c r="BK61" i="2"/>
  <c r="BM61" i="2"/>
  <c r="BN61" i="2"/>
  <c r="BL61" i="2"/>
  <c r="BJ61" i="2"/>
  <c r="R39" i="2"/>
  <c r="AF39" i="2"/>
  <c r="BL39" i="2"/>
  <c r="BO39" i="2"/>
  <c r="BN39" i="2"/>
  <c r="BM39" i="2"/>
  <c r="BJ39" i="2"/>
  <c r="BK39" i="2"/>
  <c r="R23" i="2"/>
  <c r="AF23" i="2"/>
  <c r="BM23" i="2"/>
  <c r="BL23" i="2"/>
  <c r="BN23" i="2"/>
  <c r="BK23" i="2"/>
  <c r="BJ23" i="2"/>
  <c r="BO23" i="2"/>
  <c r="R94" i="2"/>
  <c r="AF94" i="2"/>
  <c r="BN94" i="2"/>
  <c r="BO94" i="2"/>
  <c r="BM94" i="2"/>
  <c r="BJ94" i="2"/>
  <c r="BK94" i="2"/>
  <c r="BL94" i="2"/>
  <c r="R107" i="2"/>
  <c r="BJ107" i="2"/>
  <c r="BN107" i="2"/>
  <c r="BK107" i="2"/>
  <c r="BL107" i="2"/>
  <c r="BO107" i="2"/>
  <c r="BM107" i="2"/>
  <c r="AF107" i="2"/>
  <c r="R72" i="2"/>
  <c r="AF72" i="2"/>
  <c r="BO72" i="2"/>
  <c r="BN72" i="2"/>
  <c r="BM72" i="2"/>
  <c r="BL72" i="2"/>
  <c r="BJ72" i="2"/>
  <c r="BK72" i="2"/>
  <c r="R103" i="2"/>
  <c r="BJ103" i="2"/>
  <c r="BN103" i="2"/>
  <c r="BL103" i="2"/>
  <c r="BO103" i="2"/>
  <c r="BM103" i="2"/>
  <c r="BK103" i="2"/>
  <c r="AF103" i="2"/>
  <c r="R71" i="2"/>
  <c r="AF71" i="2"/>
  <c r="BK71" i="2"/>
  <c r="BM71" i="2"/>
  <c r="BO71" i="2"/>
  <c r="BJ71" i="2"/>
  <c r="BN71" i="2"/>
  <c r="BL71" i="2"/>
  <c r="R44" i="2"/>
  <c r="AF44" i="2"/>
  <c r="BK44" i="2"/>
  <c r="BJ44" i="2"/>
  <c r="BO44" i="2"/>
  <c r="BM44" i="2"/>
  <c r="BN44" i="2"/>
  <c r="BL44" i="2"/>
  <c r="R28" i="2"/>
  <c r="AF28" i="2"/>
  <c r="BO28" i="2"/>
  <c r="BL28" i="2"/>
  <c r="BK28" i="2"/>
  <c r="BJ28" i="2"/>
  <c r="BM28" i="2"/>
  <c r="BN28" i="2"/>
  <c r="BL58" i="2"/>
  <c r="BJ58" i="2"/>
  <c r="BK58" i="2"/>
  <c r="BN58" i="2"/>
  <c r="BM58" i="2"/>
  <c r="BO58" i="2"/>
  <c r="AF58" i="2"/>
  <c r="R74" i="2"/>
  <c r="AF74" i="2"/>
  <c r="BN74" i="2"/>
  <c r="BM74" i="2"/>
  <c r="BO74" i="2"/>
  <c r="BL74" i="2"/>
  <c r="BK74" i="2"/>
  <c r="BJ74" i="2"/>
  <c r="R105" i="2"/>
  <c r="BJ105" i="2"/>
  <c r="BN105" i="2"/>
  <c r="BL105" i="2"/>
  <c r="BO105" i="2"/>
  <c r="BM105" i="2"/>
  <c r="BK105" i="2"/>
  <c r="AF105" i="2"/>
  <c r="R53" i="2"/>
  <c r="AF53" i="2"/>
  <c r="BM53" i="2"/>
  <c r="BO53" i="2"/>
  <c r="BJ53" i="2"/>
  <c r="BK53" i="2"/>
  <c r="BL53" i="2"/>
  <c r="BN53" i="2"/>
  <c r="R37" i="2"/>
  <c r="AF37" i="2"/>
  <c r="BO37" i="2"/>
  <c r="BM37" i="2"/>
  <c r="BJ37" i="2"/>
  <c r="BL37" i="2"/>
  <c r="BK37" i="2"/>
  <c r="BN37" i="2"/>
  <c r="R29" i="2"/>
  <c r="AF29" i="2"/>
  <c r="BO29" i="2"/>
  <c r="BL29" i="2"/>
  <c r="BK29" i="2"/>
  <c r="BM29" i="2"/>
  <c r="BN29" i="2"/>
  <c r="BJ29" i="2"/>
  <c r="AF7" i="2"/>
  <c r="BM7" i="2"/>
  <c r="BJ7" i="2"/>
  <c r="BK7" i="2"/>
  <c r="BO7" i="2"/>
  <c r="BN7" i="2"/>
  <c r="BL7" i="2"/>
  <c r="R100" i="2"/>
  <c r="BL100" i="2"/>
  <c r="BJ100" i="2"/>
  <c r="BN100" i="2"/>
  <c r="BK100" i="2"/>
  <c r="BO100" i="2"/>
  <c r="BM100" i="2"/>
  <c r="AF100" i="2"/>
  <c r="R68" i="2"/>
  <c r="AF68" i="2"/>
  <c r="BM68" i="2"/>
  <c r="BN68" i="2"/>
  <c r="BO68" i="2"/>
  <c r="BJ68" i="2"/>
  <c r="BK68" i="2"/>
  <c r="BL68" i="2"/>
  <c r="R99" i="2"/>
  <c r="BJ99" i="2"/>
  <c r="BN99" i="2"/>
  <c r="BK99" i="2"/>
  <c r="BL99" i="2"/>
  <c r="BO99" i="2"/>
  <c r="BM99" i="2"/>
  <c r="AF99" i="2"/>
  <c r="R67" i="2"/>
  <c r="AF67" i="2"/>
  <c r="BO67" i="2"/>
  <c r="BM67" i="2"/>
  <c r="BK67" i="2"/>
  <c r="BN67" i="2"/>
  <c r="BL67" i="2"/>
  <c r="BJ67" i="2"/>
  <c r="R42" i="2"/>
  <c r="AF42" i="2"/>
  <c r="BL42" i="2"/>
  <c r="BK42" i="2"/>
  <c r="BM42" i="2"/>
  <c r="BN42" i="2"/>
  <c r="BJ42" i="2"/>
  <c r="BO42" i="2"/>
  <c r="R34" i="2"/>
  <c r="AF34" i="2"/>
  <c r="BK34" i="2"/>
  <c r="BM34" i="2"/>
  <c r="BN34" i="2"/>
  <c r="BL34" i="2"/>
  <c r="BJ34" i="2"/>
  <c r="BO34" i="2"/>
  <c r="R18" i="2"/>
  <c r="AF18" i="2"/>
  <c r="BM18" i="2"/>
  <c r="BK18" i="2"/>
  <c r="BN18" i="2"/>
  <c r="BJ18" i="2"/>
  <c r="BL18" i="2"/>
  <c r="BO18" i="2"/>
  <c r="R10" i="2"/>
  <c r="AF10" i="2"/>
  <c r="BL10" i="2"/>
  <c r="BO10" i="2"/>
  <c r="BN10" i="2"/>
  <c r="BM10" i="2"/>
  <c r="BK10" i="2"/>
  <c r="BJ10" i="2"/>
  <c r="R55" i="2"/>
  <c r="BN55" i="2"/>
  <c r="BM55" i="2"/>
  <c r="BK55" i="2"/>
  <c r="BO55" i="2"/>
  <c r="BJ55" i="2"/>
  <c r="BL55" i="2"/>
  <c r="AF55" i="2"/>
  <c r="R106" i="2"/>
  <c r="BL106" i="2"/>
  <c r="BJ106" i="2"/>
  <c r="BN106" i="2"/>
  <c r="BK106" i="2"/>
  <c r="BO106" i="2"/>
  <c r="BM106" i="2"/>
  <c r="AF106" i="2"/>
  <c r="R86" i="2"/>
  <c r="AF86" i="2"/>
  <c r="BM86" i="2"/>
  <c r="BO86" i="2"/>
  <c r="BN86" i="2"/>
  <c r="BL86" i="2"/>
  <c r="BK86" i="2"/>
  <c r="BJ86" i="2"/>
  <c r="R70" i="2"/>
  <c r="AF70" i="2"/>
  <c r="G66" i="9" s="1"/>
  <c r="BM70" i="2"/>
  <c r="BO70" i="2"/>
  <c r="BN70" i="2"/>
  <c r="BL70" i="2"/>
  <c r="BJ70" i="2"/>
  <c r="BK70" i="2"/>
  <c r="R101" i="2"/>
  <c r="BJ101" i="2"/>
  <c r="BN101" i="2"/>
  <c r="BK101" i="2"/>
  <c r="BL101" i="2"/>
  <c r="BO101" i="2"/>
  <c r="BM101" i="2"/>
  <c r="AF101" i="2"/>
  <c r="R85" i="2"/>
  <c r="AF85" i="2"/>
  <c r="BM85" i="2"/>
  <c r="BO85" i="2"/>
  <c r="BK85" i="2"/>
  <c r="BN85" i="2"/>
  <c r="BJ85" i="2"/>
  <c r="BL85" i="2"/>
  <c r="R69" i="2"/>
  <c r="AF69" i="2"/>
  <c r="G65" i="9" s="1"/>
  <c r="BM69" i="2"/>
  <c r="BO69" i="2"/>
  <c r="BK69" i="2"/>
  <c r="BJ69" i="2"/>
  <c r="BL69" i="2"/>
  <c r="BN69" i="2"/>
  <c r="R51" i="2"/>
  <c r="AF51" i="2"/>
  <c r="BM51" i="2"/>
  <c r="BJ51" i="2"/>
  <c r="BL51" i="2"/>
  <c r="BN51" i="2"/>
  <c r="BO51" i="2"/>
  <c r="BK51" i="2"/>
  <c r="R43" i="2"/>
  <c r="AF43" i="2"/>
  <c r="BN43" i="2"/>
  <c r="BM43" i="2"/>
  <c r="BL43" i="2"/>
  <c r="BO43" i="2"/>
  <c r="BJ43" i="2"/>
  <c r="BK43" i="2"/>
  <c r="R35" i="2"/>
  <c r="AF35" i="2"/>
  <c r="BL35" i="2"/>
  <c r="BN35" i="2"/>
  <c r="BO35" i="2"/>
  <c r="BK35" i="2"/>
  <c r="BM35" i="2"/>
  <c r="BJ35" i="2"/>
  <c r="R27" i="2"/>
  <c r="AF27" i="2"/>
  <c r="BN27" i="2"/>
  <c r="BL27" i="2"/>
  <c r="BK27" i="2"/>
  <c r="BM27" i="2"/>
  <c r="BO27" i="2"/>
  <c r="BJ27" i="2"/>
  <c r="R19" i="2"/>
  <c r="AF19" i="2"/>
  <c r="BM19" i="2"/>
  <c r="BN19" i="2"/>
  <c r="BK19" i="2"/>
  <c r="BJ19" i="2"/>
  <c r="BL19" i="2"/>
  <c r="BO19" i="2"/>
  <c r="R8" i="2"/>
  <c r="AF8" i="2"/>
  <c r="BN8" i="2"/>
  <c r="BO8" i="2"/>
  <c r="BK8" i="2"/>
  <c r="BL8" i="2"/>
  <c r="BM8" i="2"/>
  <c r="BJ8" i="2"/>
  <c r="R96" i="2"/>
  <c r="BL96" i="2"/>
  <c r="BM96" i="2"/>
  <c r="BJ96" i="2"/>
  <c r="BN96" i="2"/>
  <c r="BK96" i="2"/>
  <c r="BO96" i="2"/>
  <c r="AF96" i="2"/>
  <c r="R80" i="2"/>
  <c r="AF80" i="2"/>
  <c r="BM80" i="2"/>
  <c r="BO80" i="2"/>
  <c r="BN80" i="2"/>
  <c r="BK80" i="2"/>
  <c r="BJ80" i="2"/>
  <c r="BL80" i="2"/>
  <c r="R64" i="2"/>
  <c r="AF64" i="2"/>
  <c r="BM64" i="2"/>
  <c r="BO64" i="2"/>
  <c r="BN64" i="2"/>
  <c r="BK64" i="2"/>
  <c r="BJ64" i="2"/>
  <c r="BL64" i="2"/>
  <c r="R95" i="2"/>
  <c r="AF95" i="2"/>
  <c r="BO95" i="2"/>
  <c r="BK95" i="2"/>
  <c r="BM95" i="2"/>
  <c r="BJ95" i="2"/>
  <c r="BL95" i="2"/>
  <c r="BN95" i="2"/>
  <c r="R79" i="2"/>
  <c r="AF79" i="2"/>
  <c r="BO79" i="2"/>
  <c r="BK79" i="2"/>
  <c r="BM79" i="2"/>
  <c r="BL79" i="2"/>
  <c r="BN79" i="2"/>
  <c r="BJ79" i="2"/>
  <c r="R63" i="2"/>
  <c r="AF63" i="2"/>
  <c r="BO63" i="2"/>
  <c r="BK63" i="2"/>
  <c r="BM63" i="2"/>
  <c r="BL63" i="2"/>
  <c r="BN63" i="2"/>
  <c r="BJ63" i="2"/>
  <c r="R48" i="2"/>
  <c r="AF48" i="2"/>
  <c r="BJ48" i="2"/>
  <c r="BM48" i="2"/>
  <c r="BO48" i="2"/>
  <c r="BK48" i="2"/>
  <c r="BN48" i="2"/>
  <c r="BL48" i="2"/>
  <c r="R40" i="2"/>
  <c r="AF40" i="2"/>
  <c r="BO40" i="2"/>
  <c r="BK40" i="2"/>
  <c r="BJ40" i="2"/>
  <c r="BM40" i="2"/>
  <c r="BL40" i="2"/>
  <c r="BN40" i="2"/>
  <c r="R32" i="2"/>
  <c r="AF32" i="2"/>
  <c r="BK32" i="2"/>
  <c r="BN32" i="2"/>
  <c r="BJ32" i="2"/>
  <c r="BO32" i="2"/>
  <c r="BL32" i="2"/>
  <c r="BM32" i="2"/>
  <c r="R24" i="2"/>
  <c r="AF24" i="2"/>
  <c r="BO24" i="2"/>
  <c r="BJ24" i="2"/>
  <c r="BL24" i="2"/>
  <c r="BK24" i="2"/>
  <c r="BM24" i="2"/>
  <c r="BN24" i="2"/>
  <c r="R16" i="2"/>
  <c r="AF16" i="2"/>
  <c r="BK16" i="2"/>
  <c r="BJ16" i="2"/>
  <c r="BO16" i="2"/>
  <c r="BM16" i="2"/>
  <c r="BL16" i="2"/>
  <c r="BN16" i="2"/>
  <c r="R98" i="2"/>
  <c r="BL98" i="2"/>
  <c r="BJ98" i="2"/>
  <c r="BN98" i="2"/>
  <c r="BK98" i="2"/>
  <c r="BO98" i="2"/>
  <c r="BM98" i="2"/>
  <c r="AF98" i="2"/>
  <c r="R62" i="2"/>
  <c r="AF62" i="2"/>
  <c r="BN62" i="2"/>
  <c r="BO62" i="2"/>
  <c r="BM62" i="2"/>
  <c r="BK62" i="2"/>
  <c r="BL62" i="2"/>
  <c r="BJ62" i="2"/>
  <c r="R77" i="2"/>
  <c r="AF77" i="2"/>
  <c r="BK77" i="2"/>
  <c r="BM77" i="2"/>
  <c r="BO77" i="2"/>
  <c r="BJ77" i="2"/>
  <c r="BN77" i="2"/>
  <c r="BL77" i="2"/>
  <c r="R47" i="2"/>
  <c r="AF47" i="2"/>
  <c r="BM47" i="2"/>
  <c r="BL47" i="2"/>
  <c r="BO47" i="2"/>
  <c r="BN47" i="2"/>
  <c r="BK47" i="2"/>
  <c r="BJ47" i="2"/>
  <c r="R31" i="2"/>
  <c r="AF31" i="2"/>
  <c r="BN31" i="2"/>
  <c r="BK31" i="2"/>
  <c r="BL31" i="2"/>
  <c r="BO31" i="2"/>
  <c r="BM31" i="2"/>
  <c r="BJ31" i="2"/>
  <c r="R15" i="2"/>
  <c r="AF15" i="2"/>
  <c r="D113" i="10" s="1"/>
  <c r="BN15" i="2"/>
  <c r="BM15" i="2"/>
  <c r="BK15" i="2"/>
  <c r="BJ15" i="2"/>
  <c r="BL15" i="2"/>
  <c r="BO15" i="2"/>
  <c r="R88" i="2"/>
  <c r="AF88" i="2"/>
  <c r="G84" i="9" s="1"/>
  <c r="BN88" i="2"/>
  <c r="BM88" i="2"/>
  <c r="BO88" i="2"/>
  <c r="BK88" i="2"/>
  <c r="BL88" i="2"/>
  <c r="BJ88" i="2"/>
  <c r="R87" i="2"/>
  <c r="AF87" i="2"/>
  <c r="BM87" i="2"/>
  <c r="BO87" i="2"/>
  <c r="BK87" i="2"/>
  <c r="BL87" i="2"/>
  <c r="BJ87" i="2"/>
  <c r="BN87" i="2"/>
  <c r="R52" i="2"/>
  <c r="AF52" i="2"/>
  <c r="BJ52" i="2"/>
  <c r="BO52" i="2"/>
  <c r="BM52" i="2"/>
  <c r="BL52" i="2"/>
  <c r="BK52" i="2"/>
  <c r="BN52" i="2"/>
  <c r="R36" i="2"/>
  <c r="AF36" i="2"/>
  <c r="BO36" i="2"/>
  <c r="BJ36" i="2"/>
  <c r="BK36" i="2"/>
  <c r="BM36" i="2"/>
  <c r="BN36" i="2"/>
  <c r="BL36" i="2"/>
  <c r="R20" i="2"/>
  <c r="AF20" i="2"/>
  <c r="BK20" i="2"/>
  <c r="BJ20" i="2"/>
  <c r="BN20" i="2"/>
  <c r="BO20" i="2"/>
  <c r="BM20" i="2"/>
  <c r="BL20" i="2"/>
  <c r="R12" i="2"/>
  <c r="AF12" i="2"/>
  <c r="D110" i="10" s="1"/>
  <c r="BO12" i="2"/>
  <c r="BL12" i="2"/>
  <c r="BK12" i="2"/>
  <c r="BJ12" i="2"/>
  <c r="BM12" i="2"/>
  <c r="BN12" i="2"/>
  <c r="R90" i="2"/>
  <c r="AF90" i="2"/>
  <c r="G86" i="9" s="1"/>
  <c r="BN90" i="2"/>
  <c r="BM90" i="2"/>
  <c r="BO90" i="2"/>
  <c r="BK90" i="2"/>
  <c r="BJ90" i="2"/>
  <c r="BL90" i="2"/>
  <c r="R89" i="2"/>
  <c r="AF89" i="2"/>
  <c r="BM89" i="2"/>
  <c r="BK89" i="2"/>
  <c r="BO89" i="2"/>
  <c r="BJ89" i="2"/>
  <c r="BN89" i="2"/>
  <c r="BL89" i="2"/>
  <c r="R73" i="2"/>
  <c r="AF73" i="2"/>
  <c r="BK73" i="2"/>
  <c r="BO73" i="2"/>
  <c r="BM73" i="2"/>
  <c r="BN73" i="2"/>
  <c r="BL73" i="2"/>
  <c r="BJ73" i="2"/>
  <c r="R45" i="2"/>
  <c r="AF45" i="2"/>
  <c r="BK45" i="2"/>
  <c r="BM45" i="2"/>
  <c r="BO45" i="2"/>
  <c r="BJ45" i="2"/>
  <c r="BL45" i="2"/>
  <c r="BN45" i="2"/>
  <c r="R21" i="2"/>
  <c r="AF21" i="2"/>
  <c r="D119" i="10" s="1"/>
  <c r="BK21" i="2"/>
  <c r="BM21" i="2"/>
  <c r="BO21" i="2"/>
  <c r="BL21" i="2"/>
  <c r="BN21" i="2"/>
  <c r="BJ21" i="2"/>
  <c r="R13" i="2"/>
  <c r="AF13" i="2"/>
  <c r="BO13" i="2"/>
  <c r="BL13" i="2"/>
  <c r="BK13" i="2"/>
  <c r="BM13" i="2"/>
  <c r="BN13" i="2"/>
  <c r="BJ13" i="2"/>
  <c r="R84" i="2"/>
  <c r="AF84" i="2"/>
  <c r="BN84" i="2"/>
  <c r="BO84" i="2"/>
  <c r="BM84" i="2"/>
  <c r="BL84" i="2"/>
  <c r="BJ84" i="2"/>
  <c r="BK84" i="2"/>
  <c r="R83" i="2"/>
  <c r="AF83" i="2"/>
  <c r="BM83" i="2"/>
  <c r="BK83" i="2"/>
  <c r="BO83" i="2"/>
  <c r="BJ83" i="2"/>
  <c r="BN83" i="2"/>
  <c r="BL83" i="2"/>
  <c r="R50" i="2"/>
  <c r="AF50" i="2"/>
  <c r="BM50" i="2"/>
  <c r="BK50" i="2"/>
  <c r="BJ50" i="2"/>
  <c r="BL50" i="2"/>
  <c r="BN50" i="2"/>
  <c r="BO50" i="2"/>
  <c r="R26" i="2"/>
  <c r="AF26" i="2"/>
  <c r="BL26" i="2"/>
  <c r="BK26" i="2"/>
  <c r="BM26" i="2"/>
  <c r="BO26" i="2"/>
  <c r="BN26" i="2"/>
  <c r="BJ26" i="2"/>
  <c r="BK6" i="2"/>
  <c r="BL6" i="2"/>
  <c r="BO6" i="2"/>
  <c r="BJ6" i="2"/>
  <c r="BN6" i="2"/>
  <c r="BM6" i="2"/>
  <c r="R102" i="2"/>
  <c r="BL102" i="2"/>
  <c r="BJ102" i="2"/>
  <c r="BN102" i="2"/>
  <c r="BK102" i="2"/>
  <c r="BO102" i="2"/>
  <c r="BM102" i="2"/>
  <c r="AF102" i="2"/>
  <c r="R82" i="2"/>
  <c r="AF82" i="2"/>
  <c r="G78" i="9" s="1"/>
  <c r="BO82" i="2"/>
  <c r="BN82" i="2"/>
  <c r="BM82" i="2"/>
  <c r="BL82" i="2"/>
  <c r="BJ82" i="2"/>
  <c r="BK82" i="2"/>
  <c r="R66" i="2"/>
  <c r="AF66" i="2"/>
  <c r="BM66" i="2"/>
  <c r="BO66" i="2"/>
  <c r="BN66" i="2"/>
  <c r="BJ66" i="2"/>
  <c r="BK66" i="2"/>
  <c r="BL66" i="2"/>
  <c r="R97" i="2"/>
  <c r="BJ97" i="2"/>
  <c r="BN97" i="2"/>
  <c r="BO97" i="2"/>
  <c r="BL97" i="2"/>
  <c r="BK97" i="2"/>
  <c r="BM97" i="2"/>
  <c r="AF97" i="2"/>
  <c r="R81" i="2"/>
  <c r="AF81" i="2"/>
  <c r="BO81" i="2"/>
  <c r="BK81" i="2"/>
  <c r="BM81" i="2"/>
  <c r="BL81" i="2"/>
  <c r="BJ81" i="2"/>
  <c r="BN81" i="2"/>
  <c r="R65" i="2"/>
  <c r="AF65" i="2"/>
  <c r="G61" i="9" s="1"/>
  <c r="BO65" i="2"/>
  <c r="BK65" i="2"/>
  <c r="BM65" i="2"/>
  <c r="BL65" i="2"/>
  <c r="BJ65" i="2"/>
  <c r="BN65" i="2"/>
  <c r="R49" i="2"/>
  <c r="AF49" i="2"/>
  <c r="BM49" i="2"/>
  <c r="BK49" i="2"/>
  <c r="BJ49" i="2"/>
  <c r="BO49" i="2"/>
  <c r="BL49" i="2"/>
  <c r="BN49" i="2"/>
  <c r="R41" i="2"/>
  <c r="AF41" i="2"/>
  <c r="BO41" i="2"/>
  <c r="BK41" i="2"/>
  <c r="BM41" i="2"/>
  <c r="BN41" i="2"/>
  <c r="BJ41" i="2"/>
  <c r="BL41" i="2"/>
  <c r="R33" i="2"/>
  <c r="AF33" i="2"/>
  <c r="BO33" i="2"/>
  <c r="BK33" i="2"/>
  <c r="BL33" i="2"/>
  <c r="BN33" i="2"/>
  <c r="BM33" i="2"/>
  <c r="BJ33" i="2"/>
  <c r="R25" i="2"/>
  <c r="AF25" i="2"/>
  <c r="BM25" i="2"/>
  <c r="BO25" i="2"/>
  <c r="BK25" i="2"/>
  <c r="BL25" i="2"/>
  <c r="BJ25" i="2"/>
  <c r="BN25" i="2"/>
  <c r="R17" i="2"/>
  <c r="AF17" i="2"/>
  <c r="BK17" i="2"/>
  <c r="BO17" i="2"/>
  <c r="BM17" i="2"/>
  <c r="BL17" i="2"/>
  <c r="BJ17" i="2"/>
  <c r="BN17" i="2"/>
  <c r="R9" i="2"/>
  <c r="AF9" i="2"/>
  <c r="BJ9" i="2"/>
  <c r="BM9" i="2"/>
  <c r="BN9" i="2"/>
  <c r="BL9" i="2"/>
  <c r="BK9" i="2"/>
  <c r="BO9" i="2"/>
  <c r="R59" i="2"/>
  <c r="AF59" i="2"/>
  <c r="G55" i="9" s="1"/>
  <c r="BJ59" i="2"/>
  <c r="BN59" i="2"/>
  <c r="BO59" i="2"/>
  <c r="BK59" i="2"/>
  <c r="BM59" i="2"/>
  <c r="BL59" i="2"/>
  <c r="R92" i="2"/>
  <c r="AF92" i="2"/>
  <c r="G88" i="9" s="1"/>
  <c r="BO92" i="2"/>
  <c r="BN92" i="2"/>
  <c r="BM92" i="2"/>
  <c r="BK92" i="2"/>
  <c r="BL92" i="2"/>
  <c r="BJ92" i="2"/>
  <c r="R76" i="2"/>
  <c r="AF76" i="2"/>
  <c r="G72" i="9" s="1"/>
  <c r="BO76" i="2"/>
  <c r="BN76" i="2"/>
  <c r="BM76" i="2"/>
  <c r="BK76" i="2"/>
  <c r="BL76" i="2"/>
  <c r="BJ76" i="2"/>
  <c r="R91" i="2"/>
  <c r="AF91" i="2"/>
  <c r="BK91" i="2"/>
  <c r="BM91" i="2"/>
  <c r="BO91" i="2"/>
  <c r="BN91" i="2"/>
  <c r="BL91" i="2"/>
  <c r="BJ91" i="2"/>
  <c r="R75" i="2"/>
  <c r="AF75" i="2"/>
  <c r="G71" i="9" s="1"/>
  <c r="BK75" i="2"/>
  <c r="BM75" i="2"/>
  <c r="BO75" i="2"/>
  <c r="BN75" i="2"/>
  <c r="BL75" i="2"/>
  <c r="BJ75" i="2"/>
  <c r="R54" i="2"/>
  <c r="AF54" i="2"/>
  <c r="BM54" i="2"/>
  <c r="BJ54" i="2"/>
  <c r="BL54" i="2"/>
  <c r="BK54" i="2"/>
  <c r="BN54" i="2"/>
  <c r="BO54" i="2"/>
  <c r="R46" i="2"/>
  <c r="AF46" i="2"/>
  <c r="BL46" i="2"/>
  <c r="BK46" i="2"/>
  <c r="BO46" i="2"/>
  <c r="BM46" i="2"/>
  <c r="BJ46" i="2"/>
  <c r="BN46" i="2"/>
  <c r="R38" i="2"/>
  <c r="AF38" i="2"/>
  <c r="BM38" i="2"/>
  <c r="BJ38" i="2"/>
  <c r="BL38" i="2"/>
  <c r="BK38" i="2"/>
  <c r="BN38" i="2"/>
  <c r="BO38" i="2"/>
  <c r="R30" i="2"/>
  <c r="AF30" i="2"/>
  <c r="BK30" i="2"/>
  <c r="BL30" i="2"/>
  <c r="BN30" i="2"/>
  <c r="BM30" i="2"/>
  <c r="BJ30" i="2"/>
  <c r="BO30" i="2"/>
  <c r="R22" i="2"/>
  <c r="AF22" i="2"/>
  <c r="BM22" i="2"/>
  <c r="BL22" i="2"/>
  <c r="BK22" i="2"/>
  <c r="BO22" i="2"/>
  <c r="BN22" i="2"/>
  <c r="BJ22" i="2"/>
  <c r="R14" i="2"/>
  <c r="AF14" i="2"/>
  <c r="BL14" i="2"/>
  <c r="BK14" i="2"/>
  <c r="BO14" i="2"/>
  <c r="BN14" i="2"/>
  <c r="BM14" i="2"/>
  <c r="BJ14" i="2"/>
  <c r="R60" i="2"/>
  <c r="AF60" i="2"/>
  <c r="BN60" i="2"/>
  <c r="BK60" i="2"/>
  <c r="BO60" i="2"/>
  <c r="BM60" i="2"/>
  <c r="BL60" i="2"/>
  <c r="BJ60" i="2"/>
  <c r="BJ57" i="2" s="1"/>
  <c r="R11" i="2"/>
  <c r="BK11" i="2"/>
  <c r="BM11" i="2"/>
  <c r="BN11" i="2"/>
  <c r="BO11" i="2"/>
  <c r="BL11" i="2"/>
  <c r="BJ11" i="2"/>
  <c r="AF11" i="2"/>
  <c r="R7" i="2"/>
  <c r="Z22" i="13"/>
  <c r="Z23" i="13"/>
  <c r="Y18" i="13"/>
  <c r="Y19" i="13"/>
  <c r="X18" i="13"/>
  <c r="X19" i="13"/>
  <c r="AA18" i="13"/>
  <c r="AA19" i="13"/>
  <c r="AA17" i="13"/>
  <c r="K17" i="13" s="1"/>
  <c r="AA16" i="13"/>
  <c r="K16" i="13" s="1"/>
  <c r="X22" i="13"/>
  <c r="X23" i="13"/>
  <c r="X20" i="13"/>
  <c r="X21" i="13"/>
  <c r="Y22" i="13"/>
  <c r="Y23" i="13"/>
  <c r="Z20" i="13"/>
  <c r="Z21" i="13"/>
  <c r="AR14" i="13"/>
  <c r="K10" i="14" s="1"/>
  <c r="AT14" i="13"/>
  <c r="M10" i="14" s="1"/>
  <c r="AR15" i="13"/>
  <c r="K11" i="14" s="1"/>
  <c r="AT15" i="13"/>
  <c r="M11" i="14" s="1"/>
  <c r="AR24" i="13"/>
  <c r="K20" i="14" s="1"/>
  <c r="AT24" i="13"/>
  <c r="M20" i="14" s="1"/>
  <c r="AR25" i="13"/>
  <c r="K21" i="14" s="1"/>
  <c r="AT25" i="13"/>
  <c r="M21" i="14" s="1"/>
  <c r="AR26" i="13"/>
  <c r="K22" i="14" s="1"/>
  <c r="AT26" i="13"/>
  <c r="M22" i="14" s="1"/>
  <c r="AR27" i="13"/>
  <c r="K23" i="14" s="1"/>
  <c r="AT27" i="13"/>
  <c r="M23" i="14" s="1"/>
  <c r="AR28" i="13"/>
  <c r="K24" i="14" s="1"/>
  <c r="AT28" i="13"/>
  <c r="M24" i="14" s="1"/>
  <c r="AR29" i="13"/>
  <c r="K25" i="14" s="1"/>
  <c r="AT29" i="13"/>
  <c r="M25" i="14" s="1"/>
  <c r="R14" i="13"/>
  <c r="T14" i="13"/>
  <c r="R15" i="13"/>
  <c r="T15" i="13"/>
  <c r="R24" i="13"/>
  <c r="T24" i="13"/>
  <c r="R25" i="13"/>
  <c r="T25" i="13"/>
  <c r="R26" i="13"/>
  <c r="T26" i="13"/>
  <c r="R27" i="13"/>
  <c r="T27" i="13"/>
  <c r="R28" i="13"/>
  <c r="T28" i="13"/>
  <c r="R29" i="13"/>
  <c r="T29" i="13"/>
  <c r="AC14" i="13"/>
  <c r="AE14" i="13"/>
  <c r="AC15" i="13"/>
  <c r="AE15" i="13"/>
  <c r="AC24" i="13"/>
  <c r="AE24" i="13"/>
  <c r="AC25" i="13"/>
  <c r="AE25" i="13"/>
  <c r="AC26" i="13"/>
  <c r="AE26" i="13"/>
  <c r="AC27" i="13"/>
  <c r="AE27" i="13"/>
  <c r="AC28" i="13"/>
  <c r="AE28" i="13"/>
  <c r="AC29" i="13"/>
  <c r="AE29" i="13"/>
  <c r="X14" i="13"/>
  <c r="Z14" i="13"/>
  <c r="X15" i="13"/>
  <c r="Z15" i="13"/>
  <c r="X24" i="13"/>
  <c r="Z24" i="13"/>
  <c r="X25" i="13"/>
  <c r="Z25" i="13"/>
  <c r="X26" i="13"/>
  <c r="Z26" i="13"/>
  <c r="X27" i="13"/>
  <c r="Z27" i="13"/>
  <c r="X28" i="13"/>
  <c r="Z28" i="13"/>
  <c r="X29" i="13"/>
  <c r="Z29" i="13"/>
  <c r="AS14" i="13"/>
  <c r="L10" i="14" s="1"/>
  <c r="AU14" i="13"/>
  <c r="N10" i="14" s="1"/>
  <c r="AS15" i="13"/>
  <c r="L11" i="14" s="1"/>
  <c r="AU15" i="13"/>
  <c r="N11" i="14" s="1"/>
  <c r="AS24" i="13"/>
  <c r="L20" i="14" s="1"/>
  <c r="AU24" i="13"/>
  <c r="N20" i="14" s="1"/>
  <c r="AS25" i="13"/>
  <c r="L21" i="14" s="1"/>
  <c r="AU25" i="13"/>
  <c r="N21" i="14" s="1"/>
  <c r="AS26" i="13"/>
  <c r="L22" i="14" s="1"/>
  <c r="AU26" i="13"/>
  <c r="N22" i="14" s="1"/>
  <c r="AS27" i="13"/>
  <c r="L23" i="14" s="1"/>
  <c r="AU27" i="13"/>
  <c r="N23" i="14" s="1"/>
  <c r="AS28" i="13"/>
  <c r="L24" i="14" s="1"/>
  <c r="AU28" i="13"/>
  <c r="N24" i="14" s="1"/>
  <c r="AS29" i="13"/>
  <c r="L25" i="14" s="1"/>
  <c r="AU29" i="13"/>
  <c r="N25" i="14" s="1"/>
  <c r="S14" i="13"/>
  <c r="U14" i="13"/>
  <c r="S15" i="13"/>
  <c r="U15" i="13"/>
  <c r="S24" i="13"/>
  <c r="U24" i="13"/>
  <c r="S25" i="13"/>
  <c r="U25" i="13"/>
  <c r="S26" i="13"/>
  <c r="U26" i="13"/>
  <c r="S27" i="13"/>
  <c r="U27" i="13"/>
  <c r="S28" i="13"/>
  <c r="U28" i="13"/>
  <c r="S29" i="13"/>
  <c r="U29" i="13"/>
  <c r="AD14" i="13"/>
  <c r="AF14" i="13"/>
  <c r="AD15" i="13"/>
  <c r="AF15" i="13"/>
  <c r="AD24" i="13"/>
  <c r="AF24" i="13"/>
  <c r="AD25" i="13"/>
  <c r="AF25" i="13"/>
  <c r="AD26" i="13"/>
  <c r="AF26" i="13"/>
  <c r="AD27" i="13"/>
  <c r="AF27" i="13"/>
  <c r="AD28" i="13"/>
  <c r="AF28" i="13"/>
  <c r="AD29" i="13"/>
  <c r="AF29" i="13"/>
  <c r="Y14" i="13"/>
  <c r="AA14" i="13"/>
  <c r="Y15" i="13"/>
  <c r="AA15" i="13"/>
  <c r="Y24" i="13"/>
  <c r="AA24" i="13"/>
  <c r="Y25" i="13"/>
  <c r="AA25" i="13"/>
  <c r="Y26" i="13"/>
  <c r="AA26" i="13"/>
  <c r="Y27" i="13"/>
  <c r="AA27" i="13"/>
  <c r="Y28" i="13"/>
  <c r="AA28" i="13"/>
  <c r="Y29" i="13"/>
  <c r="AA29" i="13"/>
  <c r="AM15" i="13"/>
  <c r="AN15" i="13"/>
  <c r="AM14" i="13"/>
  <c r="AN14" i="13"/>
  <c r="AK15" i="13"/>
  <c r="AL15" i="13"/>
  <c r="AK14" i="13"/>
  <c r="AL14" i="13"/>
  <c r="AR8" i="13"/>
  <c r="K4" i="14" s="1"/>
  <c r="AT8" i="13"/>
  <c r="M4" i="14" s="1"/>
  <c r="AR9" i="13"/>
  <c r="K5" i="14" s="1"/>
  <c r="AT9" i="13"/>
  <c r="M5" i="14" s="1"/>
  <c r="AR10" i="13"/>
  <c r="K6" i="14" s="1"/>
  <c r="AT10" i="13"/>
  <c r="M6" i="14" s="1"/>
  <c r="AR11" i="13"/>
  <c r="K7" i="14" s="1"/>
  <c r="AT11" i="13"/>
  <c r="M7" i="14" s="1"/>
  <c r="AR12" i="13"/>
  <c r="K8" i="14" s="1"/>
  <c r="AT12" i="13"/>
  <c r="M8" i="14" s="1"/>
  <c r="AR13" i="13"/>
  <c r="K9" i="14" s="1"/>
  <c r="AT13" i="13"/>
  <c r="M9" i="14" s="1"/>
  <c r="R8" i="13"/>
  <c r="T8" i="13"/>
  <c r="R9" i="13"/>
  <c r="T9" i="13"/>
  <c r="R10" i="13"/>
  <c r="T10" i="13"/>
  <c r="R11" i="13"/>
  <c r="T11" i="13"/>
  <c r="R12" i="13"/>
  <c r="T12" i="13"/>
  <c r="R13" i="13"/>
  <c r="T13" i="13"/>
  <c r="AC8" i="13"/>
  <c r="AE8" i="13"/>
  <c r="AC9" i="13"/>
  <c r="AE9" i="13"/>
  <c r="AC10" i="13"/>
  <c r="AE10" i="13"/>
  <c r="AC11" i="13"/>
  <c r="AE11" i="13"/>
  <c r="AC12" i="13"/>
  <c r="AE12" i="13"/>
  <c r="AC13" i="13"/>
  <c r="AE13" i="13"/>
  <c r="X8" i="13"/>
  <c r="Z8" i="13"/>
  <c r="X9" i="13"/>
  <c r="Z9" i="13"/>
  <c r="X10" i="13"/>
  <c r="Z10" i="13"/>
  <c r="X11" i="13"/>
  <c r="Z11" i="13"/>
  <c r="X12" i="13"/>
  <c r="Z12" i="13"/>
  <c r="X13" i="13"/>
  <c r="Z13" i="13"/>
  <c r="AK10" i="13"/>
  <c r="AM10" i="13"/>
  <c r="AK11" i="13"/>
  <c r="AM11" i="13"/>
  <c r="AK12" i="13"/>
  <c r="AM12" i="13"/>
  <c r="AK13" i="13"/>
  <c r="AM13" i="13"/>
  <c r="AS8" i="13"/>
  <c r="L4" i="14" s="1"/>
  <c r="AU8" i="13"/>
  <c r="N4" i="14" s="1"/>
  <c r="AS9" i="13"/>
  <c r="L5" i="14" s="1"/>
  <c r="AU9" i="13"/>
  <c r="N5" i="14" s="1"/>
  <c r="AS10" i="13"/>
  <c r="L6" i="14" s="1"/>
  <c r="AU10" i="13"/>
  <c r="N6" i="14" s="1"/>
  <c r="AS11" i="13"/>
  <c r="L7" i="14" s="1"/>
  <c r="AU11" i="13"/>
  <c r="N7" i="14" s="1"/>
  <c r="AS12" i="13"/>
  <c r="L8" i="14" s="1"/>
  <c r="AU12" i="13"/>
  <c r="N8" i="14" s="1"/>
  <c r="AS13" i="13"/>
  <c r="L9" i="14" s="1"/>
  <c r="AU13" i="13"/>
  <c r="N9" i="14" s="1"/>
  <c r="S8" i="13"/>
  <c r="U8" i="13"/>
  <c r="S9" i="13"/>
  <c r="U9" i="13"/>
  <c r="S10" i="13"/>
  <c r="U10" i="13"/>
  <c r="S11" i="13"/>
  <c r="U11" i="13"/>
  <c r="S12" i="13"/>
  <c r="U12" i="13"/>
  <c r="S13" i="13"/>
  <c r="U13" i="13"/>
  <c r="AD8" i="13"/>
  <c r="AF8" i="13"/>
  <c r="AD9" i="13"/>
  <c r="AF9" i="13"/>
  <c r="AD10" i="13"/>
  <c r="AF10" i="13"/>
  <c r="AD11" i="13"/>
  <c r="AF11" i="13"/>
  <c r="AD12" i="13"/>
  <c r="AF12" i="13"/>
  <c r="AD13" i="13"/>
  <c r="AF13" i="13"/>
  <c r="Y8" i="13"/>
  <c r="AA8" i="13"/>
  <c r="Y9" i="13"/>
  <c r="AA9" i="13"/>
  <c r="Y10" i="13"/>
  <c r="AA10" i="13"/>
  <c r="Y11" i="13"/>
  <c r="AA11" i="13"/>
  <c r="Y12" i="13"/>
  <c r="AA12" i="13"/>
  <c r="Y13" i="13"/>
  <c r="AA13" i="13"/>
  <c r="AL10" i="13"/>
  <c r="AN10" i="13"/>
  <c r="AL11" i="13"/>
  <c r="AN11" i="13"/>
  <c r="AL12" i="13"/>
  <c r="AN12" i="13"/>
  <c r="AL13" i="13"/>
  <c r="AN13" i="13"/>
  <c r="AK9" i="13"/>
  <c r="AL9" i="13"/>
  <c r="AK8" i="13"/>
  <c r="AL8" i="13"/>
  <c r="AM9" i="13"/>
  <c r="AN9" i="13"/>
  <c r="AM8" i="13"/>
  <c r="AN8" i="13"/>
  <c r="G100" i="9"/>
  <c r="D202" i="10"/>
  <c r="D100" i="10"/>
  <c r="BO103" i="13"/>
  <c r="BJ103" i="13"/>
  <c r="BR103" i="13"/>
  <c r="BK103" i="13"/>
  <c r="BS103" i="13"/>
  <c r="BN103" i="13"/>
  <c r="BH103" i="13"/>
  <c r="BI103" i="13"/>
  <c r="BQ103" i="13"/>
  <c r="BL103" i="13"/>
  <c r="BP103" i="13"/>
  <c r="BM103" i="13"/>
  <c r="BO71" i="13"/>
  <c r="BJ71" i="13"/>
  <c r="AN27" i="13" s="1"/>
  <c r="BR71" i="13"/>
  <c r="BK71" i="13"/>
  <c r="BS71" i="13"/>
  <c r="BN71" i="13"/>
  <c r="BH71" i="13"/>
  <c r="AN26" i="13" s="1"/>
  <c r="BL71" i="13"/>
  <c r="BP71" i="13"/>
  <c r="BM71" i="13"/>
  <c r="BI71" i="13"/>
  <c r="BQ71" i="13"/>
  <c r="BR67" i="13"/>
  <c r="BK67" i="13"/>
  <c r="BN67" i="13"/>
  <c r="BO67" i="13"/>
  <c r="BJ67" i="13"/>
  <c r="BM67" i="13"/>
  <c r="BI67" i="13"/>
  <c r="BQ67" i="13"/>
  <c r="BH67" i="13"/>
  <c r="BL67" i="13"/>
  <c r="BP67" i="13"/>
  <c r="BS67" i="13"/>
  <c r="BN85" i="13"/>
  <c r="BO85" i="13"/>
  <c r="BJ85" i="13"/>
  <c r="AM29" i="13" s="1"/>
  <c r="BR85" i="13"/>
  <c r="BK85" i="13"/>
  <c r="BS85" i="13"/>
  <c r="BL85" i="13"/>
  <c r="BP85" i="13"/>
  <c r="BM85" i="13"/>
  <c r="BI85" i="13"/>
  <c r="BQ85" i="13"/>
  <c r="BH85" i="13"/>
  <c r="AM28" i="13" s="1"/>
  <c r="BJ104" i="13"/>
  <c r="BN104" i="13"/>
  <c r="BK104" i="13"/>
  <c r="BS104" i="13"/>
  <c r="BR104" i="13"/>
  <c r="BO104" i="13"/>
  <c r="BL104" i="13"/>
  <c r="BP104" i="13"/>
  <c r="BI104" i="13"/>
  <c r="BQ104" i="13"/>
  <c r="BH104" i="13"/>
  <c r="BM104" i="13"/>
  <c r="BN96" i="13"/>
  <c r="BK96" i="13"/>
  <c r="BS96" i="13"/>
  <c r="BJ96" i="13"/>
  <c r="BR96" i="13"/>
  <c r="BO96" i="13"/>
  <c r="BL96" i="13"/>
  <c r="BP96" i="13"/>
  <c r="BI96" i="13"/>
  <c r="BQ96" i="13"/>
  <c r="BH96" i="13"/>
  <c r="BM96" i="13"/>
  <c r="BO80" i="13"/>
  <c r="BN80" i="13"/>
  <c r="BK80" i="13"/>
  <c r="BJ80" i="13"/>
  <c r="BR80" i="13"/>
  <c r="BH80" i="13"/>
  <c r="BS80" i="13"/>
  <c r="BL80" i="13"/>
  <c r="BP80" i="13"/>
  <c r="BQ80" i="13"/>
  <c r="BI80" i="13"/>
  <c r="BM80" i="13"/>
  <c r="BR62" i="13"/>
  <c r="BK62" i="13"/>
  <c r="BN62" i="13"/>
  <c r="AM25" i="13" s="1"/>
  <c r="BO62" i="13"/>
  <c r="BJ62" i="13"/>
  <c r="BS62" i="13"/>
  <c r="BH62" i="13"/>
  <c r="BP62" i="13"/>
  <c r="BM62" i="13"/>
  <c r="BI62" i="13"/>
  <c r="BQ62" i="13"/>
  <c r="BL62" i="13"/>
  <c r="AM24" i="13" s="1"/>
  <c r="BR83" i="13"/>
  <c r="BK83" i="13"/>
  <c r="BN83" i="13"/>
  <c r="BO83" i="13"/>
  <c r="BJ83" i="13"/>
  <c r="AK29" i="13" s="1"/>
  <c r="BH83" i="13"/>
  <c r="AK28" i="13" s="1"/>
  <c r="BL83" i="13"/>
  <c r="BP83" i="13"/>
  <c r="BM83" i="13"/>
  <c r="BS83" i="13"/>
  <c r="BI83" i="13"/>
  <c r="BQ83" i="13"/>
  <c r="BJ89" i="13"/>
  <c r="BR89" i="13"/>
  <c r="BK89" i="13"/>
  <c r="BS89" i="13"/>
  <c r="BN89" i="13"/>
  <c r="BO89" i="13"/>
  <c r="BH89" i="13"/>
  <c r="BI89" i="13"/>
  <c r="BL89" i="13"/>
  <c r="BP89" i="13"/>
  <c r="BM89" i="13"/>
  <c r="BQ89" i="13"/>
  <c r="BN90" i="13"/>
  <c r="BK90" i="13"/>
  <c r="BS90" i="13"/>
  <c r="BJ90" i="13"/>
  <c r="BR90" i="13"/>
  <c r="BO90" i="13"/>
  <c r="BH90" i="13"/>
  <c r="BL90" i="13"/>
  <c r="BP90" i="13"/>
  <c r="BI90" i="13"/>
  <c r="BM90" i="13"/>
  <c r="BQ90" i="13"/>
  <c r="BN76" i="13"/>
  <c r="BJ76" i="13"/>
  <c r="BR76" i="13"/>
  <c r="BS76" i="13"/>
  <c r="BK76" i="13"/>
  <c r="BO76" i="13"/>
  <c r="BI76" i="13"/>
  <c r="BQ76" i="13"/>
  <c r="BH76" i="13"/>
  <c r="BM76" i="13"/>
  <c r="BL76" i="13"/>
  <c r="BP76" i="13"/>
  <c r="BJ79" i="13"/>
  <c r="BO79" i="13"/>
  <c r="BS79" i="13"/>
  <c r="BR79" i="13"/>
  <c r="BK79" i="13"/>
  <c r="BN79" i="13"/>
  <c r="BH79" i="13"/>
  <c r="BQ79" i="13"/>
  <c r="BL79" i="13"/>
  <c r="BP79" i="13"/>
  <c r="BI79" i="13"/>
  <c r="BM79" i="13"/>
  <c r="BJ61" i="13"/>
  <c r="BR61" i="13"/>
  <c r="BK61" i="13"/>
  <c r="BS61" i="13"/>
  <c r="BN61" i="13"/>
  <c r="AL25" i="13" s="1"/>
  <c r="BO61" i="13"/>
  <c r="BL61" i="13"/>
  <c r="AL24" i="13" s="1"/>
  <c r="BM61" i="13"/>
  <c r="BH61" i="13"/>
  <c r="BI61" i="13"/>
  <c r="BQ61" i="13"/>
  <c r="BP61" i="13"/>
  <c r="BN93" i="13"/>
  <c r="BO93" i="13"/>
  <c r="BJ93" i="13"/>
  <c r="BR93" i="13"/>
  <c r="BK93" i="13"/>
  <c r="BS93" i="13"/>
  <c r="BH93" i="13"/>
  <c r="BL93" i="13"/>
  <c r="BP93" i="13"/>
  <c r="BM93" i="13"/>
  <c r="BI93" i="13"/>
  <c r="BQ93" i="13"/>
  <c r="BJ92" i="13"/>
  <c r="BR92" i="13"/>
  <c r="BO92" i="13"/>
  <c r="BN92" i="13"/>
  <c r="BK92" i="13"/>
  <c r="BS92" i="13"/>
  <c r="BM92" i="13"/>
  <c r="BH92" i="13"/>
  <c r="BL92" i="13"/>
  <c r="BP92" i="13"/>
  <c r="BI92" i="13"/>
  <c r="BQ92" i="13"/>
  <c r="BR78" i="13"/>
  <c r="BJ78" i="13"/>
  <c r="BK78" i="13"/>
  <c r="BO78" i="13"/>
  <c r="BS78" i="13"/>
  <c r="BN78" i="13"/>
  <c r="BH78" i="13"/>
  <c r="BM78" i="13"/>
  <c r="BL78" i="13"/>
  <c r="BP78" i="13"/>
  <c r="BI78" i="13"/>
  <c r="BQ78" i="13"/>
  <c r="BO64" i="13"/>
  <c r="BJ64" i="13"/>
  <c r="BR64" i="13"/>
  <c r="BK64" i="13"/>
  <c r="BS64" i="13"/>
  <c r="BN64" i="13"/>
  <c r="BL64" i="13"/>
  <c r="BH64" i="13"/>
  <c r="BP64" i="13"/>
  <c r="BM64" i="13"/>
  <c r="BI64" i="13"/>
  <c r="BQ64" i="13"/>
  <c r="BR75" i="13"/>
  <c r="BK75" i="13"/>
  <c r="BN75" i="13"/>
  <c r="BO75" i="13"/>
  <c r="BJ75" i="13"/>
  <c r="BH75" i="13"/>
  <c r="BM75" i="13"/>
  <c r="BI75" i="13"/>
  <c r="BQ75" i="13"/>
  <c r="BS75" i="13"/>
  <c r="BL75" i="13"/>
  <c r="BP75" i="13"/>
  <c r="BJ65" i="13"/>
  <c r="BR65" i="13"/>
  <c r="BK65" i="13"/>
  <c r="BS65" i="13"/>
  <c r="BN65" i="13"/>
  <c r="BO65" i="13"/>
  <c r="BM65" i="13"/>
  <c r="BI65" i="13"/>
  <c r="BQ65" i="13"/>
  <c r="BH65" i="13"/>
  <c r="BL65" i="13"/>
  <c r="BP65" i="13"/>
  <c r="BJ97" i="13"/>
  <c r="BR97" i="13"/>
  <c r="BK97" i="13"/>
  <c r="BS97" i="13"/>
  <c r="BN97" i="13"/>
  <c r="BO97" i="13"/>
  <c r="BH97" i="13"/>
  <c r="BI97" i="13"/>
  <c r="BQ97" i="13"/>
  <c r="BL97" i="13"/>
  <c r="BP97" i="13"/>
  <c r="BM97" i="13"/>
  <c r="BN88" i="13"/>
  <c r="BK88" i="13"/>
  <c r="BS88" i="13"/>
  <c r="BJ88" i="13"/>
  <c r="BR88" i="13"/>
  <c r="BO88" i="13"/>
  <c r="BH88" i="13"/>
  <c r="BL88" i="13"/>
  <c r="BP88" i="13"/>
  <c r="BI88" i="13"/>
  <c r="BQ88" i="13"/>
  <c r="BM88" i="13"/>
  <c r="BJ70" i="13"/>
  <c r="AM27" i="13" s="1"/>
  <c r="BR70" i="13"/>
  <c r="BS70" i="13"/>
  <c r="BK70" i="13"/>
  <c r="BO70" i="13"/>
  <c r="BN70" i="13"/>
  <c r="BH70" i="13"/>
  <c r="AM26" i="13" s="1"/>
  <c r="BM70" i="13"/>
  <c r="BL70" i="13"/>
  <c r="BP70" i="13"/>
  <c r="BI70" i="13"/>
  <c r="BQ70" i="13"/>
  <c r="BO87" i="13"/>
  <c r="BJ87" i="13"/>
  <c r="BR87" i="13"/>
  <c r="BK87" i="13"/>
  <c r="BS87" i="13"/>
  <c r="BN87" i="13"/>
  <c r="BI87" i="13"/>
  <c r="BQ87" i="13"/>
  <c r="BH87" i="13"/>
  <c r="BL87" i="13"/>
  <c r="BP87" i="13"/>
  <c r="BM87" i="13"/>
  <c r="BN59" i="13"/>
  <c r="BO59" i="13"/>
  <c r="BJ59" i="13"/>
  <c r="BR59" i="13"/>
  <c r="BK59" i="13"/>
  <c r="BS59" i="13"/>
  <c r="BI59" i="13"/>
  <c r="BL59" i="13"/>
  <c r="BP59" i="13"/>
  <c r="BM59" i="13"/>
  <c r="BQ59" i="13"/>
  <c r="BH59" i="13"/>
  <c r="BN69" i="13"/>
  <c r="BO69" i="13"/>
  <c r="BJ69" i="13"/>
  <c r="AL27" i="13" s="1"/>
  <c r="BR69" i="13"/>
  <c r="BK69" i="13"/>
  <c r="BS69" i="13"/>
  <c r="BI69" i="13"/>
  <c r="BH69" i="13"/>
  <c r="BL69" i="13"/>
  <c r="BP69" i="13"/>
  <c r="BM69" i="13"/>
  <c r="BQ69" i="13"/>
  <c r="BN101" i="13"/>
  <c r="BO101" i="13"/>
  <c r="BJ101" i="13"/>
  <c r="BR101" i="13"/>
  <c r="BK101" i="13"/>
  <c r="BS101" i="13"/>
  <c r="BL101" i="13"/>
  <c r="BP101" i="13"/>
  <c r="BM101" i="13"/>
  <c r="BH101" i="13"/>
  <c r="BI101" i="13"/>
  <c r="BQ101" i="13"/>
  <c r="BR102" i="13"/>
  <c r="BO102" i="13"/>
  <c r="BJ102" i="13"/>
  <c r="BN102" i="13"/>
  <c r="BK102" i="13"/>
  <c r="BS102" i="13"/>
  <c r="BH102" i="13"/>
  <c r="BM102" i="13"/>
  <c r="BL102" i="13"/>
  <c r="BP102" i="13"/>
  <c r="BI102" i="13"/>
  <c r="BQ102" i="13"/>
  <c r="BJ84" i="13"/>
  <c r="AL29" i="13" s="1"/>
  <c r="BR84" i="13"/>
  <c r="BO84" i="13"/>
  <c r="BN84" i="13"/>
  <c r="BK84" i="13"/>
  <c r="BS84" i="13"/>
  <c r="BM84" i="13"/>
  <c r="BH84" i="13"/>
  <c r="AL28" i="13" s="1"/>
  <c r="BL84" i="13"/>
  <c r="BP84" i="13"/>
  <c r="BI84" i="13"/>
  <c r="BQ84" i="13"/>
  <c r="BK66" i="13"/>
  <c r="BO66" i="13"/>
  <c r="BN66" i="13"/>
  <c r="BJ66" i="13"/>
  <c r="BR66" i="13"/>
  <c r="BS66" i="13"/>
  <c r="BL66" i="13"/>
  <c r="BP66" i="13"/>
  <c r="BH66" i="13"/>
  <c r="BI66" i="13"/>
  <c r="BQ66" i="13"/>
  <c r="BM66" i="13"/>
  <c r="BN63" i="13"/>
  <c r="AN25" i="13" s="1"/>
  <c r="BO63" i="13"/>
  <c r="BJ63" i="13"/>
  <c r="BR63" i="13"/>
  <c r="BH63" i="13"/>
  <c r="BK63" i="13"/>
  <c r="BS63" i="13"/>
  <c r="BL63" i="13"/>
  <c r="AN24" i="13" s="1"/>
  <c r="BI63" i="13"/>
  <c r="BQ63" i="13"/>
  <c r="BP63" i="13"/>
  <c r="BM63" i="13"/>
  <c r="BJ73" i="13"/>
  <c r="BR73" i="13"/>
  <c r="BK73" i="13"/>
  <c r="BS73" i="13"/>
  <c r="BN73" i="13"/>
  <c r="BO73" i="13"/>
  <c r="BM73" i="13"/>
  <c r="BI73" i="13"/>
  <c r="BQ73" i="13"/>
  <c r="BH73" i="13"/>
  <c r="BL73" i="13"/>
  <c r="BP73" i="13"/>
  <c r="BJ105" i="13"/>
  <c r="BR105" i="13"/>
  <c r="BK105" i="13"/>
  <c r="BS105" i="13"/>
  <c r="BN105" i="13"/>
  <c r="BO105" i="13"/>
  <c r="BH105" i="13"/>
  <c r="BI105" i="13"/>
  <c r="BQ105" i="13"/>
  <c r="BL105" i="13"/>
  <c r="BP105" i="13"/>
  <c r="BM105" i="13"/>
  <c r="BJ86" i="13"/>
  <c r="AN29" i="13" s="1"/>
  <c r="BR86" i="13"/>
  <c r="BO86" i="13"/>
  <c r="BN86" i="13"/>
  <c r="BK86" i="13"/>
  <c r="BS86" i="13"/>
  <c r="BH86" i="13"/>
  <c r="AN28" i="13" s="1"/>
  <c r="BM86" i="13"/>
  <c r="BL86" i="13"/>
  <c r="BP86" i="13"/>
  <c r="BI86" i="13"/>
  <c r="BQ86" i="13"/>
  <c r="BJ72" i="13"/>
  <c r="BR72" i="13"/>
  <c r="BK72" i="13"/>
  <c r="BO72" i="13"/>
  <c r="BN72" i="13"/>
  <c r="BS72" i="13"/>
  <c r="BM72" i="13"/>
  <c r="BL72" i="13"/>
  <c r="BP72" i="13"/>
  <c r="BI72" i="13"/>
  <c r="BQ72" i="13"/>
  <c r="BH72" i="13"/>
  <c r="BO95" i="13"/>
  <c r="BJ95" i="13"/>
  <c r="BR95" i="13"/>
  <c r="BK95" i="13"/>
  <c r="BS95" i="13"/>
  <c r="BN95" i="13"/>
  <c r="BI95" i="13"/>
  <c r="BQ95" i="13"/>
  <c r="BH95" i="13"/>
  <c r="BL95" i="13"/>
  <c r="BP95" i="13"/>
  <c r="BM95" i="13"/>
  <c r="BR99" i="13"/>
  <c r="BK99" i="13"/>
  <c r="BS99" i="13"/>
  <c r="BN99" i="13"/>
  <c r="BO99" i="13"/>
  <c r="BJ99" i="13"/>
  <c r="BL99" i="13"/>
  <c r="BP99" i="13"/>
  <c r="BM99" i="13"/>
  <c r="BH99" i="13"/>
  <c r="BI99" i="13"/>
  <c r="BQ99" i="13"/>
  <c r="BN77" i="13"/>
  <c r="BO77" i="13"/>
  <c r="BJ77" i="13"/>
  <c r="BR77" i="13"/>
  <c r="BK77" i="13"/>
  <c r="BS77" i="13"/>
  <c r="BI77" i="13"/>
  <c r="BL77" i="13"/>
  <c r="BP77" i="13"/>
  <c r="BH77" i="13"/>
  <c r="BM77" i="13"/>
  <c r="BQ77" i="13"/>
  <c r="BN106" i="13"/>
  <c r="BK106" i="13"/>
  <c r="BS106" i="13"/>
  <c r="BR106" i="13"/>
  <c r="BO106" i="13"/>
  <c r="BJ106" i="13"/>
  <c r="BL106" i="13"/>
  <c r="BP106" i="13"/>
  <c r="BI106" i="13"/>
  <c r="BQ106" i="13"/>
  <c r="BH106" i="13"/>
  <c r="BM106" i="13"/>
  <c r="BN82" i="13"/>
  <c r="BK82" i="13"/>
  <c r="BS82" i="13"/>
  <c r="BJ82" i="13"/>
  <c r="BR82" i="13"/>
  <c r="BO82" i="13"/>
  <c r="BL82" i="13"/>
  <c r="BP82" i="13"/>
  <c r="BI82" i="13"/>
  <c r="BQ82" i="13"/>
  <c r="BM82" i="13"/>
  <c r="BH82" i="13"/>
  <c r="BN68" i="13"/>
  <c r="BJ68" i="13"/>
  <c r="AK27" i="13" s="1"/>
  <c r="BR68" i="13"/>
  <c r="BS68" i="13"/>
  <c r="BK68" i="13"/>
  <c r="BO68" i="13"/>
  <c r="BH68" i="13"/>
  <c r="BI68" i="13"/>
  <c r="BM68" i="13"/>
  <c r="BL68" i="13"/>
  <c r="BP68" i="13"/>
  <c r="BQ68" i="13"/>
  <c r="BR91" i="13"/>
  <c r="BK91" i="13"/>
  <c r="BS91" i="13"/>
  <c r="BN91" i="13"/>
  <c r="BO91" i="13"/>
  <c r="BJ91" i="13"/>
  <c r="BH91" i="13"/>
  <c r="BL91" i="13"/>
  <c r="BP91" i="13"/>
  <c r="BM91" i="13"/>
  <c r="BI91" i="13"/>
  <c r="BQ91" i="13"/>
  <c r="BJ81" i="13"/>
  <c r="BR81" i="13"/>
  <c r="BK81" i="13"/>
  <c r="BS81" i="13"/>
  <c r="BN81" i="13"/>
  <c r="BO81" i="13"/>
  <c r="BH81" i="13"/>
  <c r="BM81" i="13"/>
  <c r="BI81" i="13"/>
  <c r="BL81" i="13"/>
  <c r="BP81" i="13"/>
  <c r="BQ81" i="13"/>
  <c r="BJ94" i="13"/>
  <c r="BR94" i="13"/>
  <c r="BO94" i="13"/>
  <c r="BN94" i="13"/>
  <c r="BK94" i="13"/>
  <c r="BS94" i="13"/>
  <c r="BH94" i="13"/>
  <c r="BM94" i="13"/>
  <c r="BL94" i="13"/>
  <c r="BP94" i="13"/>
  <c r="BI94" i="13"/>
  <c r="BQ94" i="13"/>
  <c r="BK74" i="13"/>
  <c r="BO74" i="13"/>
  <c r="BN74" i="13"/>
  <c r="BJ74" i="13"/>
  <c r="BR74" i="13"/>
  <c r="BS74" i="13"/>
  <c r="BL74" i="13"/>
  <c r="BP74" i="13"/>
  <c r="BI74" i="13"/>
  <c r="BQ74" i="13"/>
  <c r="BH74" i="13"/>
  <c r="BM74" i="13"/>
  <c r="BO60" i="13"/>
  <c r="BJ60" i="13"/>
  <c r="BR60" i="13"/>
  <c r="BK60" i="13"/>
  <c r="BS60" i="13"/>
  <c r="BN60" i="13"/>
  <c r="AK25" i="13" s="1"/>
  <c r="BH60" i="13"/>
  <c r="BP60" i="13"/>
  <c r="BM60" i="13"/>
  <c r="BL60" i="13"/>
  <c r="AK24" i="13" s="1"/>
  <c r="BI60" i="13"/>
  <c r="BQ60" i="13"/>
  <c r="BJ44" i="13"/>
  <c r="BR44" i="13"/>
  <c r="BS44" i="13"/>
  <c r="BM44" i="13"/>
  <c r="BK44" i="13"/>
  <c r="AK23" i="13" s="1"/>
  <c r="BO44" i="13"/>
  <c r="BN44" i="13"/>
  <c r="BL44" i="13"/>
  <c r="BP44" i="13"/>
  <c r="BQ44" i="13"/>
  <c r="BH44" i="13"/>
  <c r="BI44" i="13"/>
  <c r="AK22" i="13" s="1"/>
  <c r="BN24" i="13"/>
  <c r="BR24" i="13"/>
  <c r="BP24" i="13"/>
  <c r="BJ24" i="13"/>
  <c r="BH24" i="13"/>
  <c r="BL24" i="13"/>
  <c r="BO24" i="13"/>
  <c r="BI24" i="13"/>
  <c r="AM20" i="13" s="1"/>
  <c r="BS24" i="13"/>
  <c r="BM24" i="13"/>
  <c r="BQ24" i="13"/>
  <c r="BK24" i="13"/>
  <c r="AM21" i="13" s="1"/>
  <c r="BN34" i="13"/>
  <c r="BR34" i="13"/>
  <c r="BQ34" i="13"/>
  <c r="BJ34" i="13"/>
  <c r="BK34" i="13"/>
  <c r="BM34" i="13"/>
  <c r="BP34" i="13"/>
  <c r="BI34" i="13"/>
  <c r="BH34" i="13"/>
  <c r="BS34" i="13"/>
  <c r="BL34" i="13"/>
  <c r="BO34" i="13"/>
  <c r="BK49" i="13"/>
  <c r="BJ49" i="13"/>
  <c r="BR49" i="13"/>
  <c r="BN49" i="13"/>
  <c r="BO49" i="13"/>
  <c r="BM49" i="13"/>
  <c r="BQ49" i="13"/>
  <c r="BS49" i="13"/>
  <c r="BH49" i="13"/>
  <c r="BL49" i="13"/>
  <c r="BP49" i="13"/>
  <c r="BI49" i="13"/>
  <c r="BR37" i="13"/>
  <c r="BS37" i="13"/>
  <c r="BI37" i="13"/>
  <c r="BK37" i="13"/>
  <c r="BO37" i="13"/>
  <c r="BN37" i="13"/>
  <c r="BJ37" i="13"/>
  <c r="BM37" i="13"/>
  <c r="BP37" i="13"/>
  <c r="BQ37" i="13"/>
  <c r="BH37" i="13"/>
  <c r="BL37" i="13"/>
  <c r="BP29" i="13"/>
  <c r="BJ29" i="13"/>
  <c r="BH29" i="13"/>
  <c r="BL29" i="13"/>
  <c r="BN29" i="13"/>
  <c r="BR29" i="13"/>
  <c r="BI29" i="13"/>
  <c r="BS29" i="13"/>
  <c r="BM29" i="13"/>
  <c r="BQ29" i="13"/>
  <c r="BK29" i="13"/>
  <c r="BO29" i="13"/>
  <c r="BJ12" i="13"/>
  <c r="BH12" i="13"/>
  <c r="BM12" i="13"/>
  <c r="BQ12" i="13"/>
  <c r="BN12" i="13"/>
  <c r="BR12" i="13"/>
  <c r="BL12" i="13"/>
  <c r="BP12" i="13"/>
  <c r="BI12" i="13"/>
  <c r="BK12" i="13"/>
  <c r="BO12" i="13"/>
  <c r="AK26" i="13" s="1"/>
  <c r="BS12" i="13"/>
  <c r="BJ40" i="13"/>
  <c r="BM40" i="13"/>
  <c r="BR40" i="13"/>
  <c r="BS40" i="13"/>
  <c r="BK40" i="13"/>
  <c r="BO40" i="13"/>
  <c r="BN40" i="13"/>
  <c r="BL40" i="13"/>
  <c r="BP40" i="13"/>
  <c r="BQ40" i="13"/>
  <c r="BH40" i="13"/>
  <c r="BI40" i="13"/>
  <c r="BJ22" i="13"/>
  <c r="BL22" i="13"/>
  <c r="BP22" i="13"/>
  <c r="BN22" i="13"/>
  <c r="BR22" i="13"/>
  <c r="BH22" i="13"/>
  <c r="BM22" i="13"/>
  <c r="BQ22" i="13"/>
  <c r="BK22" i="13"/>
  <c r="AK21" i="13" s="1"/>
  <c r="BO22" i="13"/>
  <c r="BI22" i="13"/>
  <c r="AK20" i="13" s="1"/>
  <c r="BS22" i="13"/>
  <c r="BJ54" i="13"/>
  <c r="BN54" i="13"/>
  <c r="BK54" i="13"/>
  <c r="BR54" i="13"/>
  <c r="BO54" i="13"/>
  <c r="BS54" i="13"/>
  <c r="BM54" i="13"/>
  <c r="BQ54" i="13"/>
  <c r="BP54" i="13"/>
  <c r="BI54" i="13"/>
  <c r="BH54" i="13"/>
  <c r="BL54" i="13"/>
  <c r="BN39" i="13"/>
  <c r="BJ39" i="13"/>
  <c r="BR39" i="13"/>
  <c r="BQ39" i="13"/>
  <c r="BS39" i="13"/>
  <c r="BK39" i="13"/>
  <c r="BO39" i="13"/>
  <c r="BH39" i="13"/>
  <c r="BL39" i="13"/>
  <c r="BI39" i="13"/>
  <c r="BM39" i="13"/>
  <c r="BP39" i="13"/>
  <c r="BJ21" i="13"/>
  <c r="BH21" i="13"/>
  <c r="BN21" i="13"/>
  <c r="BR21" i="13"/>
  <c r="BP21" i="13"/>
  <c r="BL21" i="13"/>
  <c r="BI21" i="13"/>
  <c r="BS21" i="13"/>
  <c r="BM21" i="13"/>
  <c r="BQ21" i="13"/>
  <c r="BK21" i="13"/>
  <c r="BO21" i="13"/>
  <c r="BQ13" i="13"/>
  <c r="BN13" i="13"/>
  <c r="BR13" i="13"/>
  <c r="BH13" i="13"/>
  <c r="BL13" i="13"/>
  <c r="BJ13" i="13"/>
  <c r="BP13" i="13"/>
  <c r="BO13" i="13"/>
  <c r="BI13" i="13"/>
  <c r="BS13" i="13"/>
  <c r="BM13" i="13"/>
  <c r="AK18" i="13" s="1"/>
  <c r="BK13" i="13"/>
  <c r="BJ8" i="13"/>
  <c r="BM8" i="13"/>
  <c r="AL16" i="13" s="1"/>
  <c r="BH8" i="13"/>
  <c r="BL8" i="13"/>
  <c r="BQ8" i="13"/>
  <c r="BN8" i="13"/>
  <c r="BR8" i="13"/>
  <c r="BS8" i="13"/>
  <c r="BP8" i="13"/>
  <c r="BI8" i="13"/>
  <c r="BO8" i="13"/>
  <c r="AL17" i="13" s="1"/>
  <c r="BK8" i="13"/>
  <c r="AR7" i="13"/>
  <c r="K3" i="14" s="1"/>
  <c r="X7" i="13"/>
  <c r="T6" i="13"/>
  <c r="AD7" i="13"/>
  <c r="Z6" i="13"/>
  <c r="AE7" i="13"/>
  <c r="AD6" i="13"/>
  <c r="U7" i="13"/>
  <c r="AK6" i="13"/>
  <c r="AF6" i="13"/>
  <c r="AT6" i="13"/>
  <c r="M2" i="14" s="1"/>
  <c r="AK7" i="13"/>
  <c r="AS7" i="13"/>
  <c r="L3" i="14" s="1"/>
  <c r="Y7" i="13"/>
  <c r="AT7" i="13"/>
  <c r="M3" i="14" s="1"/>
  <c r="Z7" i="13"/>
  <c r="Y6" i="13"/>
  <c r="AF7" i="13"/>
  <c r="AC6" i="13"/>
  <c r="AA6" i="13"/>
  <c r="R7" i="13"/>
  <c r="AN6" i="13"/>
  <c r="AU6" i="13"/>
  <c r="N2" i="14" s="1"/>
  <c r="AL7" i="13"/>
  <c r="AS6" i="13"/>
  <c r="L2" i="14" s="1"/>
  <c r="AM7" i="13"/>
  <c r="AU7" i="13"/>
  <c r="N3" i="14" s="1"/>
  <c r="AA7" i="13"/>
  <c r="X6" i="13"/>
  <c r="AE6" i="13"/>
  <c r="AC7" i="13"/>
  <c r="U6" i="13"/>
  <c r="S7" i="13"/>
  <c r="T7" i="13"/>
  <c r="AR6" i="13"/>
  <c r="K2" i="14" s="1"/>
  <c r="AN7" i="13"/>
  <c r="R6" i="13"/>
  <c r="S6" i="13"/>
  <c r="BJ56" i="13"/>
  <c r="BK56" i="13"/>
  <c r="BR56" i="13"/>
  <c r="BN56" i="13"/>
  <c r="BS56" i="13"/>
  <c r="BO56" i="13"/>
  <c r="BI56" i="13"/>
  <c r="BP56" i="13"/>
  <c r="BH56" i="13"/>
  <c r="BM56" i="13"/>
  <c r="BQ56" i="13"/>
  <c r="BL56" i="13"/>
  <c r="BJ26" i="13"/>
  <c r="BP26" i="13"/>
  <c r="BN26" i="13"/>
  <c r="BR26" i="13"/>
  <c r="BH26" i="13"/>
  <c r="BM26" i="13"/>
  <c r="BQ26" i="13"/>
  <c r="BK26" i="13"/>
  <c r="BO26" i="13"/>
  <c r="BI26" i="13"/>
  <c r="BS26" i="13"/>
  <c r="BL26" i="13"/>
  <c r="BJ53" i="13"/>
  <c r="BN53" i="13"/>
  <c r="BR53" i="13"/>
  <c r="BH53" i="13"/>
  <c r="BO53" i="13"/>
  <c r="BK53" i="13"/>
  <c r="BL53" i="13"/>
  <c r="BP53" i="13"/>
  <c r="BS53" i="13"/>
  <c r="BM53" i="13"/>
  <c r="BQ53" i="13"/>
  <c r="BI53" i="13"/>
  <c r="BM33" i="13"/>
  <c r="BJ33" i="13"/>
  <c r="BN33" i="13"/>
  <c r="BR33" i="13"/>
  <c r="BK33" i="13"/>
  <c r="BP33" i="13"/>
  <c r="BQ33" i="13"/>
  <c r="BI33" i="13"/>
  <c r="BH33" i="13"/>
  <c r="BS33" i="13"/>
  <c r="BL33" i="13"/>
  <c r="BO33" i="13"/>
  <c r="BR15" i="13"/>
  <c r="BK15" i="13"/>
  <c r="BJ15" i="13"/>
  <c r="BO15" i="13"/>
  <c r="AM19" i="13" s="1"/>
  <c r="BN15" i="13"/>
  <c r="BM15" i="13"/>
  <c r="AM18" i="13" s="1"/>
  <c r="BS15" i="13"/>
  <c r="BH15" i="13"/>
  <c r="BQ15" i="13"/>
  <c r="BL15" i="13"/>
  <c r="BP15" i="13"/>
  <c r="BI15" i="13"/>
  <c r="BN28" i="13"/>
  <c r="BR28" i="13"/>
  <c r="BJ28" i="13"/>
  <c r="BH28" i="13"/>
  <c r="BP28" i="13"/>
  <c r="BL28" i="13"/>
  <c r="BO28" i="13"/>
  <c r="BI28" i="13"/>
  <c r="BS28" i="13"/>
  <c r="BM28" i="13"/>
  <c r="BQ28" i="13"/>
  <c r="BK28" i="13"/>
  <c r="BJ30" i="13"/>
  <c r="BH30" i="13"/>
  <c r="BL30" i="13"/>
  <c r="BN30" i="13"/>
  <c r="BR30" i="13"/>
  <c r="BP30" i="13"/>
  <c r="BM30" i="13"/>
  <c r="BQ30" i="13"/>
  <c r="BK30" i="13"/>
  <c r="BO30" i="13"/>
  <c r="BI30" i="13"/>
  <c r="BS30" i="13"/>
  <c r="BJ55" i="13"/>
  <c r="BO55" i="13"/>
  <c r="BN55" i="13"/>
  <c r="BS55" i="13"/>
  <c r="BR55" i="13"/>
  <c r="BL55" i="13"/>
  <c r="BK55" i="13"/>
  <c r="BI55" i="13"/>
  <c r="BH55" i="13"/>
  <c r="BP55" i="13"/>
  <c r="BM55" i="13"/>
  <c r="BQ55" i="13"/>
  <c r="BN43" i="13"/>
  <c r="BI43" i="13"/>
  <c r="BJ43" i="13"/>
  <c r="BR43" i="13"/>
  <c r="BS43" i="13"/>
  <c r="BQ43" i="13"/>
  <c r="BK43" i="13"/>
  <c r="BO43" i="13"/>
  <c r="BH43" i="13"/>
  <c r="BL43" i="13"/>
  <c r="BM43" i="13"/>
  <c r="BP43" i="13"/>
  <c r="BN17" i="13"/>
  <c r="BR17" i="13"/>
  <c r="BP17" i="13"/>
  <c r="BI17" i="13"/>
  <c r="BM17" i="13"/>
  <c r="BJ17" i="13"/>
  <c r="BH17" i="13"/>
  <c r="BL17" i="13"/>
  <c r="BK17" i="13"/>
  <c r="BO17" i="13"/>
  <c r="BQ17" i="13"/>
  <c r="BS17" i="13"/>
  <c r="BJ32" i="13"/>
  <c r="BN32" i="13"/>
  <c r="BI32" i="13"/>
  <c r="BS32" i="13"/>
  <c r="BR32" i="13"/>
  <c r="BL32" i="13"/>
  <c r="BO32" i="13"/>
  <c r="BK32" i="13"/>
  <c r="BP32" i="13"/>
  <c r="BQ32" i="13"/>
  <c r="BH32" i="13"/>
  <c r="BM32" i="13"/>
  <c r="BR18" i="13"/>
  <c r="BS18" i="13"/>
  <c r="BO18" i="13"/>
  <c r="BL18" i="13"/>
  <c r="BN18" i="13"/>
  <c r="BP18" i="13"/>
  <c r="BK18" i="13"/>
  <c r="BJ18" i="13"/>
  <c r="BH18" i="13"/>
  <c r="BI18" i="13"/>
  <c r="BM18" i="13"/>
  <c r="BQ18" i="13"/>
  <c r="BR50" i="13"/>
  <c r="BS50" i="13"/>
  <c r="BJ50" i="13"/>
  <c r="BN50" i="13"/>
  <c r="BK50" i="13"/>
  <c r="BH50" i="13"/>
  <c r="BL50" i="13"/>
  <c r="BM50" i="13"/>
  <c r="BQ50" i="13"/>
  <c r="BI50" i="13"/>
  <c r="BO50" i="13"/>
  <c r="BP50" i="13"/>
  <c r="BJ47" i="13"/>
  <c r="BO47" i="13"/>
  <c r="BN47" i="13"/>
  <c r="BR47" i="13"/>
  <c r="BP47" i="13"/>
  <c r="BS47" i="13"/>
  <c r="BH47" i="13"/>
  <c r="BK47" i="13"/>
  <c r="AN23" i="13" s="1"/>
  <c r="BI47" i="13"/>
  <c r="AN22" i="13" s="1"/>
  <c r="BL47" i="13"/>
  <c r="BM47" i="13"/>
  <c r="BQ47" i="13"/>
  <c r="BN35" i="13"/>
  <c r="BR35" i="13"/>
  <c r="BO35" i="13"/>
  <c r="BJ35" i="13"/>
  <c r="BH35" i="13"/>
  <c r="BS35" i="13"/>
  <c r="BK35" i="13"/>
  <c r="BL35" i="13"/>
  <c r="BQ35" i="13"/>
  <c r="BM35" i="13"/>
  <c r="BP35" i="13"/>
  <c r="BI35" i="13"/>
  <c r="BL27" i="13"/>
  <c r="BN27" i="13"/>
  <c r="BR27" i="13"/>
  <c r="BH27" i="13"/>
  <c r="BJ27" i="13"/>
  <c r="BP27" i="13"/>
  <c r="BQ27" i="13"/>
  <c r="BK27" i="13"/>
  <c r="BO27" i="13"/>
  <c r="BI27" i="13"/>
  <c r="BS27" i="13"/>
  <c r="BM27" i="13"/>
  <c r="BN16" i="13"/>
  <c r="BM16" i="13"/>
  <c r="AN18" i="13" s="1"/>
  <c r="BI16" i="13"/>
  <c r="BJ16" i="13"/>
  <c r="BR16" i="13"/>
  <c r="BQ16" i="13"/>
  <c r="BK16" i="13"/>
  <c r="BP16" i="13"/>
  <c r="BO16" i="13"/>
  <c r="AN19" i="13" s="1"/>
  <c r="BS16" i="13"/>
  <c r="BH16" i="13"/>
  <c r="BL16" i="13"/>
  <c r="BM20" i="13"/>
  <c r="BJ20" i="13"/>
  <c r="BR20" i="13"/>
  <c r="BI20" i="13"/>
  <c r="BQ20" i="13"/>
  <c r="BN20" i="13"/>
  <c r="BS20" i="13"/>
  <c r="BL20" i="13"/>
  <c r="BP20" i="13"/>
  <c r="BK20" i="13"/>
  <c r="BO20" i="13"/>
  <c r="BH20" i="13"/>
  <c r="BK38" i="13"/>
  <c r="BO38" i="13"/>
  <c r="BN38" i="13"/>
  <c r="BJ38" i="13"/>
  <c r="BR38" i="13"/>
  <c r="BS38" i="13"/>
  <c r="BP38" i="13"/>
  <c r="BQ38" i="13"/>
  <c r="BH38" i="13"/>
  <c r="BI38" i="13"/>
  <c r="BL38" i="13"/>
  <c r="BM38" i="13"/>
  <c r="BR41" i="13"/>
  <c r="BS41" i="13"/>
  <c r="BI41" i="13"/>
  <c r="BK41" i="13"/>
  <c r="BO41" i="13"/>
  <c r="BN41" i="13"/>
  <c r="BJ41" i="13"/>
  <c r="BM41" i="13"/>
  <c r="BP41" i="13"/>
  <c r="BH41" i="13"/>
  <c r="BQ41" i="13"/>
  <c r="BL41" i="13"/>
  <c r="BL31" i="13"/>
  <c r="BN31" i="13"/>
  <c r="BR31" i="13"/>
  <c r="BP31" i="13"/>
  <c r="BJ31" i="13"/>
  <c r="BH31" i="13"/>
  <c r="BQ31" i="13"/>
  <c r="BK31" i="13"/>
  <c r="BO31" i="13"/>
  <c r="BI31" i="13"/>
  <c r="BS31" i="13"/>
  <c r="BM31" i="13"/>
  <c r="BN19" i="13"/>
  <c r="BR19" i="13"/>
  <c r="BJ19" i="13"/>
  <c r="BK19" i="13"/>
  <c r="BL19" i="13"/>
  <c r="BI19" i="13"/>
  <c r="BO19" i="13"/>
  <c r="BP19" i="13"/>
  <c r="BM19" i="13"/>
  <c r="BS19" i="13"/>
  <c r="BQ19" i="13"/>
  <c r="BH19" i="13"/>
  <c r="BP11" i="13"/>
  <c r="BH11" i="13"/>
  <c r="BI11" i="13"/>
  <c r="BJ11" i="13"/>
  <c r="BL11" i="13"/>
  <c r="BM11" i="13"/>
  <c r="BN11" i="13"/>
  <c r="BR11" i="13"/>
  <c r="BK11" i="13"/>
  <c r="BO11" i="13"/>
  <c r="AL6" i="13" s="1"/>
  <c r="BQ11" i="13"/>
  <c r="BS11" i="13"/>
  <c r="BJ48" i="13"/>
  <c r="BO48" i="13"/>
  <c r="BN48" i="13"/>
  <c r="BR48" i="13"/>
  <c r="BK48" i="13"/>
  <c r="BS48" i="13"/>
  <c r="BH48" i="13"/>
  <c r="BP48" i="13"/>
  <c r="BI48" i="13"/>
  <c r="BL48" i="13"/>
  <c r="BM48" i="13"/>
  <c r="BQ48" i="13"/>
  <c r="BN10" i="13"/>
  <c r="BR10" i="13"/>
  <c r="BI10" i="13"/>
  <c r="BJ10" i="13"/>
  <c r="BL10" i="13"/>
  <c r="BP10" i="13"/>
  <c r="BH10" i="13"/>
  <c r="BQ10" i="13"/>
  <c r="BS10" i="13"/>
  <c r="BM10" i="13"/>
  <c r="AN16" i="13" s="1"/>
  <c r="BK10" i="13"/>
  <c r="BO10" i="13"/>
  <c r="AN17" i="13" s="1"/>
  <c r="BK42" i="13"/>
  <c r="BO42" i="13"/>
  <c r="BN42" i="13"/>
  <c r="BJ42" i="13"/>
  <c r="BR42" i="13"/>
  <c r="BS42" i="13"/>
  <c r="BP42" i="13"/>
  <c r="BQ42" i="13"/>
  <c r="BH42" i="13"/>
  <c r="BI42" i="13"/>
  <c r="BL42" i="13"/>
  <c r="BM42" i="13"/>
  <c r="BJ51" i="13"/>
  <c r="BO51" i="13"/>
  <c r="BN51" i="13"/>
  <c r="BR51" i="13"/>
  <c r="BS51" i="13"/>
  <c r="BL51" i="13"/>
  <c r="BI51" i="13"/>
  <c r="BP51" i="13"/>
  <c r="BH51" i="13"/>
  <c r="BK51" i="13"/>
  <c r="BM51" i="13"/>
  <c r="BQ51" i="13"/>
  <c r="BH23" i="13"/>
  <c r="BL23" i="13"/>
  <c r="BN23" i="13"/>
  <c r="BR23" i="13"/>
  <c r="BP23" i="13"/>
  <c r="BJ23" i="13"/>
  <c r="BQ23" i="13"/>
  <c r="BK23" i="13"/>
  <c r="AL21" i="13" s="1"/>
  <c r="BO23" i="13"/>
  <c r="BI23" i="13"/>
  <c r="AL20" i="13" s="1"/>
  <c r="BS23" i="13"/>
  <c r="BM23" i="13"/>
  <c r="BJ36" i="13"/>
  <c r="BK36" i="13"/>
  <c r="BR36" i="13"/>
  <c r="BN36" i="13"/>
  <c r="BS36" i="13"/>
  <c r="BL36" i="13"/>
  <c r="BO36" i="13"/>
  <c r="BI36" i="13"/>
  <c r="BP36" i="13"/>
  <c r="BQ36" i="13"/>
  <c r="BM36" i="13"/>
  <c r="BH36" i="13"/>
  <c r="BJ14" i="13"/>
  <c r="BO14" i="13"/>
  <c r="AL19" i="13" s="1"/>
  <c r="BR14" i="13"/>
  <c r="BH14" i="13"/>
  <c r="BN14" i="13"/>
  <c r="BS14" i="13"/>
  <c r="BK14" i="13"/>
  <c r="BP14" i="13"/>
  <c r="BQ14" i="13"/>
  <c r="BI14" i="13"/>
  <c r="BL14" i="13"/>
  <c r="BM14" i="13"/>
  <c r="AL18" i="13" s="1"/>
  <c r="BN46" i="13"/>
  <c r="BK46" i="13"/>
  <c r="AM23" i="13" s="1"/>
  <c r="BR46" i="13"/>
  <c r="BS46" i="13"/>
  <c r="BJ46" i="13"/>
  <c r="BP46" i="13"/>
  <c r="BM46" i="13"/>
  <c r="BQ46" i="13"/>
  <c r="BH46" i="13"/>
  <c r="BL46" i="13"/>
  <c r="BO46" i="13"/>
  <c r="BI46" i="13"/>
  <c r="AM22" i="13" s="1"/>
  <c r="BR45" i="13"/>
  <c r="BI45" i="13"/>
  <c r="AL22" i="13" s="1"/>
  <c r="BS45" i="13"/>
  <c r="BK45" i="13"/>
  <c r="AL23" i="13" s="1"/>
  <c r="BO45" i="13"/>
  <c r="BN45" i="13"/>
  <c r="BJ45" i="13"/>
  <c r="BM45" i="13"/>
  <c r="BP45" i="13"/>
  <c r="BH45" i="13"/>
  <c r="BL45" i="13"/>
  <c r="BQ45" i="13"/>
  <c r="BP25" i="13"/>
  <c r="BL25" i="13"/>
  <c r="BJ25" i="13"/>
  <c r="BH25" i="13"/>
  <c r="BN25" i="13"/>
  <c r="BR25" i="13"/>
  <c r="BI25" i="13"/>
  <c r="AN20" i="13" s="1"/>
  <c r="BS25" i="13"/>
  <c r="BM25" i="13"/>
  <c r="BQ25" i="13"/>
  <c r="BK25" i="13"/>
  <c r="AN21" i="13" s="1"/>
  <c r="BO25" i="13"/>
  <c r="BH9" i="13"/>
  <c r="BQ9" i="13"/>
  <c r="BN9" i="13"/>
  <c r="BR9" i="13"/>
  <c r="BL9" i="13"/>
  <c r="BS9" i="13"/>
  <c r="BI9" i="13"/>
  <c r="BJ9" i="13"/>
  <c r="BP9" i="13"/>
  <c r="BM9" i="13"/>
  <c r="AM16" i="13" s="1"/>
  <c r="BO9" i="13"/>
  <c r="BK9" i="13"/>
  <c r="R6" i="2"/>
  <c r="G54" i="9"/>
  <c r="R58" i="2"/>
  <c r="I18" i="1"/>
  <c r="AG58" i="2"/>
  <c r="H54" i="9" s="1"/>
  <c r="AH58" i="2"/>
  <c r="I54" i="9" s="1"/>
  <c r="AG6" i="2"/>
  <c r="H2" i="9" s="1"/>
  <c r="AH6" i="2"/>
  <c r="I2" i="9" s="1"/>
  <c r="AG102" i="2"/>
  <c r="AH102" i="2"/>
  <c r="AG90" i="2"/>
  <c r="AH90" i="2"/>
  <c r="I86" i="9" s="1"/>
  <c r="AG82" i="2"/>
  <c r="H78" i="9" s="1"/>
  <c r="AH82" i="2"/>
  <c r="I78" i="9" s="1"/>
  <c r="AG74" i="2"/>
  <c r="G70" i="9"/>
  <c r="AH74" i="2"/>
  <c r="I70" i="9" s="1"/>
  <c r="G62" i="9"/>
  <c r="AG66" i="2"/>
  <c r="H62" i="9" s="1"/>
  <c r="AH66" i="2"/>
  <c r="I62" i="9" s="1"/>
  <c r="AG105" i="2"/>
  <c r="AH105" i="2"/>
  <c r="I101" i="9" s="1"/>
  <c r="AG97" i="2"/>
  <c r="H93" i="9" s="1"/>
  <c r="AH97" i="2"/>
  <c r="AG89" i="2"/>
  <c r="H85" i="9" s="1"/>
  <c r="AH89" i="2"/>
  <c r="I85" i="9" s="1"/>
  <c r="AG81" i="2"/>
  <c r="H77" i="9" s="1"/>
  <c r="AH81" i="2"/>
  <c r="I77" i="9" s="1"/>
  <c r="AH73" i="2"/>
  <c r="I69" i="9" s="1"/>
  <c r="AG73" i="2"/>
  <c r="H69" i="9" s="1"/>
  <c r="AG65" i="2"/>
  <c r="H61" i="9" s="1"/>
  <c r="AH65" i="2"/>
  <c r="I61" i="9" s="1"/>
  <c r="AH53" i="2"/>
  <c r="I49" i="9" s="1"/>
  <c r="AG53" i="2"/>
  <c r="H49" i="9" s="1"/>
  <c r="AH49" i="2"/>
  <c r="I45" i="9" s="1"/>
  <c r="AG49" i="2"/>
  <c r="H45" i="9" s="1"/>
  <c r="AH45" i="2"/>
  <c r="I41" i="9" s="1"/>
  <c r="AG45" i="2"/>
  <c r="H41" i="9" s="1"/>
  <c r="AH41" i="2"/>
  <c r="I37" i="9" s="1"/>
  <c r="AG41" i="2"/>
  <c r="H37" i="9" s="1"/>
  <c r="AH37" i="2"/>
  <c r="I33" i="9" s="1"/>
  <c r="AG37" i="2"/>
  <c r="H33" i="9" s="1"/>
  <c r="AH33" i="2"/>
  <c r="I29" i="9" s="1"/>
  <c r="AG33" i="2"/>
  <c r="H29" i="9" s="1"/>
  <c r="AH29" i="2"/>
  <c r="I25" i="9" s="1"/>
  <c r="AG29" i="2"/>
  <c r="H25" i="9" s="1"/>
  <c r="AH25" i="2"/>
  <c r="I21" i="9" s="1"/>
  <c r="AG25" i="2"/>
  <c r="H21" i="9" s="1"/>
  <c r="AH21" i="2"/>
  <c r="I17" i="9" s="1"/>
  <c r="AG21" i="2"/>
  <c r="H17" i="9" s="1"/>
  <c r="AH17" i="2"/>
  <c r="I13" i="9" s="1"/>
  <c r="AG17" i="2"/>
  <c r="H13" i="9" s="1"/>
  <c r="AH13" i="2"/>
  <c r="I9" i="9" s="1"/>
  <c r="AG13" i="2"/>
  <c r="H9" i="9" s="1"/>
  <c r="D311" i="10"/>
  <c r="AH9" i="2"/>
  <c r="I5" i="9" s="1"/>
  <c r="AG9" i="2"/>
  <c r="H5" i="9" s="1"/>
  <c r="D207" i="10"/>
  <c r="AH7" i="2"/>
  <c r="I3" i="9" s="1"/>
  <c r="AG7" i="2"/>
  <c r="H3" i="9" s="1"/>
  <c r="AG59" i="2"/>
  <c r="H55" i="9" s="1"/>
  <c r="AH59" i="2"/>
  <c r="I55" i="9" s="1"/>
  <c r="AG100" i="2"/>
  <c r="AH100" i="2"/>
  <c r="I96" i="9" s="1"/>
  <c r="AG92" i="2"/>
  <c r="H88" i="9" s="1"/>
  <c r="AH92" i="2"/>
  <c r="I88" i="9" s="1"/>
  <c r="AG84" i="2"/>
  <c r="H80" i="9" s="1"/>
  <c r="G80" i="9"/>
  <c r="AH84" i="2"/>
  <c r="I80" i="9" s="1"/>
  <c r="AG76" i="2"/>
  <c r="H72" i="9" s="1"/>
  <c r="AH76" i="2"/>
  <c r="I72" i="9" s="1"/>
  <c r="AG68" i="2"/>
  <c r="AH68" i="2"/>
  <c r="I64" i="9" s="1"/>
  <c r="D260" i="10"/>
  <c r="AG60" i="2"/>
  <c r="H56" i="9" s="1"/>
  <c r="AH60" i="2"/>
  <c r="I56" i="9" s="1"/>
  <c r="AG99" i="2"/>
  <c r="AH99" i="2"/>
  <c r="I95" i="9" s="1"/>
  <c r="G87" i="9"/>
  <c r="AG91" i="2"/>
  <c r="H87" i="9" s="1"/>
  <c r="AH91" i="2"/>
  <c r="I87" i="9" s="1"/>
  <c r="AG83" i="2"/>
  <c r="H79" i="9" s="1"/>
  <c r="AH83" i="2"/>
  <c r="I79" i="9" s="1"/>
  <c r="AG75" i="2"/>
  <c r="H71" i="9" s="1"/>
  <c r="AH75" i="2"/>
  <c r="I71" i="9" s="1"/>
  <c r="D267" i="10"/>
  <c r="AG67" i="2"/>
  <c r="H63" i="9" s="1"/>
  <c r="AH67" i="2"/>
  <c r="I63" i="9" s="1"/>
  <c r="AH52" i="2"/>
  <c r="I48" i="9" s="1"/>
  <c r="AG52" i="2"/>
  <c r="H48" i="9" s="1"/>
  <c r="AH48" i="2"/>
  <c r="I44" i="9" s="1"/>
  <c r="AG48" i="2"/>
  <c r="H44" i="9" s="1"/>
  <c r="AH44" i="2"/>
  <c r="I40" i="9" s="1"/>
  <c r="AG44" i="2"/>
  <c r="H40" i="9" s="1"/>
  <c r="AH40" i="2"/>
  <c r="I36" i="9" s="1"/>
  <c r="AG40" i="2"/>
  <c r="H36" i="9" s="1"/>
  <c r="AH36" i="2"/>
  <c r="I32" i="9" s="1"/>
  <c r="AG36" i="2"/>
  <c r="H32" i="9" s="1"/>
  <c r="AH32" i="2"/>
  <c r="I28" i="9" s="1"/>
  <c r="AG32" i="2"/>
  <c r="H28" i="9" s="1"/>
  <c r="AH28" i="2"/>
  <c r="I24" i="9" s="1"/>
  <c r="AG28" i="2"/>
  <c r="H24" i="9" s="1"/>
  <c r="D224" i="10"/>
  <c r="AH24" i="2"/>
  <c r="I20" i="9" s="1"/>
  <c r="AG24" i="2"/>
  <c r="H20" i="9" s="1"/>
  <c r="D220" i="10"/>
  <c r="AH20" i="2"/>
  <c r="I16" i="9" s="1"/>
  <c r="AG20" i="2"/>
  <c r="H16" i="9" s="1"/>
  <c r="AH16" i="2"/>
  <c r="I12" i="9" s="1"/>
  <c r="AG16" i="2"/>
  <c r="H12" i="9" s="1"/>
  <c r="AH12" i="2"/>
  <c r="I8" i="9" s="1"/>
  <c r="AG12" i="2"/>
  <c r="H8" i="9" s="1"/>
  <c r="D459" i="10"/>
  <c r="AH55" i="2"/>
  <c r="AG55" i="2"/>
  <c r="H51" i="9" s="1"/>
  <c r="AG106" i="2"/>
  <c r="AH106" i="2"/>
  <c r="AG98" i="2"/>
  <c r="AH98" i="2"/>
  <c r="I94" i="9" s="1"/>
  <c r="AG86" i="2"/>
  <c r="H82" i="9" s="1"/>
  <c r="G82" i="9"/>
  <c r="AH86" i="2"/>
  <c r="I82" i="9" s="1"/>
  <c r="AG78" i="2"/>
  <c r="H74" i="9" s="1"/>
  <c r="G74" i="9"/>
  <c r="AH78" i="2"/>
  <c r="I74" i="9" s="1"/>
  <c r="AG70" i="2"/>
  <c r="H66" i="9" s="1"/>
  <c r="AH70" i="2"/>
  <c r="I66" i="9" s="1"/>
  <c r="AG62" i="2"/>
  <c r="H58" i="9" s="1"/>
  <c r="AH62" i="2"/>
  <c r="I58" i="9" s="1"/>
  <c r="AG101" i="2"/>
  <c r="H97" i="9" s="1"/>
  <c r="AH101" i="2"/>
  <c r="AG93" i="2"/>
  <c r="H89" i="9" s="1"/>
  <c r="AH93" i="2"/>
  <c r="I89" i="9" s="1"/>
  <c r="G81" i="9"/>
  <c r="AG85" i="2"/>
  <c r="H81" i="9" s="1"/>
  <c r="AH85" i="2"/>
  <c r="I81" i="9" s="1"/>
  <c r="AG77" i="2"/>
  <c r="H73" i="9" s="1"/>
  <c r="AH77" i="2"/>
  <c r="I73" i="9" s="1"/>
  <c r="AG69" i="2"/>
  <c r="H65" i="9" s="1"/>
  <c r="AH69" i="2"/>
  <c r="I65" i="9" s="1"/>
  <c r="AG61" i="2"/>
  <c r="H57" i="9" s="1"/>
  <c r="AH61" i="2"/>
  <c r="I57" i="9" s="1"/>
  <c r="AH51" i="2"/>
  <c r="I47" i="9" s="1"/>
  <c r="AG51" i="2"/>
  <c r="H47" i="9" s="1"/>
  <c r="AH47" i="2"/>
  <c r="I43" i="9" s="1"/>
  <c r="AG47" i="2"/>
  <c r="H43" i="9" s="1"/>
  <c r="AH43" i="2"/>
  <c r="I39" i="9" s="1"/>
  <c r="AG43" i="2"/>
  <c r="H39" i="9" s="1"/>
  <c r="AH39" i="2"/>
  <c r="I35" i="9" s="1"/>
  <c r="AG39" i="2"/>
  <c r="H35" i="9" s="1"/>
  <c r="AH35" i="2"/>
  <c r="I31" i="9" s="1"/>
  <c r="AG35" i="2"/>
  <c r="H31" i="9" s="1"/>
  <c r="AH31" i="2"/>
  <c r="I27" i="9" s="1"/>
  <c r="AG31" i="2"/>
  <c r="H27" i="9" s="1"/>
  <c r="AH27" i="2"/>
  <c r="I23" i="9" s="1"/>
  <c r="AG27" i="2"/>
  <c r="H23" i="9" s="1"/>
  <c r="AH23" i="2"/>
  <c r="I19" i="9" s="1"/>
  <c r="AG23" i="2"/>
  <c r="H19" i="9" s="1"/>
  <c r="D117" i="10"/>
  <c r="AH19" i="2"/>
  <c r="I15" i="9" s="1"/>
  <c r="AG19" i="2"/>
  <c r="H15" i="9" s="1"/>
  <c r="AH15" i="2"/>
  <c r="I11" i="9" s="1"/>
  <c r="AG15" i="2"/>
  <c r="H11" i="9" s="1"/>
  <c r="AH11" i="2"/>
  <c r="I7" i="9" s="1"/>
  <c r="AG11" i="2"/>
  <c r="H7" i="9" s="1"/>
  <c r="AG94" i="2"/>
  <c r="H90" i="9" s="1"/>
  <c r="AH94" i="2"/>
  <c r="I90" i="9" s="1"/>
  <c r="D412" i="10"/>
  <c r="AH8" i="2"/>
  <c r="I4" i="9" s="1"/>
  <c r="AG8" i="2"/>
  <c r="H4" i="9" s="1"/>
  <c r="D511" i="10"/>
  <c r="AG107" i="2"/>
  <c r="H103" i="9" s="1"/>
  <c r="AH107" i="2"/>
  <c r="I103" i="9" s="1"/>
  <c r="AG96" i="2"/>
  <c r="AH96" i="2"/>
  <c r="I92" i="9" s="1"/>
  <c r="AG88" i="2"/>
  <c r="H84" i="9" s="1"/>
  <c r="AH88" i="2"/>
  <c r="I84" i="9" s="1"/>
  <c r="AG80" i="2"/>
  <c r="H76" i="9" s="1"/>
  <c r="AH80" i="2"/>
  <c r="I76" i="9" s="1"/>
  <c r="AG72" i="2"/>
  <c r="H68" i="9" s="1"/>
  <c r="AH72" i="2"/>
  <c r="I68" i="9" s="1"/>
  <c r="AG64" i="2"/>
  <c r="H60" i="9" s="1"/>
  <c r="AH64" i="2"/>
  <c r="I60" i="9" s="1"/>
  <c r="AG103" i="2"/>
  <c r="AH103" i="2"/>
  <c r="I99" i="9" s="1"/>
  <c r="AG95" i="2"/>
  <c r="H91" i="9" s="1"/>
  <c r="AH95" i="2"/>
  <c r="I91" i="9" s="1"/>
  <c r="AG87" i="2"/>
  <c r="H83" i="9" s="1"/>
  <c r="AH87" i="2"/>
  <c r="I83" i="9" s="1"/>
  <c r="AG79" i="2"/>
  <c r="H75" i="9" s="1"/>
  <c r="AH79" i="2"/>
  <c r="I75" i="9" s="1"/>
  <c r="AG71" i="2"/>
  <c r="H67" i="9" s="1"/>
  <c r="AH71" i="2"/>
  <c r="I67" i="9" s="1"/>
  <c r="AG63" i="2"/>
  <c r="H59" i="9" s="1"/>
  <c r="AH63" i="2"/>
  <c r="I59" i="9" s="1"/>
  <c r="AH54" i="2"/>
  <c r="I50" i="9" s="1"/>
  <c r="AG54" i="2"/>
  <c r="H50" i="9" s="1"/>
  <c r="AH50" i="2"/>
  <c r="I46" i="9" s="1"/>
  <c r="AG50" i="2"/>
  <c r="H46" i="9" s="1"/>
  <c r="AH46" i="2"/>
  <c r="I42" i="9" s="1"/>
  <c r="AG46" i="2"/>
  <c r="H42" i="9" s="1"/>
  <c r="AH42" i="2"/>
  <c r="I38" i="9" s="1"/>
  <c r="AG42" i="2"/>
  <c r="H38" i="9" s="1"/>
  <c r="AH38" i="2"/>
  <c r="I34" i="9" s="1"/>
  <c r="AG38" i="2"/>
  <c r="H34" i="9" s="1"/>
  <c r="AH34" i="2"/>
  <c r="I30" i="9" s="1"/>
  <c r="AG34" i="2"/>
  <c r="H30" i="9" s="1"/>
  <c r="AH30" i="2"/>
  <c r="I26" i="9" s="1"/>
  <c r="AG30" i="2"/>
  <c r="H26" i="9" s="1"/>
  <c r="AH26" i="2"/>
  <c r="I22" i="9" s="1"/>
  <c r="AG26" i="2"/>
  <c r="H22" i="9" s="1"/>
  <c r="AH22" i="2"/>
  <c r="I18" i="9" s="1"/>
  <c r="AG22" i="2"/>
  <c r="H18" i="9" s="1"/>
  <c r="AH18" i="2"/>
  <c r="I14" i="9" s="1"/>
  <c r="AG18" i="2"/>
  <c r="H14" i="9" s="1"/>
  <c r="D214" i="10"/>
  <c r="AH14" i="2"/>
  <c r="I10" i="9" s="1"/>
  <c r="AG14" i="2"/>
  <c r="H10" i="9" s="1"/>
  <c r="AH10" i="2"/>
  <c r="I6" i="9" s="1"/>
  <c r="AG10" i="2"/>
  <c r="H6" i="9" s="1"/>
  <c r="I51" i="9"/>
  <c r="G98" i="9"/>
  <c r="H98" i="9"/>
  <c r="I98" i="9"/>
  <c r="H86" i="9"/>
  <c r="H70" i="9"/>
  <c r="H101" i="9"/>
  <c r="G93" i="9"/>
  <c r="I93" i="9"/>
  <c r="G77" i="9"/>
  <c r="G96" i="9"/>
  <c r="H96" i="9"/>
  <c r="H64" i="9"/>
  <c r="H95" i="9"/>
  <c r="G102" i="9"/>
  <c r="H102" i="9"/>
  <c r="I102" i="9"/>
  <c r="G94" i="9"/>
  <c r="H94" i="9"/>
  <c r="G97" i="9"/>
  <c r="I97" i="9"/>
  <c r="G92" i="9"/>
  <c r="H92" i="9"/>
  <c r="H99" i="9"/>
  <c r="BO5" i="2" l="1"/>
  <c r="BK57" i="2"/>
  <c r="CB20" i="2"/>
  <c r="CB62" i="2"/>
  <c r="CB17" i="2"/>
  <c r="CB26" i="2"/>
  <c r="CB84" i="2"/>
  <c r="CB27" i="2"/>
  <c r="CB81" i="2"/>
  <c r="CB90" i="2"/>
  <c r="CB45" i="2"/>
  <c r="CB91" i="2"/>
  <c r="CB7" i="2"/>
  <c r="CB66" i="2"/>
  <c r="CB31" i="2"/>
  <c r="CB95" i="2"/>
  <c r="CB60" i="2"/>
  <c r="CB21" i="2"/>
  <c r="CB85" i="2"/>
  <c r="CB54" i="2"/>
  <c r="CB19" i="2"/>
  <c r="CB83" i="2"/>
  <c r="CB48" i="2"/>
  <c r="CB12" i="2"/>
  <c r="CB73" i="2"/>
  <c r="CB42" i="2"/>
  <c r="CB106" i="2"/>
  <c r="CB71" i="2"/>
  <c r="CB36" i="2"/>
  <c r="CB100" i="2"/>
  <c r="CB61" i="2"/>
  <c r="CB14" i="2"/>
  <c r="CB78" i="2"/>
  <c r="CB43" i="2"/>
  <c r="CB107" i="2"/>
  <c r="CB72" i="2"/>
  <c r="CB33" i="2"/>
  <c r="CB97" i="2"/>
  <c r="CB18" i="2"/>
  <c r="CB82" i="2"/>
  <c r="CB47" i="2"/>
  <c r="CB11" i="2"/>
  <c r="CB76" i="2"/>
  <c r="CB37" i="2"/>
  <c r="CB101" i="2"/>
  <c r="CB70" i="2"/>
  <c r="CB35" i="2"/>
  <c r="CB99" i="2"/>
  <c r="CB64" i="2"/>
  <c r="CB25" i="2"/>
  <c r="CB89" i="2"/>
  <c r="CB58" i="2"/>
  <c r="CB23" i="2"/>
  <c r="CB87" i="2"/>
  <c r="CB52" i="2"/>
  <c r="CB6" i="2"/>
  <c r="CB77" i="2"/>
  <c r="CB30" i="2"/>
  <c r="CB94" i="2"/>
  <c r="CB59" i="2"/>
  <c r="CB24" i="2"/>
  <c r="CB88" i="2"/>
  <c r="CB49" i="2"/>
  <c r="CB13" i="2"/>
  <c r="CB34" i="2"/>
  <c r="CB98" i="2"/>
  <c r="CB63" i="2"/>
  <c r="CB28" i="2"/>
  <c r="CB92" i="2"/>
  <c r="CB53" i="2"/>
  <c r="CB22" i="2"/>
  <c r="CB86" i="2"/>
  <c r="CB51" i="2"/>
  <c r="CB16" i="2"/>
  <c r="CB80" i="2"/>
  <c r="CB41" i="2"/>
  <c r="CB105" i="2"/>
  <c r="CB74" i="2"/>
  <c r="CB39" i="2"/>
  <c r="CB103" i="2"/>
  <c r="CB68" i="2"/>
  <c r="CB29" i="2"/>
  <c r="CB93" i="2"/>
  <c r="CB46" i="2"/>
  <c r="CB10" i="2"/>
  <c r="CB75" i="2"/>
  <c r="CB40" i="2"/>
  <c r="CB104" i="2"/>
  <c r="CB50" i="2"/>
  <c r="CB15" i="2"/>
  <c r="CB79" i="2"/>
  <c r="CB44" i="2"/>
  <c r="CB8" i="2"/>
  <c r="CB69" i="2"/>
  <c r="CB38" i="2"/>
  <c r="CB102" i="2"/>
  <c r="CB67" i="2"/>
  <c r="CB32" i="2"/>
  <c r="CB96" i="2"/>
  <c r="CB57" i="2"/>
  <c r="BN5" i="2"/>
  <c r="BJ5" i="2"/>
  <c r="N23" i="1" s="1"/>
  <c r="S23" i="1" s="1"/>
  <c r="AB3" i="7" s="1"/>
  <c r="H3" i="7"/>
  <c r="S18" i="1"/>
  <c r="BM5" i="2"/>
  <c r="I20" i="1" s="1"/>
  <c r="BL57" i="2"/>
  <c r="N19" i="1" s="1"/>
  <c r="BN57" i="2"/>
  <c r="N27" i="1" s="1"/>
  <c r="S27" i="1" s="1"/>
  <c r="AF3" i="7" s="1"/>
  <c r="BL5" i="2"/>
  <c r="BM57" i="2"/>
  <c r="BK5" i="2"/>
  <c r="N24" i="1" s="1"/>
  <c r="S24" i="1" s="1"/>
  <c r="AC3" i="7" s="1"/>
  <c r="BO57" i="2"/>
  <c r="N28" i="1" s="1"/>
  <c r="S28" i="1" s="1"/>
  <c r="AG3" i="7" s="1"/>
  <c r="G56" i="9"/>
  <c r="AB16" i="13"/>
  <c r="K23" i="13"/>
  <c r="AB23" i="13"/>
  <c r="AB17" i="13"/>
  <c r="K22" i="13"/>
  <c r="AB22" i="13"/>
  <c r="K21" i="13"/>
  <c r="AB21" i="13"/>
  <c r="K19" i="13"/>
  <c r="AB19" i="13"/>
  <c r="K20" i="13"/>
  <c r="AB20" i="13"/>
  <c r="K18" i="13"/>
  <c r="AB18" i="13"/>
  <c r="AO24" i="13"/>
  <c r="J24" i="13" s="1"/>
  <c r="AO27" i="13"/>
  <c r="J27" i="13" s="1"/>
  <c r="AO14" i="13"/>
  <c r="J14" i="13" s="1"/>
  <c r="AO15" i="13"/>
  <c r="J15" i="13" s="1"/>
  <c r="AO25" i="13"/>
  <c r="J25" i="13" s="1"/>
  <c r="K29" i="13"/>
  <c r="AB29" i="13"/>
  <c r="K28" i="13"/>
  <c r="AB28" i="13"/>
  <c r="K27" i="13"/>
  <c r="AB27" i="13"/>
  <c r="K26" i="13"/>
  <c r="AB26" i="13"/>
  <c r="K25" i="13"/>
  <c r="AB25" i="13"/>
  <c r="K24" i="13"/>
  <c r="AB24" i="13"/>
  <c r="K15" i="13"/>
  <c r="AB15" i="13"/>
  <c r="K14" i="13"/>
  <c r="AB14" i="13"/>
  <c r="AO29" i="13"/>
  <c r="J29" i="13" s="1"/>
  <c r="AO28" i="13"/>
  <c r="J28" i="13" s="1"/>
  <c r="AO23" i="13"/>
  <c r="J23" i="13" s="1"/>
  <c r="AO22" i="13"/>
  <c r="J22" i="13" s="1"/>
  <c r="AO21" i="13"/>
  <c r="J21" i="13" s="1"/>
  <c r="AO20" i="13"/>
  <c r="J20" i="13" s="1"/>
  <c r="AL26" i="13"/>
  <c r="AK19" i="13"/>
  <c r="AO19" i="13" s="1"/>
  <c r="J19" i="13" s="1"/>
  <c r="AO18" i="13"/>
  <c r="J18" i="13" s="1"/>
  <c r="AM6" i="13"/>
  <c r="AO6" i="13" s="1"/>
  <c r="J6" i="13" s="1"/>
  <c r="AM17" i="13"/>
  <c r="AO17" i="13" s="1"/>
  <c r="J17" i="13" s="1"/>
  <c r="AO16" i="13"/>
  <c r="J16" i="13" s="1"/>
  <c r="AO8" i="13"/>
  <c r="J8" i="13" s="1"/>
  <c r="AO9" i="13"/>
  <c r="J9" i="13" s="1"/>
  <c r="AO13" i="13"/>
  <c r="J13" i="13" s="1"/>
  <c r="AO12" i="13"/>
  <c r="J12" i="13" s="1"/>
  <c r="AO11" i="13"/>
  <c r="J11" i="13" s="1"/>
  <c r="AO10" i="13"/>
  <c r="J10" i="13" s="1"/>
  <c r="K13" i="13"/>
  <c r="AB13" i="13"/>
  <c r="K12" i="13"/>
  <c r="AB12" i="13"/>
  <c r="K11" i="13"/>
  <c r="AB11" i="13"/>
  <c r="K10" i="13"/>
  <c r="AB10" i="13"/>
  <c r="K9" i="13"/>
  <c r="AB9" i="13"/>
  <c r="K8" i="13"/>
  <c r="AB8" i="13"/>
  <c r="AO26" i="13"/>
  <c r="J26" i="13" s="1"/>
  <c r="G50" i="9"/>
  <c r="D152" i="10"/>
  <c r="D50" i="10"/>
  <c r="D197" i="10"/>
  <c r="D95" i="10"/>
  <c r="D196" i="10"/>
  <c r="D94" i="10"/>
  <c r="D200" i="10"/>
  <c r="D98" i="10"/>
  <c r="D201" i="10"/>
  <c r="D99" i="10"/>
  <c r="D203" i="10"/>
  <c r="D101" i="10"/>
  <c r="D185" i="10"/>
  <c r="D83" i="10"/>
  <c r="D177" i="10"/>
  <c r="D75" i="10"/>
  <c r="D193" i="10"/>
  <c r="D91" i="10"/>
  <c r="D186" i="10"/>
  <c r="D84" i="10"/>
  <c r="D192" i="10"/>
  <c r="D90" i="10"/>
  <c r="D183" i="10"/>
  <c r="D81" i="10"/>
  <c r="D176" i="10"/>
  <c r="D74" i="10"/>
  <c r="D189" i="10"/>
  <c r="D87" i="10"/>
  <c r="D182" i="10"/>
  <c r="D80" i="10"/>
  <c r="D179" i="10"/>
  <c r="D77" i="10"/>
  <c r="D188" i="10"/>
  <c r="D86" i="10"/>
  <c r="D178" i="10"/>
  <c r="D76" i="10"/>
  <c r="D175" i="10"/>
  <c r="D73" i="10"/>
  <c r="D191" i="10"/>
  <c r="D89" i="10"/>
  <c r="D184" i="10"/>
  <c r="D82" i="10"/>
  <c r="D181" i="10"/>
  <c r="D79" i="10"/>
  <c r="D174" i="10"/>
  <c r="D72" i="10"/>
  <c r="D190" i="10"/>
  <c r="D88" i="10"/>
  <c r="D187" i="10"/>
  <c r="D85" i="10"/>
  <c r="D180" i="10"/>
  <c r="D78" i="10"/>
  <c r="G39" i="9"/>
  <c r="D141" i="10"/>
  <c r="D39" i="10"/>
  <c r="G40" i="9"/>
  <c r="D142" i="10"/>
  <c r="D40" i="10"/>
  <c r="G34" i="9"/>
  <c r="D136" i="10"/>
  <c r="D34" i="10"/>
  <c r="G42" i="9"/>
  <c r="D144" i="10"/>
  <c r="D42" i="10"/>
  <c r="G35" i="9"/>
  <c r="D137" i="10"/>
  <c r="D35" i="10"/>
  <c r="G43" i="9"/>
  <c r="D145" i="10"/>
  <c r="D43" i="10"/>
  <c r="G36" i="9"/>
  <c r="D138" i="10"/>
  <c r="D36" i="10"/>
  <c r="G41" i="9"/>
  <c r="D143" i="10"/>
  <c r="D41" i="10"/>
  <c r="D195" i="10"/>
  <c r="D93" i="10"/>
  <c r="D194" i="10"/>
  <c r="D92" i="10"/>
  <c r="G49" i="9"/>
  <c r="D151" i="10"/>
  <c r="D49" i="10"/>
  <c r="G48" i="9"/>
  <c r="D150" i="10"/>
  <c r="D48" i="10"/>
  <c r="G47" i="9"/>
  <c r="D149" i="10"/>
  <c r="D47" i="10"/>
  <c r="G46" i="9"/>
  <c r="D148" i="10"/>
  <c r="D46" i="10"/>
  <c r="G45" i="9"/>
  <c r="D147" i="10"/>
  <c r="D45" i="10"/>
  <c r="G44" i="9"/>
  <c r="D146" i="10"/>
  <c r="D44" i="10"/>
  <c r="AO7" i="13"/>
  <c r="J7" i="13" s="1"/>
  <c r="K7" i="13"/>
  <c r="AB7" i="13"/>
  <c r="K6" i="13"/>
  <c r="AB6" i="13"/>
  <c r="D410" i="10"/>
  <c r="G2" i="9"/>
  <c r="G31" i="9"/>
  <c r="D133" i="10"/>
  <c r="D31" i="10"/>
  <c r="D121" i="10"/>
  <c r="D223" i="10"/>
  <c r="G33" i="9"/>
  <c r="D135" i="10"/>
  <c r="D33" i="10"/>
  <c r="G32" i="9"/>
  <c r="D134" i="10"/>
  <c r="D32" i="10"/>
  <c r="D109" i="10"/>
  <c r="D211" i="10"/>
  <c r="D157" i="10"/>
  <c r="D55" i="10"/>
  <c r="G27" i="9"/>
  <c r="D129" i="10"/>
  <c r="D27" i="10"/>
  <c r="D54" i="10"/>
  <c r="G24" i="9"/>
  <c r="D126" i="10"/>
  <c r="D24" i="10"/>
  <c r="D173" i="10"/>
  <c r="D71" i="10"/>
  <c r="D56" i="10"/>
  <c r="D158" i="10"/>
  <c r="D172" i="10"/>
  <c r="D70" i="10"/>
  <c r="G25" i="9"/>
  <c r="D127" i="10"/>
  <c r="D25" i="10"/>
  <c r="D171" i="10"/>
  <c r="D69" i="10"/>
  <c r="G30" i="9"/>
  <c r="D132" i="10"/>
  <c r="D30" i="10"/>
  <c r="G26" i="9"/>
  <c r="D128" i="10"/>
  <c r="D26" i="10"/>
  <c r="D63" i="10"/>
  <c r="D165" i="10"/>
  <c r="G22" i="9"/>
  <c r="D124" i="10"/>
  <c r="D22" i="10"/>
  <c r="G23" i="9"/>
  <c r="D125" i="10"/>
  <c r="D23" i="10"/>
  <c r="G18" i="9"/>
  <c r="D120" i="10"/>
  <c r="D18" i="10"/>
  <c r="G16" i="9"/>
  <c r="D118" i="10"/>
  <c r="D16" i="10"/>
  <c r="G14" i="9"/>
  <c r="D116" i="10"/>
  <c r="D14" i="10"/>
  <c r="G20" i="9"/>
  <c r="D122" i="10"/>
  <c r="D20" i="10"/>
  <c r="D225" i="10"/>
  <c r="D123" i="10"/>
  <c r="G12" i="9"/>
  <c r="D114" i="10"/>
  <c r="D12" i="10"/>
  <c r="D217" i="10"/>
  <c r="D115" i="10"/>
  <c r="D213" i="10"/>
  <c r="D9" i="10"/>
  <c r="G6" i="9"/>
  <c r="D108" i="10"/>
  <c r="D6" i="10"/>
  <c r="D413" i="10"/>
  <c r="D209" i="10"/>
  <c r="D272" i="10"/>
  <c r="D170" i="10"/>
  <c r="D68" i="10"/>
  <c r="D67" i="10"/>
  <c r="D271" i="10"/>
  <c r="D169" i="10"/>
  <c r="D168" i="10"/>
  <c r="D66" i="10"/>
  <c r="D65" i="10"/>
  <c r="D167" i="10"/>
  <c r="D166" i="10"/>
  <c r="D64" i="10"/>
  <c r="D164" i="10"/>
  <c r="D62" i="10"/>
  <c r="D61" i="10"/>
  <c r="D163" i="10"/>
  <c r="D162" i="10"/>
  <c r="D60" i="10"/>
  <c r="D467" i="10"/>
  <c r="D161" i="10"/>
  <c r="D59" i="10"/>
  <c r="D58" i="10"/>
  <c r="D160" i="10"/>
  <c r="D159" i="10"/>
  <c r="D57" i="10"/>
  <c r="G29" i="9"/>
  <c r="D131" i="10"/>
  <c r="D29" i="10"/>
  <c r="G37" i="9"/>
  <c r="D139" i="10"/>
  <c r="D37" i="10"/>
  <c r="G38" i="9"/>
  <c r="D140" i="10"/>
  <c r="D38" i="10"/>
  <c r="G28" i="9"/>
  <c r="D130" i="10"/>
  <c r="D28" i="10"/>
  <c r="G10" i="9"/>
  <c r="D112" i="10"/>
  <c r="D10" i="10"/>
  <c r="G9" i="9"/>
  <c r="D111" i="10"/>
  <c r="G11" i="9"/>
  <c r="D11" i="10"/>
  <c r="G13" i="9"/>
  <c r="D13" i="10"/>
  <c r="G15" i="9"/>
  <c r="D15" i="10"/>
  <c r="G17" i="9"/>
  <c r="D17" i="10"/>
  <c r="G19" i="9"/>
  <c r="D19" i="10"/>
  <c r="G21" i="9"/>
  <c r="D21" i="10"/>
  <c r="D360" i="10"/>
  <c r="D462" i="10"/>
  <c r="D156" i="10"/>
  <c r="G8" i="9"/>
  <c r="D8" i="10"/>
  <c r="J3" i="7"/>
  <c r="D258" i="10"/>
  <c r="G59" i="9"/>
  <c r="G75" i="9"/>
  <c r="G91" i="9"/>
  <c r="G60" i="9"/>
  <c r="G90" i="9"/>
  <c r="G103" i="9"/>
  <c r="D409" i="10"/>
  <c r="G76" i="9"/>
  <c r="G57" i="9"/>
  <c r="G73" i="9"/>
  <c r="G89" i="9"/>
  <c r="G58" i="9"/>
  <c r="G63" i="9"/>
  <c r="G79" i="9"/>
  <c r="G95" i="9"/>
  <c r="G64" i="9"/>
  <c r="G3" i="9"/>
  <c r="G69" i="9"/>
  <c r="G85" i="9"/>
  <c r="G101" i="9"/>
  <c r="D4" i="10"/>
  <c r="D310" i="10"/>
  <c r="D308" i="10"/>
  <c r="D357" i="10"/>
  <c r="S22" i="1"/>
  <c r="G67" i="9"/>
  <c r="G83" i="9"/>
  <c r="G99" i="9"/>
  <c r="G68" i="9"/>
  <c r="G51" i="9"/>
  <c r="D208" i="10"/>
  <c r="D106" i="10"/>
  <c r="G7" i="9"/>
  <c r="D7" i="10"/>
  <c r="G5" i="9"/>
  <c r="D107" i="10"/>
  <c r="D5" i="10"/>
  <c r="D206" i="10"/>
  <c r="D104" i="10"/>
  <c r="D2" i="10"/>
  <c r="D103" i="10"/>
  <c r="D307" i="10"/>
  <c r="D205" i="10"/>
  <c r="D255" i="10"/>
  <c r="D153" i="10"/>
  <c r="D51" i="10"/>
  <c r="D105" i="10"/>
  <c r="D3" i="10"/>
  <c r="G4" i="9"/>
  <c r="N25" i="1" l="1"/>
  <c r="S25" i="1" s="1"/>
  <c r="AD3" i="7" s="1"/>
  <c r="N20" i="1"/>
  <c r="X3" i="7" s="1"/>
  <c r="I19" i="1"/>
  <c r="K3" i="7" s="1"/>
  <c r="M3" i="7" s="1"/>
  <c r="N26" i="1"/>
  <c r="S26" i="1" s="1"/>
  <c r="AE3" i="7" s="1"/>
  <c r="U3" i="7"/>
  <c r="L3" i="7"/>
  <c r="W3" i="7"/>
  <c r="Y3" i="7" s="1"/>
  <c r="S19" i="1" l="1"/>
  <c r="S31" i="1"/>
  <c r="AJ3" i="7" s="1"/>
  <c r="T3" i="7"/>
  <c r="V3" i="7" s="1"/>
  <c r="S20" i="1"/>
</calcChain>
</file>

<file path=xl/sharedStrings.xml><?xml version="1.0" encoding="utf-8"?>
<sst xmlns="http://schemas.openxmlformats.org/spreadsheetml/2006/main" count="553" uniqueCount="301">
  <si>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</si>
  <si>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</si>
  <si>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</si>
  <si>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</si>
  <si>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</si>
  <si>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</si>
  <si>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</si>
  <si>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</si>
  <si>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チーム名</t>
    <rPh sb="3" eb="4">
      <t>メイ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</si>
  <si>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</si>
  <si>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</si>
  <si>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</si>
  <si>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</si>
  <si>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</si>
  <si>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</si>
  <si>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</si>
  <si>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</si>
  <si>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</si>
  <si>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</si>
  <si>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①</t>
    <phoneticPr fontId="2"/>
  </si>
  <si>
    <t>②</t>
    <phoneticPr fontId="2"/>
  </si>
  <si>
    <t>種目重複</t>
    <rPh sb="0" eb="2">
      <t>シュモク</t>
    </rPh>
    <rPh sb="2" eb="4">
      <t>チョウフク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</si>
  <si>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</si>
  <si>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チーム名フリガナ：</t>
    <rPh sb="3" eb="4">
      <t>メイ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</si>
  <si>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</si>
  <si>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</si>
  <si>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</si>
  <si>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</si>
  <si>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チーム名カナ</t>
    <rPh sb="3" eb="4">
      <t>メイ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</si>
  <si>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</si>
  <si>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</si>
  <si>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大会日：</t>
    <rPh sb="0" eb="2">
      <t>タイカイ</t>
    </rPh>
    <rPh sb="2" eb="3">
      <t>ニチ</t>
    </rPh>
    <phoneticPr fontId="2"/>
  </si>
  <si>
    <t>学年起算日：</t>
    <rPh sb="0" eb="2">
      <t>ガクネン</t>
    </rPh>
    <rPh sb="2" eb="5">
      <t>キサンビ</t>
    </rPh>
    <phoneticPr fontId="2"/>
  </si>
  <si>
    <t>学年</t>
    <rPh sb="0" eb="2">
      <t>ガクネン</t>
    </rPh>
    <phoneticPr fontId="2"/>
  </si>
  <si>
    <t xml:space="preserve">  50m自　由　形</t>
    <rPh sb="5" eb="6">
      <t>ジ</t>
    </rPh>
    <rPh sb="7" eb="8">
      <t>ヨシ</t>
    </rPh>
    <rPh sb="9" eb="10">
      <t>ケイ</t>
    </rPh>
    <phoneticPr fontId="2"/>
  </si>
  <si>
    <t xml:space="preserve">  50m背　泳　ぎ</t>
    <rPh sb="5" eb="6">
      <t>セ</t>
    </rPh>
    <rPh sb="7" eb="8">
      <t>エイ</t>
    </rPh>
    <phoneticPr fontId="2"/>
  </si>
  <si>
    <t xml:space="preserve">  50m平　泳　ぎ</t>
    <rPh sb="5" eb="6">
      <t>ヒラ</t>
    </rPh>
    <rPh sb="7" eb="8">
      <t>エイ</t>
    </rPh>
    <phoneticPr fontId="2"/>
  </si>
  <si>
    <t xml:space="preserve"> 200m個人メドレー</t>
    <rPh sb="5" eb="7">
      <t>コジン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</si>
  <si>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</si>
  <si>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</si>
  <si>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</si>
  <si>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</si>
  <si>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</si>
  <si>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</si>
  <si>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</si>
  <si>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</si>
  <si>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</si>
  <si>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</si>
  <si>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</si>
  <si>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</si>
  <si>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男　子</t>
    <rPh sb="0" eb="1">
      <t>オトコ</t>
    </rPh>
    <rPh sb="2" eb="3">
      <t>コ</t>
    </rPh>
    <phoneticPr fontId="2"/>
  </si>
  <si>
    <t>種目１</t>
    <rPh sb="0" eb="2">
      <t>シュモク</t>
    </rPh>
    <phoneticPr fontId="2"/>
  </si>
  <si>
    <t>TIME１</t>
    <phoneticPr fontId="2"/>
  </si>
  <si>
    <t>種目２</t>
    <rPh sb="0" eb="2">
      <t>シュモク</t>
    </rPh>
    <phoneticPr fontId="2"/>
  </si>
  <si>
    <t>TIME２</t>
    <phoneticPr fontId="2"/>
  </si>
  <si>
    <t>女　子</t>
    <rPh sb="0" eb="1">
      <t>オンナ</t>
    </rPh>
    <rPh sb="2" eb="3">
      <t>コ</t>
    </rPh>
    <phoneticPr fontId="2"/>
  </si>
  <si>
    <t>リレー種目</t>
    <rPh sb="3" eb="5">
      <t>シュモク</t>
    </rPh>
    <phoneticPr fontId="2"/>
  </si>
  <si>
    <t>No2</t>
    <phoneticPr fontId="2"/>
  </si>
  <si>
    <t>No1</t>
    <phoneticPr fontId="2"/>
  </si>
  <si>
    <t>性別</t>
    <rPh sb="0" eb="2">
      <t>セイベツ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</si>
  <si>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</si>
  <si>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</si>
  <si>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</si>
  <si>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</si>
  <si>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</si>
  <si>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</si>
  <si>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氏名</t>
    <rPh sb="0" eb="2">
      <t>シメイ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</si>
  <si>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</si>
  <si>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</si>
  <si>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</si>
  <si>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</si>
  <si>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</si>
  <si>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</si>
  <si>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</si>
  <si>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</si>
  <si>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入力順</t>
    <rPh sb="0" eb="2">
      <t>ニュウリョク</t>
    </rPh>
    <rPh sb="2" eb="3">
      <t>ジュン</t>
    </rPh>
    <phoneticPr fontId="2"/>
  </si>
  <si>
    <r>
      <t>種目N</t>
    </r>
    <r>
      <rPr>
        <sz val="10"/>
        <rFont val="ＭＳ 明朝"/>
        <family val="1"/>
        <charset val="128"/>
      </rPr>
      <t>o</t>
    </r>
    <rPh sb="0" eb="2">
      <t>シュモク</t>
    </rPh>
    <phoneticPr fontId="2"/>
  </si>
  <si>
    <t>種目No1</t>
    <rPh sb="0" eb="2">
      <t>シュモク</t>
    </rPh>
    <phoneticPr fontId="2"/>
  </si>
  <si>
    <t>種目No2</t>
    <rPh sb="0" eb="2">
      <t>シュモク</t>
    </rPh>
    <phoneticPr fontId="2"/>
  </si>
  <si>
    <t>距離1</t>
    <rPh sb="0" eb="2">
      <t>キョリ</t>
    </rPh>
    <phoneticPr fontId="2"/>
  </si>
  <si>
    <t>距離2</t>
    <rPh sb="0" eb="2">
      <t>キョリ</t>
    </rPh>
    <phoneticPr fontId="2"/>
  </si>
  <si>
    <t>ｴﾝﾄﾘｰﾀｲﾑ2</t>
    <phoneticPr fontId="2"/>
  </si>
  <si>
    <t>泳者No1</t>
    <rPh sb="0" eb="2">
      <t>エイシャ</t>
    </rPh>
    <phoneticPr fontId="2"/>
  </si>
  <si>
    <t>泳者No2</t>
    <rPh sb="0" eb="2">
      <t>エイシャ</t>
    </rPh>
    <phoneticPr fontId="2"/>
  </si>
  <si>
    <t>泳者No3</t>
    <rPh sb="0" eb="2">
      <t>エイシャ</t>
    </rPh>
    <phoneticPr fontId="2"/>
  </si>
  <si>
    <t>泳者No4</t>
    <rPh sb="0" eb="2">
      <t>エイシャ</t>
    </rPh>
    <phoneticPr fontId="2"/>
  </si>
  <si>
    <t>ｴﾝﾄﾘｰﾀｲﾑ1</t>
    <phoneticPr fontId="2"/>
  </si>
  <si>
    <t>氏名キー</t>
    <rPh sb="0" eb="2">
      <t>シメイ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</si>
  <si>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</si>
  <si>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</si>
  <si>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</si>
  <si>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③</t>
    <phoneticPr fontId="2"/>
  </si>
  <si>
    <t>出場</t>
    <rPh sb="0" eb="2">
      <t>シュツジョウ</t>
    </rPh>
    <phoneticPr fontId="2"/>
  </si>
  <si>
    <t>種目数</t>
    <rPh sb="0" eb="2">
      <t>シュモク</t>
    </rPh>
    <rPh sb="2" eb="3">
      <t>スウ</t>
    </rPh>
    <phoneticPr fontId="2"/>
  </si>
  <si>
    <t>②</t>
    <phoneticPr fontId="2"/>
  </si>
  <si>
    <t>③</t>
    <phoneticPr fontId="2"/>
  </si>
  <si>
    <t>学年</t>
    <rPh sb="0" eb="2">
      <t>ガクネン</t>
    </rPh>
    <phoneticPr fontId="2"/>
  </si>
  <si>
    <t>区分</t>
    <rPh sb="0" eb="2">
      <t>クブン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</si>
  <si>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</si>
  <si>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</si>
  <si>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</si>
  <si>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種目No</t>
    <rPh sb="0" eb="2">
      <t>シュモク</t>
    </rPh>
    <phoneticPr fontId="2"/>
  </si>
  <si>
    <t>エントリータイム</t>
    <phoneticPr fontId="2"/>
  </si>
  <si>
    <t>③</t>
    <phoneticPr fontId="2"/>
  </si>
  <si>
    <t>個人種目(選手)</t>
    <rPh sb="0" eb="2">
      <t>コジン</t>
    </rPh>
    <rPh sb="2" eb="4">
      <t>シュモク</t>
    </rPh>
    <rPh sb="5" eb="7">
      <t>センシュ</t>
    </rPh>
    <phoneticPr fontId="2"/>
  </si>
  <si>
    <t>混　合</t>
    <rPh sb="0" eb="1">
      <t>コン</t>
    </rPh>
    <rPh sb="2" eb="3">
      <t>ゴウ</t>
    </rPh>
    <phoneticPr fontId="2"/>
  </si>
  <si>
    <t>一般・ＳＡ(幼児～小２)</t>
    <rPh sb="0" eb="2">
      <t>イッパン</t>
    </rPh>
    <rPh sb="6" eb="8">
      <t>ヨウジ</t>
    </rPh>
    <rPh sb="9" eb="10">
      <t>ショウ</t>
    </rPh>
    <phoneticPr fontId="2"/>
  </si>
  <si>
    <t>一般・Ｂ(小３・小４)</t>
    <rPh sb="0" eb="2">
      <t>イッパン</t>
    </rPh>
    <rPh sb="5" eb="6">
      <t>ショウ</t>
    </rPh>
    <rPh sb="8" eb="9">
      <t>ショウ</t>
    </rPh>
    <phoneticPr fontId="2"/>
  </si>
  <si>
    <t>一般・Ｃ(小５・小６)</t>
    <rPh sb="0" eb="2">
      <t>イッパン</t>
    </rPh>
    <rPh sb="5" eb="6">
      <t>ショウ</t>
    </rPh>
    <rPh sb="8" eb="9">
      <t>ショウ</t>
    </rPh>
    <phoneticPr fontId="2"/>
  </si>
  <si>
    <t>一般・Ｄ(中・高校生)</t>
    <rPh sb="0" eb="2">
      <t>イッパン</t>
    </rPh>
    <rPh sb="5" eb="6">
      <t>チュウ</t>
    </rPh>
    <rPh sb="7" eb="9">
      <t>コウコウ</t>
    </rPh>
    <rPh sb="9" eb="10">
      <t>セイ</t>
    </rPh>
    <phoneticPr fontId="2"/>
  </si>
  <si>
    <t>選手・ＳＡ(幼児～小２)</t>
    <rPh sb="0" eb="2">
      <t>センシュ</t>
    </rPh>
    <rPh sb="6" eb="8">
      <t>ヨウジ</t>
    </rPh>
    <rPh sb="9" eb="10">
      <t>ショウ</t>
    </rPh>
    <phoneticPr fontId="2"/>
  </si>
  <si>
    <t>選手・Ｂ(小３・小４)</t>
    <rPh sb="0" eb="2">
      <t>センシュ</t>
    </rPh>
    <rPh sb="5" eb="6">
      <t>ショウ</t>
    </rPh>
    <rPh sb="8" eb="9">
      <t>ショウ</t>
    </rPh>
    <phoneticPr fontId="2"/>
  </si>
  <si>
    <t>選手・Ｃ(小５・小６)</t>
    <rPh sb="0" eb="2">
      <t>センシュ</t>
    </rPh>
    <rPh sb="5" eb="6">
      <t>ショウ</t>
    </rPh>
    <rPh sb="8" eb="9">
      <t>ショウ</t>
    </rPh>
    <phoneticPr fontId="2"/>
  </si>
  <si>
    <t>選手・Ｄ(中・高校生)</t>
    <rPh sb="0" eb="2">
      <t>センシュ</t>
    </rPh>
    <rPh sb="5" eb="6">
      <t>チュウ</t>
    </rPh>
    <rPh sb="7" eb="9">
      <t>コウコウ</t>
    </rPh>
    <rPh sb="9" eb="10">
      <t>セイ</t>
    </rPh>
    <phoneticPr fontId="2"/>
  </si>
  <si>
    <t>混合</t>
    <rPh sb="0" eb="2">
      <t>コンゴウ</t>
    </rPh>
    <phoneticPr fontId="2"/>
  </si>
  <si>
    <t>選手</t>
    <rPh sb="0" eb="2">
      <t>センシュ</t>
    </rPh>
    <phoneticPr fontId="2"/>
  </si>
  <si>
    <t>合計</t>
    <rPh sb="0" eb="2">
      <t>ゴウケイ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</si>
  <si>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</si>
  <si>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</si>
  <si>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種目④</t>
    <rPh sb="0" eb="2">
      <t>シュモク</t>
    </rPh>
    <phoneticPr fontId="2"/>
  </si>
  <si>
    <t>種目⑤</t>
    <rPh sb="0" eb="2">
      <t>シュモク</t>
    </rPh>
    <phoneticPr fontId="2"/>
  </si>
  <si>
    <t>④</t>
    <phoneticPr fontId="2"/>
  </si>
  <si>
    <t>⑤</t>
    <phoneticPr fontId="2"/>
  </si>
  <si>
    <t>④</t>
    <phoneticPr fontId="2"/>
  </si>
  <si>
    <t>⑤</t>
    <phoneticPr fontId="2"/>
  </si>
  <si>
    <t>④</t>
    <phoneticPr fontId="2"/>
  </si>
  <si>
    <t>200mメドレーリレー</t>
    <phoneticPr fontId="2"/>
  </si>
  <si>
    <t>不出場</t>
    <rPh sb="0" eb="3">
      <t>フシュツジョウ</t>
    </rPh>
    <phoneticPr fontId="2"/>
  </si>
  <si>
    <t>200mフリーリレー</t>
    <phoneticPr fontId="2"/>
  </si>
  <si>
    <t>200mフリーリレー</t>
    <phoneticPr fontId="2"/>
  </si>
  <si>
    <t>200mメドレーリレー</t>
    <phoneticPr fontId="2"/>
  </si>
  <si>
    <t>フリーリレー</t>
    <phoneticPr fontId="2"/>
  </si>
  <si>
    <t>メドレーリレー</t>
    <phoneticPr fontId="2"/>
  </si>
  <si>
    <t>幼児～小６</t>
    <rPh sb="0" eb="2">
      <t>ヨウジ</t>
    </rPh>
    <rPh sb="3" eb="4">
      <t>ショウ</t>
    </rPh>
    <phoneticPr fontId="2"/>
  </si>
  <si>
    <t>選手・ＤＥ(中・高校生)</t>
    <rPh sb="0" eb="2">
      <t>センシュ</t>
    </rPh>
    <rPh sb="6" eb="7">
      <t>チュウ</t>
    </rPh>
    <rPh sb="8" eb="10">
      <t>コウコウ</t>
    </rPh>
    <rPh sb="10" eb="11">
      <t>セイ</t>
    </rPh>
    <phoneticPr fontId="2"/>
  </si>
  <si>
    <t>Ver.2</t>
    <phoneticPr fontId="2"/>
  </si>
  <si>
    <t>本科・ＳＡ(幼児～小２)</t>
    <rPh sb="0" eb="2">
      <t>ホンカ</t>
    </rPh>
    <rPh sb="6" eb="8">
      <t>ヨウジ</t>
    </rPh>
    <rPh sb="9" eb="10">
      <t>ショウ</t>
    </rPh>
    <phoneticPr fontId="2"/>
  </si>
  <si>
    <t>本科・Ｂ(小３・小４)</t>
    <rPh sb="5" eb="6">
      <t>ショウ</t>
    </rPh>
    <rPh sb="8" eb="9">
      <t>ショウ</t>
    </rPh>
    <phoneticPr fontId="2"/>
  </si>
  <si>
    <t>本科・Ｃ(小５・小６)</t>
    <rPh sb="5" eb="6">
      <t>ショウ</t>
    </rPh>
    <rPh sb="8" eb="9">
      <t>ショウ</t>
    </rPh>
    <phoneticPr fontId="2"/>
  </si>
  <si>
    <t>本科・ＤＥ(中・高校生)</t>
    <rPh sb="6" eb="7">
      <t>チュウ</t>
    </rPh>
    <rPh sb="8" eb="10">
      <t>コウコウ</t>
    </rPh>
    <rPh sb="10" eb="11">
      <t>セイ</t>
    </rPh>
    <phoneticPr fontId="2"/>
  </si>
  <si>
    <t xml:space="preserve">  25m自　由　形</t>
    <rPh sb="5" eb="6">
      <t>ジ</t>
    </rPh>
    <rPh sb="7" eb="8">
      <t>ヨシ</t>
    </rPh>
    <rPh sb="9" eb="10">
      <t>ケイ</t>
    </rPh>
    <phoneticPr fontId="2"/>
  </si>
  <si>
    <t xml:space="preserve">  25m背　泳　ぎ</t>
    <rPh sb="5" eb="6">
      <t>セ</t>
    </rPh>
    <rPh sb="7" eb="8">
      <t>エイ</t>
    </rPh>
    <phoneticPr fontId="2"/>
  </si>
  <si>
    <t xml:space="preserve">  25m平　泳　ぎ</t>
    <rPh sb="5" eb="6">
      <t>ヒラ</t>
    </rPh>
    <rPh sb="7" eb="8">
      <t>エイ</t>
    </rPh>
    <phoneticPr fontId="2"/>
  </si>
  <si>
    <t xml:space="preserve">  25mバタフライ</t>
    <phoneticPr fontId="2"/>
  </si>
  <si>
    <t xml:space="preserve">  50mバタフライ</t>
    <phoneticPr fontId="2"/>
  </si>
  <si>
    <t xml:space="preserve"> 100m個人メドレー</t>
    <rPh sb="5" eb="7">
      <t>コジン</t>
    </rPh>
    <phoneticPr fontId="2"/>
  </si>
  <si>
    <t>JASF</t>
    <phoneticPr fontId="2"/>
  </si>
  <si>
    <t>登録100</t>
    <rPh sb="0" eb="2">
      <t>トウロク</t>
    </rPh>
    <phoneticPr fontId="2"/>
  </si>
  <si>
    <t>リレーオーダー用紙</t>
    <rPh sb="7" eb="9">
      <t>ヨウシ</t>
    </rPh>
    <phoneticPr fontId="2"/>
  </si>
  <si>
    <t>リレー申込</t>
    <rPh sb="3" eb="5">
      <t>モウシコミ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</si>
  <si>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</si>
  <si>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種目</t>
    <rPh sb="0" eb="2">
      <t>シュモク</t>
    </rPh>
    <phoneticPr fontId="2"/>
  </si>
  <si>
    <t>プロNo氏名</t>
    <rPh sb="4" eb="6">
      <t>シメイ</t>
    </rPh>
    <phoneticPr fontId="2"/>
  </si>
  <si>
    <t>重複</t>
    <rPh sb="0" eb="2">
      <t>チョウフク</t>
    </rPh>
    <phoneticPr fontId="2"/>
  </si>
  <si>
    <t>泳者No</t>
    <rPh sb="0" eb="2">
      <t>エイシャ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</si>
  <si>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</si>
  <si>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</si>
  <si>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</si>
  <si>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</si>
  <si>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合計年齢</t>
    <rPh sb="0" eb="2">
      <t>ゴウケイ</t>
    </rPh>
    <rPh sb="2" eb="4">
      <t>ネンレイ</t>
    </rPh>
    <phoneticPr fontId="2"/>
  </si>
  <si>
    <t>番号</t>
    <rPh sb="0" eb="2">
      <t>バンゴウ</t>
    </rPh>
    <phoneticPr fontId="2"/>
  </si>
  <si>
    <t>計</t>
    <rPh sb="0" eb="1">
      <t>ケイ</t>
    </rPh>
    <phoneticPr fontId="2"/>
  </si>
  <si>
    <t>No区分</t>
    <rPh sb="2" eb="4">
      <t>クブン</t>
    </rPh>
    <phoneticPr fontId="2"/>
  </si>
  <si>
    <t>数</t>
    <rPh sb="0" eb="1">
      <t>カズ</t>
    </rPh>
    <phoneticPr fontId="2"/>
  </si>
  <si>
    <t>種目名</t>
    <rPh sb="0" eb="2">
      <t>シュモク</t>
    </rPh>
    <rPh sb="2" eb="3">
      <t>メイ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</si>
  <si>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</si>
  <si>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</si>
  <si>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</si>
  <si>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4級</t>
    <rPh sb="1" eb="2">
      <t>キュウ</t>
    </rPh>
    <phoneticPr fontId="2"/>
  </si>
  <si>
    <t>種目番号</t>
    <rPh sb="0" eb="2">
      <t>シュモク</t>
    </rPh>
    <rPh sb="2" eb="4">
      <t>バンゴウ</t>
    </rPh>
    <phoneticPr fontId="2"/>
  </si>
  <si>
    <t>ｴﾝﾄﾘｰ数</t>
    <rPh sb="5" eb="6">
      <t>スウ</t>
    </rPh>
    <phoneticPr fontId="2"/>
  </si>
  <si>
    <t>5級</t>
    <rPh sb="1" eb="2">
      <t>キュウ</t>
    </rPh>
    <phoneticPr fontId="2"/>
  </si>
  <si>
    <t>6級</t>
    <rPh sb="1" eb="2">
      <t>キュウ</t>
    </rPh>
    <phoneticPr fontId="2"/>
  </si>
  <si>
    <t>男子100mメドレーリレー</t>
    <rPh sb="0" eb="2">
      <t>ダンシ</t>
    </rPh>
    <phoneticPr fontId="2"/>
  </si>
  <si>
    <t>男子100mフリーリレー</t>
    <rPh sb="0" eb="2">
      <t>ダンシ</t>
    </rPh>
    <phoneticPr fontId="2"/>
  </si>
  <si>
    <t>男子200mメドレーリレー</t>
    <rPh sb="0" eb="2">
      <t>ダンシ</t>
    </rPh>
    <phoneticPr fontId="2"/>
  </si>
  <si>
    <t>男子200mフリーリレー</t>
    <rPh sb="0" eb="2">
      <t>ダンシ</t>
    </rPh>
    <phoneticPr fontId="2"/>
  </si>
  <si>
    <t>プロ</t>
    <phoneticPr fontId="2"/>
  </si>
  <si>
    <t>スタッフ</t>
    <phoneticPr fontId="2"/>
  </si>
  <si>
    <t>No.</t>
    <phoneticPr fontId="2"/>
  </si>
  <si>
    <t>ｴﾝﾄﾘｰﾀｲﾑ</t>
    <phoneticPr fontId="2"/>
  </si>
  <si>
    <t>ｴﾝﾄﾘｰﾀｲﾑ</t>
    <phoneticPr fontId="2"/>
  </si>
  <si>
    <t>No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</si>
  <si>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</si>
  <si>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</si>
  <si>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</si>
  <si>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</si>
  <si>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</si>
  <si>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</si>
  <si>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</si>
  <si>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</si>
  <si>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</si>
  <si>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</si>
  <si>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</si>
  <si>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</si>
  <si>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ｽﾀｯﾌ</t>
    <phoneticPr fontId="2"/>
  </si>
  <si>
    <t>100mフリーリレー</t>
    <phoneticPr fontId="2"/>
  </si>
  <si>
    <t>100mメドレーリレー</t>
    <phoneticPr fontId="2"/>
  </si>
  <si>
    <t>ﾒｶﾞｽｲﾏｰ</t>
    <phoneticPr fontId="2"/>
  </si>
  <si>
    <t>200mフリーリレー</t>
    <phoneticPr fontId="2"/>
  </si>
  <si>
    <t>200mメドレーリレー</t>
    <phoneticPr fontId="2"/>
  </si>
  <si>
    <t>プロNo</t>
    <phoneticPr fontId="2"/>
  </si>
  <si>
    <t>女子100mメドレーリレー</t>
    <phoneticPr fontId="2"/>
  </si>
  <si>
    <t>女子100mフリーリレー</t>
    <phoneticPr fontId="2"/>
  </si>
  <si>
    <t>女子200mメドレーリレー</t>
    <phoneticPr fontId="2"/>
  </si>
  <si>
    <t>女子200mフリーリレー</t>
    <phoneticPr fontId="2"/>
  </si>
  <si>
    <t>性別</t>
    <rPh sb="0" eb="2">
      <t>セイベツ</t>
    </rPh>
    <phoneticPr fontId="14"/>
  </si>
  <si>
    <t>チーム名</t>
    <rPh sb="3" eb="4">
      <t>メイ</t>
    </rPh>
    <phoneticPr fontId="14"/>
  </si>
  <si>
    <t>チーム名カナ</t>
    <rPh sb="3" eb="4">
      <t>メイ</t>
    </rPh>
    <phoneticPr fontId="14"/>
  </si>
  <si>
    <t>学種</t>
    <rPh sb="0" eb="1">
      <t>ガク</t>
    </rPh>
    <rPh sb="1" eb="2">
      <t>シュ</t>
    </rPh>
    <phoneticPr fontId="14"/>
  </si>
  <si>
    <t>区分No</t>
    <rPh sb="0" eb="2">
      <t>クブン</t>
    </rPh>
    <phoneticPr fontId="14"/>
  </si>
  <si>
    <t>エントリータイム</t>
  </si>
  <si>
    <t>団体番号</t>
    <rPh sb="0" eb="2">
      <t>ダンタイ</t>
    </rPh>
    <rPh sb="2" eb="4">
      <t>バンゴウ</t>
    </rPh>
    <phoneticPr fontId="14"/>
  </si>
  <si>
    <t>オープン</t>
  </si>
  <si>
    <t>種目No</t>
    <rPh sb="0" eb="2">
      <t>シュモク</t>
    </rPh>
    <phoneticPr fontId="14"/>
  </si>
  <si>
    <t>距離</t>
    <rPh sb="0" eb="2">
      <t>キョリ</t>
    </rPh>
    <phoneticPr fontId="14"/>
  </si>
  <si>
    <t>泳者1No</t>
    <rPh sb="0" eb="2">
      <t>エイシャ</t>
    </rPh>
    <phoneticPr fontId="14"/>
  </si>
  <si>
    <t>泳者2No</t>
    <rPh sb="0" eb="2">
      <t>エイシャ</t>
    </rPh>
    <phoneticPr fontId="14"/>
  </si>
  <si>
    <t>泳者3No</t>
    <rPh sb="0" eb="2">
      <t>エイシャ</t>
    </rPh>
    <phoneticPr fontId="14"/>
  </si>
  <si>
    <t>泳者4No</t>
    <rPh sb="0" eb="2">
      <t>エイシャ</t>
    </rPh>
    <phoneticPr fontId="14"/>
  </si>
  <si>
    <t>チーム登録を行って下さい</t>
  </si>
  <si>
    <t>小2年以下ベストＳ</t>
    <rPh sb="0" eb="1">
      <t>ショウ</t>
    </rPh>
    <rPh sb="2" eb="3">
      <t>ネン</t>
    </rPh>
    <rPh sb="3" eb="5">
      <t>イカ</t>
    </rPh>
    <phoneticPr fontId="2"/>
  </si>
  <si>
    <t>小3・4年ベストＳ</t>
    <rPh sb="0" eb="1">
      <t>ショウ</t>
    </rPh>
    <rPh sb="4" eb="5">
      <t>ネン</t>
    </rPh>
    <phoneticPr fontId="2"/>
  </si>
  <si>
    <t>小5・6年ベストＳ</t>
    <rPh sb="0" eb="1">
      <t>ショウ</t>
    </rPh>
    <rPh sb="4" eb="5">
      <t>ネン</t>
    </rPh>
    <phoneticPr fontId="2"/>
  </si>
  <si>
    <t>中高生ベストＳ</t>
    <rPh sb="0" eb="3">
      <t>チュウコウセイ</t>
    </rPh>
    <phoneticPr fontId="2"/>
  </si>
  <si>
    <t>中高生上級Ｓ</t>
    <rPh sb="0" eb="3">
      <t>チュウコウセイ</t>
    </rPh>
    <rPh sb="3" eb="5">
      <t>ジョウキュウ</t>
    </rPh>
    <phoneticPr fontId="2"/>
  </si>
  <si>
    <t>小2年以下上級Ｓ</t>
    <rPh sb="0" eb="1">
      <t>ショウ</t>
    </rPh>
    <rPh sb="2" eb="3">
      <t>ネン</t>
    </rPh>
    <rPh sb="3" eb="5">
      <t>イカ</t>
    </rPh>
    <phoneticPr fontId="2"/>
  </si>
  <si>
    <t>小3・4年上級Ｓ</t>
    <rPh sb="0" eb="1">
      <t>ショウ</t>
    </rPh>
    <rPh sb="4" eb="5">
      <t>ネン</t>
    </rPh>
    <phoneticPr fontId="2"/>
  </si>
  <si>
    <t>小5・6年上級Ｓ</t>
    <rPh sb="0" eb="1">
      <t>ショウ</t>
    </rPh>
    <rPh sb="4" eb="5">
      <t>ネン</t>
    </rPh>
    <phoneticPr fontId="2"/>
  </si>
  <si>
    <t>　会場：愛知県口論義運動公園</t>
    <rPh sb="1" eb="3">
      <t>カイジョウ</t>
    </rPh>
    <rPh sb="4" eb="7">
      <t>アイチケン</t>
    </rPh>
    <rPh sb="7" eb="8">
      <t>クチ</t>
    </rPh>
    <rPh sb="8" eb="9">
      <t>ロン</t>
    </rPh>
    <rPh sb="9" eb="10">
      <t>ギ</t>
    </rPh>
    <rPh sb="10" eb="12">
      <t>ウンドウ</t>
    </rPh>
    <rPh sb="12" eb="14">
      <t>コウエン</t>
    </rPh>
    <phoneticPr fontId="2"/>
  </si>
  <si>
    <t>OWSインドアスイムあいち2018</t>
    <phoneticPr fontId="2"/>
  </si>
  <si>
    <t>年齢</t>
    <rPh sb="0" eb="2">
      <t>ネンレイ</t>
    </rPh>
    <phoneticPr fontId="2"/>
  </si>
  <si>
    <t>年齢計算日：</t>
    <rPh sb="0" eb="2">
      <t>ネンレイ</t>
    </rPh>
    <rPh sb="2" eb="4">
      <t>ケイサン</t>
    </rPh>
    <rPh sb="4" eb="5">
      <t>ビ</t>
    </rPh>
    <phoneticPr fontId="2"/>
  </si>
  <si>
    <t>　1500m</t>
    <phoneticPr fontId="2"/>
  </si>
  <si>
    <t xml:space="preserve">　 500m </t>
    <phoneticPr fontId="2"/>
  </si>
  <si>
    <t xml:space="preserve">  3000m</t>
    <phoneticPr fontId="2"/>
  </si>
  <si>
    <t>500ｍ</t>
    <phoneticPr fontId="2"/>
  </si>
  <si>
    <t>3000ｍ</t>
    <phoneticPr fontId="2"/>
  </si>
  <si>
    <t>1500ｍ</t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</si>
  <si>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</si>
  <si>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</si>
  <si>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</si>
  <si>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Fax</t>
    <phoneticPr fontId="2"/>
  </si>
  <si>
    <t>メールアドレス</t>
    <phoneticPr fontId="2"/>
  </si>
  <si>
    <t>メールアドレス</t>
    <phoneticPr fontId="2"/>
  </si>
  <si>
    <t>プログラム</t>
    <phoneticPr fontId="2"/>
  </si>
  <si>
    <t>部</t>
    <rPh sb="0" eb="1">
      <t>ブ</t>
    </rPh>
    <phoneticPr fontId="2"/>
  </si>
  <si>
    <t>ランキング</t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</si>
  <si>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</si>
  <si>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</si>
  <si>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</si>
  <si>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</si>
  <si>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</si>
  <si>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参加人数</t>
    <rPh sb="0" eb="2">
      <t>サンカ</t>
    </rPh>
    <rPh sb="2" eb="4">
      <t>ニンズウ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</si>
  <si>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</si>
  <si>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◎個人種目数(高校生以下)</t>
    <rPh sb="1" eb="3">
      <t>コジン</t>
    </rPh>
    <rPh sb="3" eb="5">
      <t>シュモク</t>
    </rPh>
    <rPh sb="5" eb="6">
      <t>スウ</t>
    </rPh>
    <rPh sb="7" eb="10">
      <t>コウコウセイ</t>
    </rPh>
    <rPh sb="10" eb="12">
      <t>イカ</t>
    </rPh>
    <phoneticPr fontId="2"/>
  </si>
  <si>
    <t>◎参加費</t>
    <rPh sb="1" eb="4">
      <t>サンカヒ</t>
    </rPh>
    <phoneticPr fontId="2"/>
  </si>
  <si>
    <t>500ｍ</t>
    <phoneticPr fontId="2"/>
  </si>
  <si>
    <t>高校生以下</t>
    <rPh sb="0" eb="3">
      <t>コウコウセイ</t>
    </rPh>
    <rPh sb="3" eb="5">
      <t>イカ</t>
    </rPh>
    <phoneticPr fontId="2"/>
  </si>
  <si>
    <t>チーム参加費</t>
    <rPh sb="3" eb="6">
      <t>サンカヒ</t>
    </rPh>
    <phoneticPr fontId="2"/>
  </si>
  <si>
    <t>講習会費</t>
    <rPh sb="0" eb="3">
      <t>コウシュウカイ</t>
    </rPh>
    <rPh sb="3" eb="4">
      <t>ヒ</t>
    </rPh>
    <phoneticPr fontId="2"/>
  </si>
  <si>
    <t>×</t>
    <phoneticPr fontId="2"/>
  </si>
  <si>
    <t>1500ｍ</t>
    <phoneticPr fontId="2"/>
  </si>
  <si>
    <t>3000ｍ</t>
    <phoneticPr fontId="2"/>
  </si>
  <si>
    <t>高校生以上</t>
    <rPh sb="0" eb="3">
      <t>コウコウセイ</t>
    </rPh>
    <rPh sb="3" eb="5">
      <t>イジョウ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</si>
  <si>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</si>
  <si>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</si>
  <si>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個人種目数高校生以下</t>
    <rPh sb="0" eb="2">
      <t>コジン</t>
    </rPh>
    <rPh sb="2" eb="4">
      <t>シュモク</t>
    </rPh>
    <rPh sb="4" eb="5">
      <t>スウ</t>
    </rPh>
    <rPh sb="5" eb="8">
      <t>コウコウセイ</t>
    </rPh>
    <rPh sb="8" eb="10">
      <t>イカ</t>
    </rPh>
    <phoneticPr fontId="2"/>
  </si>
  <si>
    <t>個人種目数大学生以上</t>
    <rPh sb="0" eb="2">
      <t>コジン</t>
    </rPh>
    <rPh sb="2" eb="4">
      <t>シュモク</t>
    </rPh>
    <rPh sb="4" eb="5">
      <t>スウ</t>
    </rPh>
    <rPh sb="5" eb="8">
      <t>ダイガクセイ</t>
    </rPh>
    <rPh sb="8" eb="10">
      <t>イジョウ</t>
    </rPh>
    <phoneticPr fontId="2"/>
  </si>
  <si>
    <t>申込金</t>
    <rPh sb="0" eb="2">
      <t>モウシコミ</t>
    </rPh>
    <rPh sb="2" eb="3">
      <t>キン</t>
    </rPh>
    <phoneticPr fontId="2"/>
  </si>
  <si>
    <t>高校生以下500ｍ</t>
    <rPh sb="0" eb="3">
      <t>コウコウセイ</t>
    </rPh>
    <rPh sb="3" eb="5">
      <t>イカ</t>
    </rPh>
    <phoneticPr fontId="2"/>
  </si>
  <si>
    <t>高校生以下1500ｍ</t>
    <rPh sb="0" eb="3">
      <t>コウコウセイ</t>
    </rPh>
    <rPh sb="3" eb="5">
      <t>イカ</t>
    </rPh>
    <phoneticPr fontId="2"/>
  </si>
  <si>
    <t>高校生以下3000ｍ</t>
    <rPh sb="0" eb="3">
      <t>コウコウセイ</t>
    </rPh>
    <rPh sb="3" eb="5">
      <t>イカ</t>
    </rPh>
    <phoneticPr fontId="2"/>
  </si>
  <si>
    <t>大学生以上500ｍ</t>
    <rPh sb="0" eb="3">
      <t>ダイガクセイ</t>
    </rPh>
    <rPh sb="3" eb="5">
      <t>イジョウ</t>
    </rPh>
    <phoneticPr fontId="2"/>
  </si>
  <si>
    <t>大学生以上1500ｍ</t>
    <rPh sb="0" eb="3">
      <t>ダイガクセイ</t>
    </rPh>
    <rPh sb="3" eb="5">
      <t>イジョウ</t>
    </rPh>
    <phoneticPr fontId="2"/>
  </si>
  <si>
    <t>大学生以上3000ｍ</t>
    <rPh sb="0" eb="3">
      <t>ダイガクセイ</t>
    </rPh>
    <rPh sb="3" eb="5">
      <t>イジョウ</t>
    </rPh>
    <phoneticPr fontId="2"/>
  </si>
  <si>
    <t>プログラム</t>
    <phoneticPr fontId="2"/>
  </si>
  <si>
    <t>ランキング</t>
    <phoneticPr fontId="2"/>
  </si>
  <si>
    <t>ランキング</t>
    <phoneticPr fontId="2"/>
  </si>
  <si>
    <t>合計</t>
    <rPh sb="0" eb="2">
      <t>ゴウケイ</t>
    </rPh>
    <phoneticPr fontId="2"/>
  </si>
  <si>
    <t>日本水泳連盟登録番号：</t>
    <rPh sb="0" eb="2">
      <t>ニホン</t>
    </rPh>
    <rPh sb="2" eb="4">
      <t>スイエイ</t>
    </rPh>
    <rPh sb="4" eb="6">
      <t>レンメイ</t>
    </rPh>
    <rPh sb="6" eb="8">
      <t>トウロク</t>
    </rPh>
    <rPh sb="8" eb="10">
      <t>バンゴウ</t>
    </rPh>
    <phoneticPr fontId="2"/>
  </si>
  <si>
    <t>－</t>
    <phoneticPr fontId="2"/>
  </si>
  <si>
    <t>一般</t>
    <rPh sb="0" eb="2">
      <t>イッパン</t>
    </rPh>
    <phoneticPr fontId="2"/>
  </si>
  <si>
    <t>講習会</t>
    <rPh sb="0" eb="3">
      <t>コウシュウカイ</t>
    </rPh>
    <phoneticPr fontId="2"/>
  </si>
  <si>
    <t>出欠</t>
    <rPh sb="0" eb="2">
      <t>シュッケツ</t>
    </rPh>
    <phoneticPr fontId="2"/>
  </si>
  <si>
    <t>距離確認</t>
    <rPh sb="0" eb="2">
      <t>キョリ</t>
    </rPh>
    <rPh sb="2" eb="4">
      <t>カクニン</t>
    </rPh>
    <phoneticPr fontId="2"/>
  </si>
  <si>
    <t>講習会出席者一覧</t>
    <rPh sb="0" eb="3">
      <t>コウシュウカイ</t>
    </rPh>
    <rPh sb="3" eb="6">
      <t>シュッセキシャ</t>
    </rPh>
    <rPh sb="6" eb="8">
      <t>イチラン</t>
    </rPh>
    <phoneticPr fontId="2"/>
  </si>
  <si>
    <t>三菱ＵＦＪ銀行口座に</t>
    <rPh sb="0" eb="2">
      <t>ミツビシ</t>
    </rPh>
    <rPh sb="5" eb="7">
      <t>ギンコウ</t>
    </rPh>
    <rPh sb="7" eb="9">
      <t>コウザ</t>
    </rPh>
    <phoneticPr fontId="23"/>
  </si>
  <si>
    <t>月</t>
    <rPh sb="0" eb="1">
      <t>ゲツ</t>
    </rPh>
    <phoneticPr fontId="23"/>
  </si>
  <si>
    <t>日に振込ました</t>
    <rPh sb="0" eb="1">
      <t>ニチ</t>
    </rPh>
    <rPh sb="2" eb="4">
      <t>フリコミ</t>
    </rPh>
    <phoneticPr fontId="23"/>
  </si>
  <si>
    <t>②</t>
    <phoneticPr fontId="23"/>
  </si>
  <si>
    <t>ゆうちょ銀行口座に</t>
    <rPh sb="4" eb="6">
      <t>ギンコウ</t>
    </rPh>
    <rPh sb="6" eb="8">
      <t>コウザ</t>
    </rPh>
    <phoneticPr fontId="23"/>
  </si>
  <si>
    <t>③</t>
    <phoneticPr fontId="23"/>
  </si>
  <si>
    <t>現金書留にて</t>
    <rPh sb="0" eb="2">
      <t>ゲンキン</t>
    </rPh>
    <rPh sb="2" eb="4">
      <t>カキトメ</t>
    </rPh>
    <phoneticPr fontId="23"/>
  </si>
  <si>
    <t>日に郵送しました</t>
    <rPh sb="0" eb="1">
      <t>ニチ</t>
    </rPh>
    <rPh sb="2" eb="4">
      <t>ユウソウ</t>
    </rPh>
    <phoneticPr fontId="23"/>
  </si>
  <si>
    <t>①</t>
    <phoneticPr fontId="23"/>
  </si>
  <si>
    <t>いづれかに○を選択</t>
    <rPh sb="7" eb="9">
      <t>センタク</t>
    </rPh>
    <phoneticPr fontId="23"/>
  </si>
  <si>
    <t>◎領収書宛名</t>
    <rPh sb="1" eb="4">
      <t>リョウシュウショ</t>
    </rPh>
    <rPh sb="4" eb="6">
      <t>アテナ</t>
    </rPh>
    <phoneticPr fontId="2"/>
  </si>
  <si>
    <t>※領収証の発行を希望される場合は下記に記載してください</t>
    <rPh sb="16" eb="18">
      <t>カキ</t>
    </rPh>
    <phoneticPr fontId="2"/>
  </si>
  <si>
    <t>◎個人種目数(一般)</t>
    <rPh sb="1" eb="3">
      <t>コジン</t>
    </rPh>
    <rPh sb="3" eb="5">
      <t>シュモク</t>
    </rPh>
    <rPh sb="5" eb="6">
      <t>スウ</t>
    </rPh>
    <rPh sb="7" eb="9">
      <t>イッパン</t>
    </rPh>
    <phoneticPr fontId="2"/>
  </si>
  <si>
    <t>個人種目</t>
    <rPh sb="0" eb="2">
      <t>コジン</t>
    </rPh>
    <rPh sb="2" eb="4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</si>
</sst>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yyyy/mm/dd"/>
    <numFmt numFmtId="177" formatCode="[&lt;100]0.00;0&quot;:&quot;00.00"/>
    <numFmt numFmtId="178" formatCode="#,##0&quot;円&quot;"/>
    <numFmt numFmtId="179" formatCode="0&quot;名&quot;"/>
    <numFmt numFmtId="180" formatCode="0&quot; 種目&quot;"/>
    <numFmt numFmtId="181" formatCode="[$-411]ggge&quot;年&quot;m&quot;月&quot;d&quot;日&quot;;@"/>
    <numFmt numFmtId="182" formatCode="&quot;　期日：&quot;[$-411]ggge&quot;年&quot;m&quot;月&quot;d&quot;日(&quot;aaa&quot;)&quot;"/>
    <numFmt numFmtId="183" formatCode="0&quot; 種目 &quot;"/>
    <numFmt numFmtId="184" formatCode="0&quot;名　 &quot;"/>
    <numFmt numFmtId="185" formatCode="0&quot;歳&quot;"/>
  </numFmts>
  <fonts count="2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5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0" fontId="1" fillId="0" borderId="2" xfId="0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81" fontId="5" fillId="0" borderId="0" xfId="0" applyNumberFormat="1" applyFont="1" applyFill="1" applyAlignment="1" applyProtection="1">
      <alignment vertical="center" shrinkToFit="1"/>
    </xf>
    <xf numFmtId="0" fontId="1" fillId="0" borderId="0" xfId="0" applyFont="1" applyFill="1" applyBorder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10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1" fillId="3" borderId="1" xfId="0" applyFont="1" applyFill="1" applyBorder="1" applyAlignment="1" applyProtection="1">
      <alignment vertical="center" shrinkToFit="1"/>
      <protection locked="0"/>
    </xf>
    <xf numFmtId="0" fontId="11" fillId="4" borderId="1" xfId="0" applyFont="1" applyFill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</xf>
    <xf numFmtId="176" fontId="11" fillId="4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4" borderId="1" xfId="0" applyNumberFormat="1" applyFont="1" applyFill="1" applyBorder="1" applyAlignment="1" applyProtection="1">
      <alignment vertical="center" shrinkToFit="1"/>
      <protection locked="0"/>
    </xf>
    <xf numFmtId="176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3" borderId="1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Protection="1">
      <alignment vertical="center"/>
    </xf>
    <xf numFmtId="0" fontId="0" fillId="5" borderId="1" xfId="0" applyFont="1" applyFill="1" applyBorder="1" applyProtection="1">
      <alignment vertical="center"/>
      <protection locked="0"/>
    </xf>
    <xf numFmtId="177" fontId="0" fillId="5" borderId="1" xfId="0" applyNumberFormat="1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1" xfId="0" applyFill="1" applyBorder="1" applyProtection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7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0" fontId="0" fillId="0" borderId="7" xfId="0" applyFill="1" applyBorder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176" fontId="1" fillId="0" borderId="0" xfId="0" applyNumberFormat="1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14" fontId="0" fillId="0" borderId="8" xfId="0" applyNumberFormat="1" applyBorder="1">
      <alignment vertical="center"/>
    </xf>
    <xf numFmtId="179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 shrinkToFit="1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 shrinkToFit="1"/>
    </xf>
    <xf numFmtId="0" fontId="16" fillId="0" borderId="0" xfId="0" applyFont="1" applyFill="1" applyAlignment="1" applyProtection="1">
      <alignment horizontal="left" vertical="center"/>
    </xf>
    <xf numFmtId="0" fontId="17" fillId="0" borderId="0" xfId="0" applyFont="1" applyFill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18" fillId="0" borderId="12" xfId="0" applyFont="1" applyFill="1" applyBorder="1" applyAlignment="1" applyProtection="1">
      <alignment vertical="center" shrinkToFit="1"/>
    </xf>
    <xf numFmtId="185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 shrinkToFit="1"/>
    </xf>
    <xf numFmtId="177" fontId="0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right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56" fontId="11" fillId="0" borderId="0" xfId="0" applyNumberFormat="1" applyFont="1" applyFill="1" applyProtection="1">
      <alignment vertical="center"/>
    </xf>
    <xf numFmtId="0" fontId="14" fillId="8" borderId="0" xfId="0" applyFont="1" applyFill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84" fontId="3" fillId="8" borderId="0" xfId="0" applyNumberFormat="1" applyFont="1" applyFill="1" applyBorder="1" applyAlignment="1" applyProtection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4" fillId="0" borderId="1" xfId="0" applyNumberFormat="1" applyFont="1" applyFill="1" applyBorder="1" applyProtection="1">
      <alignment vertical="center"/>
      <protection locked="0"/>
    </xf>
    <xf numFmtId="0" fontId="7" fillId="0" borderId="3" xfId="0" applyFont="1" applyFill="1" applyBorder="1" applyProtection="1">
      <alignment vertical="center"/>
    </xf>
    <xf numFmtId="1" fontId="4" fillId="9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24" fillId="0" borderId="0" xfId="0" applyFont="1" applyAlignment="1"/>
    <xf numFmtId="0" fontId="24" fillId="0" borderId="0" xfId="0" applyFont="1" applyFill="1" applyProtection="1">
      <alignment vertical="center"/>
    </xf>
    <xf numFmtId="0" fontId="24" fillId="0" borderId="0" xfId="0" applyFont="1" applyAlignment="1">
      <alignment vertical="top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4" fillId="0" borderId="5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4" fillId="6" borderId="6" xfId="0" applyFont="1" applyFill="1" applyBorder="1" applyAlignment="1" applyProtection="1">
      <alignment vertical="center"/>
      <protection locked="0"/>
    </xf>
    <xf numFmtId="0" fontId="24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3" fillId="0" borderId="8" xfId="0" applyFont="1" applyFill="1" applyBorder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Border="1" applyAlignment="1">
      <alignment vertical="center"/>
    </xf>
    <xf numFmtId="0" fontId="24" fillId="0" borderId="8" xfId="0" applyFont="1" applyFill="1" applyBorder="1" applyProtection="1">
      <alignment vertical="center"/>
    </xf>
    <xf numFmtId="0" fontId="13" fillId="0" borderId="8" xfId="0" applyFont="1" applyFill="1" applyBorder="1" applyAlignment="1" applyProtection="1">
      <alignment vertical="center"/>
      <protection locked="0"/>
    </xf>
    <xf numFmtId="177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183" fontId="21" fillId="0" borderId="0" xfId="0" applyNumberFormat="1" applyFont="1" applyFill="1" applyAlignment="1" applyProtection="1">
      <alignment horizontal="right" vertical="center"/>
    </xf>
    <xf numFmtId="184" fontId="21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9" fillId="2" borderId="6" xfId="1" applyFont="1" applyFill="1" applyBorder="1" applyAlignment="1" applyProtection="1">
      <alignment horizontal="left" vertical="center"/>
      <protection locked="0"/>
    </xf>
    <xf numFmtId="0" fontId="9" fillId="2" borderId="5" xfId="1" applyFont="1" applyFill="1" applyBorder="1" applyAlignment="1" applyProtection="1">
      <alignment horizontal="left" vertical="center"/>
      <protection locked="0"/>
    </xf>
    <xf numFmtId="0" fontId="9" fillId="2" borderId="9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 applyProtection="1">
      <alignment vertical="center" shrinkToFit="1"/>
      <protection locked="0"/>
    </xf>
    <xf numFmtId="0" fontId="5" fillId="2" borderId="5" xfId="1" applyFont="1" applyFill="1" applyBorder="1" applyAlignment="1" applyProtection="1">
      <alignment vertical="center" shrinkToFit="1"/>
      <protection locked="0"/>
    </xf>
    <xf numFmtId="0" fontId="5" fillId="2" borderId="9" xfId="1" applyFont="1" applyFill="1" applyBorder="1" applyAlignment="1" applyProtection="1">
      <alignment vertical="center" shrinkToFit="1"/>
      <protection locked="0"/>
    </xf>
    <xf numFmtId="0" fontId="4" fillId="6" borderId="6" xfId="0" applyFont="1" applyFill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left" vertical="center"/>
      <protection locked="0"/>
    </xf>
    <xf numFmtId="0" fontId="4" fillId="6" borderId="9" xfId="0" applyFont="1" applyFill="1" applyBorder="1" applyAlignment="1" applyProtection="1">
      <alignment horizontal="left" vertical="center"/>
      <protection locked="0"/>
    </xf>
    <xf numFmtId="0" fontId="20" fillId="6" borderId="14" xfId="0" applyFont="1" applyFill="1" applyBorder="1" applyAlignment="1" applyProtection="1">
      <alignment horizontal="left" vertical="center"/>
      <protection locked="0"/>
    </xf>
    <xf numFmtId="0" fontId="20" fillId="6" borderId="8" xfId="0" applyFont="1" applyFill="1" applyBorder="1" applyAlignment="1" applyProtection="1">
      <alignment horizontal="left" vertical="center"/>
      <protection locked="0"/>
    </xf>
    <xf numFmtId="0" fontId="20" fillId="6" borderId="15" xfId="0" applyFont="1" applyFill="1" applyBorder="1" applyAlignment="1" applyProtection="1">
      <alignment horizontal="left" vertical="center"/>
      <protection locked="0"/>
    </xf>
    <xf numFmtId="0" fontId="20" fillId="7" borderId="13" xfId="0" applyFont="1" applyFill="1" applyBorder="1" applyAlignment="1" applyProtection="1">
      <alignment horizontal="left" vertical="center"/>
      <protection locked="0"/>
    </xf>
    <xf numFmtId="0" fontId="20" fillId="7" borderId="7" xfId="0" applyFont="1" applyFill="1" applyBorder="1" applyAlignment="1" applyProtection="1">
      <alignment horizontal="left" vertical="center"/>
      <protection locked="0"/>
    </xf>
    <xf numFmtId="0" fontId="20" fillId="7" borderId="16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right" vertical="center"/>
    </xf>
    <xf numFmtId="0" fontId="7" fillId="7" borderId="14" xfId="0" applyFont="1" applyFill="1" applyBorder="1" applyAlignment="1" applyProtection="1">
      <alignment horizontal="left" vertical="center"/>
      <protection locked="0"/>
    </xf>
    <xf numFmtId="0" fontId="7" fillId="7" borderId="8" xfId="0" applyFont="1" applyFill="1" applyBorder="1" applyAlignment="1" applyProtection="1">
      <alignment horizontal="left" vertical="center"/>
      <protection locked="0"/>
    </xf>
    <xf numFmtId="0" fontId="7" fillId="7" borderId="15" xfId="0" applyFont="1" applyFill="1" applyBorder="1" applyAlignment="1" applyProtection="1">
      <alignment horizontal="left" vertical="center"/>
      <protection locked="0"/>
    </xf>
    <xf numFmtId="0" fontId="7" fillId="7" borderId="6" xfId="0" applyFont="1" applyFill="1" applyBorder="1" applyAlignment="1" applyProtection="1">
      <alignment horizontal="left" vertical="center"/>
      <protection locked="0"/>
    </xf>
    <xf numFmtId="0" fontId="7" fillId="7" borderId="5" xfId="0" applyFont="1" applyFill="1" applyBorder="1" applyAlignment="1" applyProtection="1">
      <alignment horizontal="left" vertical="center"/>
      <protection locked="0"/>
    </xf>
    <xf numFmtId="0" fontId="7" fillId="7" borderId="9" xfId="0" applyFont="1" applyFill="1" applyBorder="1" applyAlignment="1" applyProtection="1">
      <alignment horizontal="left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82" fontId="5" fillId="0" borderId="0" xfId="0" applyNumberFormat="1" applyFont="1" applyFill="1" applyBorder="1" applyAlignment="1" applyProtection="1">
      <alignment horizontal="left" vertical="center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179" fontId="3" fillId="0" borderId="0" xfId="0" applyNumberFormat="1" applyFont="1" applyFill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183" fontId="3" fillId="0" borderId="0" xfId="0" applyNumberFormat="1" applyFont="1" applyFill="1" applyAlignment="1" applyProtection="1">
      <alignment horizontal="right" vertical="center" shrinkToFit="1"/>
    </xf>
    <xf numFmtId="184" fontId="3" fillId="0" borderId="0" xfId="0" applyNumberFormat="1" applyFont="1" applyFill="1" applyAlignment="1" applyProtection="1">
      <alignment horizontal="right" vertical="center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178" fontId="22" fillId="0" borderId="0" xfId="0" applyNumberFormat="1" applyFont="1" applyFill="1" applyBorder="1" applyAlignment="1" applyProtection="1">
      <alignment horizontal="right" vertical="center" shrinkToFit="1"/>
    </xf>
    <xf numFmtId="0" fontId="3" fillId="6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標準" xfId="0" builtinId="0"/>
    <cellStyle name="標準_FIAマスターズ水泳" xfId="1"/>
  </cellStyles>
  <dxfs count="24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66"/>
      <color rgb="FFFF99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C47"/>
  <sheetViews>
    <sheetView showGridLines="0" tabSelected="1" zoomScaleNormal="100" workbookViewId="0">
      <selection activeCell="B35" sqref="B35"/>
    </sheetView>
  </sheetViews>
  <sheetFormatPr defaultRowHeight="22.5" customHeight="1" x14ac:dyDescent="0.25"/>
  <cols>
    <col min="1" max="1" width="5.28515625" style="4" customWidth="1"/>
    <col min="2" max="2" width="22.5703125" style="4" customWidth="1"/>
    <col min="3" max="6" width="3.42578125" style="4" customWidth="1"/>
    <col min="7" max="8" width="4.140625" style="4" customWidth="1"/>
    <col min="9" max="19" width="3.42578125" style="4" customWidth="1"/>
    <col min="20" max="20" width="4.140625" style="4" customWidth="1"/>
    <col min="21" max="24" width="3.42578125" style="4" customWidth="1"/>
    <col min="25" max="27" width="3.7109375" style="4" customWidth="1"/>
    <col min="28" max="28" width="9.42578125" style="4" customWidth="1"/>
    <col min="29" max="16384" width="9.140625" style="4"/>
  </cols>
  <sheetData>
    <row r="1" spans="2:29" s="28" customFormat="1" ht="18" customHeight="1" x14ac:dyDescent="0.25">
      <c r="B1" s="67" t="s">
        <v>230</v>
      </c>
      <c r="C1" s="2"/>
      <c r="D1" s="2"/>
      <c r="E1" s="2"/>
      <c r="F1" s="2"/>
      <c r="G1" s="2"/>
      <c r="H1" s="2"/>
      <c r="I1" s="2"/>
      <c r="J1" s="2"/>
      <c r="U1" s="2"/>
      <c r="V1" s="2"/>
      <c r="W1" s="2"/>
      <c r="X1" s="2"/>
    </row>
    <row r="2" spans="2:29" ht="18" customHeight="1" x14ac:dyDescent="0.25">
      <c r="B2" s="2" t="s">
        <v>229</v>
      </c>
      <c r="C2" s="2"/>
      <c r="D2" s="2"/>
      <c r="E2" s="2"/>
      <c r="F2" s="2"/>
      <c r="G2" s="2"/>
      <c r="H2" s="2"/>
      <c r="I2" s="2"/>
      <c r="J2" s="2"/>
      <c r="U2" s="66"/>
      <c r="V2" s="66"/>
      <c r="W2" s="66"/>
      <c r="X2" s="66"/>
    </row>
    <row r="3" spans="2:29" ht="18" customHeight="1" x14ac:dyDescent="0.25">
      <c r="B3" s="189">
        <v>43505</v>
      </c>
      <c r="C3" s="189"/>
      <c r="D3" s="189"/>
      <c r="E3" s="189"/>
      <c r="F3" s="189"/>
      <c r="G3" s="189"/>
      <c r="H3" s="189"/>
      <c r="I3" s="189"/>
      <c r="J3" s="189"/>
      <c r="U3" s="66"/>
      <c r="V3" s="66"/>
      <c r="W3" s="66"/>
      <c r="X3" s="66"/>
    </row>
    <row r="4" spans="2:29" ht="12.75" customHeight="1" x14ac:dyDescent="0.25">
      <c r="B4" s="88" t="s">
        <v>135</v>
      </c>
      <c r="C4" s="1"/>
      <c r="D4" s="1"/>
      <c r="E4" s="1"/>
      <c r="F4" s="1"/>
      <c r="G4" s="1"/>
      <c r="H4" s="1"/>
      <c r="I4" s="1"/>
      <c r="J4" s="1"/>
      <c r="P4" s="7" t="s">
        <v>22</v>
      </c>
      <c r="Q4" s="31"/>
      <c r="R4" s="31"/>
      <c r="S4" s="7"/>
      <c r="T4" s="7"/>
      <c r="U4" s="7"/>
      <c r="V4" s="7"/>
      <c r="W4" s="7"/>
    </row>
    <row r="5" spans="2:29" ht="12.75" customHeight="1" x14ac:dyDescent="0.25">
      <c r="B5" s="1"/>
      <c r="C5" s="1"/>
      <c r="D5" s="1"/>
      <c r="E5" s="1"/>
      <c r="F5" s="1"/>
      <c r="G5" s="1"/>
      <c r="H5" s="1"/>
      <c r="I5" s="1"/>
      <c r="J5" s="1"/>
      <c r="T5" s="163"/>
      <c r="U5" s="163"/>
      <c r="V5" s="163"/>
      <c r="W5" s="163"/>
      <c r="X5" s="163"/>
    </row>
    <row r="6" spans="2:29" ht="19.5" customHeight="1" x14ac:dyDescent="0.25">
      <c r="B6" s="26" t="s">
        <v>0</v>
      </c>
      <c r="C6" s="190"/>
      <c r="D6" s="191"/>
      <c r="E6" s="191"/>
      <c r="F6" s="191"/>
      <c r="G6" s="191"/>
      <c r="H6" s="192"/>
      <c r="P6" s="26"/>
      <c r="Q6" s="123" t="s">
        <v>280</v>
      </c>
      <c r="R6" s="137"/>
      <c r="S6" s="137"/>
      <c r="T6" s="136" t="s">
        <v>281</v>
      </c>
      <c r="U6" s="137"/>
      <c r="V6" s="137"/>
      <c r="W6" s="137"/>
      <c r="AB6" s="135" t="str">
        <f>IF(R6="","",R6&amp;S6&amp;U6&amp;V6&amp;W6)</f>
        <v/>
      </c>
    </row>
    <row r="7" spans="2:29" ht="14.25" x14ac:dyDescent="0.25">
      <c r="B7" s="20"/>
    </row>
    <row r="8" spans="2:29" ht="14.25" x14ac:dyDescent="0.25">
      <c r="B8" s="27" t="s">
        <v>12</v>
      </c>
      <c r="C8" s="168"/>
      <c r="D8" s="169"/>
      <c r="E8" s="169"/>
      <c r="F8" s="169"/>
      <c r="G8" s="169"/>
      <c r="H8" s="169"/>
      <c r="I8" s="169"/>
      <c r="J8" s="169"/>
      <c r="K8" s="170"/>
      <c r="M8" s="20"/>
    </row>
    <row r="9" spans="2:29" ht="21" x14ac:dyDescent="0.25">
      <c r="B9" s="26" t="s">
        <v>1</v>
      </c>
      <c r="C9" s="164"/>
      <c r="D9" s="164"/>
      <c r="E9" s="164"/>
      <c r="F9" s="164"/>
      <c r="G9" s="164"/>
      <c r="H9" s="164"/>
      <c r="I9" s="164"/>
      <c r="J9" s="164"/>
      <c r="K9" s="164"/>
      <c r="L9" s="25"/>
      <c r="Q9" s="34"/>
      <c r="R9" s="26" t="s">
        <v>23</v>
      </c>
      <c r="S9" s="165"/>
      <c r="T9" s="166"/>
      <c r="U9" s="166"/>
      <c r="V9" s="167"/>
    </row>
    <row r="10" spans="2:29" ht="9" customHeight="1" x14ac:dyDescent="0.25">
      <c r="O10" s="35"/>
    </row>
    <row r="11" spans="2:29" ht="19.5" customHeight="1" x14ac:dyDescent="0.25">
      <c r="B11" s="26" t="s">
        <v>239</v>
      </c>
      <c r="C11" s="113" t="s">
        <v>240</v>
      </c>
      <c r="D11" s="171"/>
      <c r="E11" s="172"/>
      <c r="F11" s="172"/>
      <c r="G11" s="172"/>
      <c r="H11" s="173"/>
      <c r="I11" s="115"/>
      <c r="J11" s="116"/>
      <c r="K11" s="116"/>
      <c r="L11" s="117"/>
      <c r="AA11" s="118"/>
      <c r="AB11" s="119"/>
      <c r="AC11" s="120"/>
    </row>
    <row r="12" spans="2:29" ht="19.5" customHeight="1" x14ac:dyDescent="0.25">
      <c r="D12" s="174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6"/>
      <c r="AA12" s="118"/>
      <c r="AB12" s="119"/>
      <c r="AC12" s="120"/>
    </row>
    <row r="13" spans="2:29" ht="19.5" customHeight="1" x14ac:dyDescent="0.25">
      <c r="D13" s="177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9"/>
      <c r="AA13" s="118"/>
      <c r="AB13" s="119"/>
      <c r="AC13" s="120"/>
    </row>
    <row r="14" spans="2:29" ht="19.5" customHeight="1" x14ac:dyDescent="0.25">
      <c r="B14" s="26"/>
      <c r="C14" s="67"/>
      <c r="D14" s="180" t="s">
        <v>241</v>
      </c>
      <c r="E14" s="181"/>
      <c r="F14" s="182"/>
      <c r="G14" s="183"/>
      <c r="H14" s="183"/>
      <c r="I14" s="183"/>
      <c r="J14" s="183"/>
      <c r="K14" s="183"/>
      <c r="L14" s="183"/>
      <c r="M14" s="184"/>
      <c r="O14" s="121" t="s">
        <v>242</v>
      </c>
      <c r="P14" s="185"/>
      <c r="Q14" s="186"/>
      <c r="R14" s="186"/>
      <c r="S14" s="186"/>
      <c r="T14" s="186"/>
      <c r="U14" s="186"/>
      <c r="V14" s="186"/>
      <c r="W14" s="187"/>
      <c r="AA14" s="118"/>
      <c r="AB14" s="118"/>
    </row>
    <row r="15" spans="2:29" ht="19.5" customHeight="1" x14ac:dyDescent="0.25">
      <c r="B15" s="26"/>
      <c r="C15" s="67"/>
      <c r="D15" s="122"/>
      <c r="E15" s="123" t="s">
        <v>244</v>
      </c>
      <c r="F15" s="185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7"/>
      <c r="AA15" s="124"/>
      <c r="AB15" s="118"/>
    </row>
    <row r="16" spans="2:29" ht="16.149999999999999" x14ac:dyDescent="0.25">
      <c r="B16" s="17"/>
      <c r="AA16" s="124"/>
      <c r="AB16" s="118"/>
    </row>
    <row r="17" spans="2:23" ht="19.5" customHeight="1" x14ac:dyDescent="0.25">
      <c r="B17" s="17"/>
    </row>
    <row r="18" spans="2:23" ht="19.5" customHeight="1" x14ac:dyDescent="0.25">
      <c r="B18" s="17" t="s">
        <v>13</v>
      </c>
      <c r="D18" s="163"/>
      <c r="E18" s="163"/>
      <c r="F18" s="73"/>
      <c r="G18" s="193" t="s">
        <v>117</v>
      </c>
      <c r="H18" s="193"/>
      <c r="I18" s="196">
        <f>個人種目!Y56</f>
        <v>0</v>
      </c>
      <c r="J18" s="196"/>
      <c r="K18" s="196"/>
      <c r="L18" s="163" t="s">
        <v>118</v>
      </c>
      <c r="M18" s="163"/>
      <c r="N18" s="196">
        <f>個人種目!Y108</f>
        <v>0</v>
      </c>
      <c r="O18" s="196"/>
      <c r="P18" s="196"/>
      <c r="Q18" s="163" t="s">
        <v>116</v>
      </c>
      <c r="R18" s="163"/>
      <c r="S18" s="162">
        <f>I18+N18</f>
        <v>0</v>
      </c>
      <c r="T18" s="162"/>
      <c r="U18" s="162"/>
      <c r="V18" s="162"/>
      <c r="W18" s="162"/>
    </row>
    <row r="19" spans="2:23" ht="21" customHeight="1" x14ac:dyDescent="0.25">
      <c r="B19" s="17" t="s">
        <v>255</v>
      </c>
      <c r="E19" s="73"/>
      <c r="F19" s="73"/>
      <c r="G19" s="193" t="s">
        <v>15</v>
      </c>
      <c r="H19" s="193"/>
      <c r="I19" s="195">
        <f>個人種目!BJ5+個人種目!BK5+個人種目!BL5</f>
        <v>0</v>
      </c>
      <c r="J19" s="195"/>
      <c r="K19" s="195"/>
      <c r="L19" s="163" t="s">
        <v>118</v>
      </c>
      <c r="M19" s="163"/>
      <c r="N19" s="195">
        <f>個人種目!BJ57+個人種目!BK57+個人種目!BL57</f>
        <v>0</v>
      </c>
      <c r="O19" s="195"/>
      <c r="P19" s="195"/>
      <c r="Q19" s="163" t="s">
        <v>116</v>
      </c>
      <c r="R19" s="163"/>
      <c r="S19" s="161">
        <f>I19+N19</f>
        <v>0</v>
      </c>
      <c r="T19" s="161"/>
      <c r="U19" s="161"/>
      <c r="V19" s="161"/>
      <c r="W19" s="161"/>
    </row>
    <row r="20" spans="2:23" ht="21" customHeight="1" x14ac:dyDescent="0.25">
      <c r="B20" s="17" t="s">
        <v>299</v>
      </c>
      <c r="G20" s="193" t="s">
        <v>15</v>
      </c>
      <c r="H20" s="193"/>
      <c r="I20" s="195">
        <f>個人種目!BM5+個人種目!BN5+個人種目!BO5</f>
        <v>0</v>
      </c>
      <c r="J20" s="195"/>
      <c r="K20" s="195"/>
      <c r="L20" s="163" t="s">
        <v>14</v>
      </c>
      <c r="M20" s="163"/>
      <c r="N20" s="195">
        <f>個人種目!BM57+個人種目!BN57+個人種目!BO57</f>
        <v>0</v>
      </c>
      <c r="O20" s="195"/>
      <c r="P20" s="195"/>
      <c r="Q20" s="163" t="s">
        <v>16</v>
      </c>
      <c r="R20" s="163"/>
      <c r="S20" s="161">
        <f>I20+N20</f>
        <v>0</v>
      </c>
      <c r="T20" s="161"/>
      <c r="U20" s="161"/>
      <c r="V20" s="161"/>
      <c r="W20" s="161"/>
    </row>
    <row r="21" spans="2:23" ht="23.25" hidden="1" customHeight="1" x14ac:dyDescent="0.25">
      <c r="B21" s="17" t="s">
        <v>256</v>
      </c>
      <c r="F21" s="34" t="s">
        <v>259</v>
      </c>
      <c r="J21" s="194">
        <v>3000</v>
      </c>
      <c r="K21" s="194"/>
      <c r="L21" s="194"/>
      <c r="N21" s="125">
        <v>0</v>
      </c>
      <c r="P21" s="114"/>
      <c r="Q21" s="163"/>
      <c r="R21" s="163"/>
      <c r="S21" s="199">
        <f>J21*N21</f>
        <v>0</v>
      </c>
      <c r="T21" s="199"/>
      <c r="U21" s="199"/>
      <c r="V21" s="199"/>
      <c r="W21" s="199"/>
    </row>
    <row r="22" spans="2:23" ht="23.25" customHeight="1" x14ac:dyDescent="0.25">
      <c r="B22" s="17" t="s">
        <v>256</v>
      </c>
      <c r="F22" s="34" t="s">
        <v>260</v>
      </c>
      <c r="G22" s="188"/>
      <c r="H22" s="188"/>
      <c r="J22" s="194">
        <v>1000</v>
      </c>
      <c r="K22" s="194"/>
      <c r="L22" s="194"/>
      <c r="M22" s="4" t="s">
        <v>261</v>
      </c>
      <c r="N22" s="200">
        <f>個人種目!BT5</f>
        <v>0</v>
      </c>
      <c r="O22" s="200"/>
      <c r="P22" s="127" t="s">
        <v>265</v>
      </c>
      <c r="Q22" s="163" t="s">
        <v>16</v>
      </c>
      <c r="R22" s="163"/>
      <c r="S22" s="199">
        <f>J22*N22</f>
        <v>0</v>
      </c>
      <c r="T22" s="199"/>
      <c r="U22" s="199"/>
      <c r="V22" s="199"/>
      <c r="W22" s="199"/>
    </row>
    <row r="23" spans="2:23" ht="23.25" customHeight="1" x14ac:dyDescent="0.25">
      <c r="F23" s="34" t="s">
        <v>258</v>
      </c>
      <c r="G23" s="188" t="s">
        <v>257</v>
      </c>
      <c r="H23" s="188"/>
      <c r="J23" s="194">
        <v>1500</v>
      </c>
      <c r="K23" s="194"/>
      <c r="L23" s="194"/>
      <c r="M23" s="4" t="s">
        <v>261</v>
      </c>
      <c r="N23" s="195">
        <f>個人種目!BJ5+個人種目!BJ57</f>
        <v>0</v>
      </c>
      <c r="O23" s="195"/>
      <c r="P23" s="195"/>
      <c r="Q23" s="163" t="s">
        <v>16</v>
      </c>
      <c r="R23" s="163"/>
      <c r="S23" s="199">
        <f t="shared" ref="S23:S25" si="0">J23*N23</f>
        <v>0</v>
      </c>
      <c r="T23" s="199"/>
      <c r="U23" s="199"/>
      <c r="V23" s="199"/>
      <c r="W23" s="199"/>
    </row>
    <row r="24" spans="2:23" ht="23.25" customHeight="1" x14ac:dyDescent="0.25">
      <c r="F24" s="34" t="s">
        <v>258</v>
      </c>
      <c r="G24" s="188" t="s">
        <v>262</v>
      </c>
      <c r="H24" s="188"/>
      <c r="J24" s="194">
        <v>2000</v>
      </c>
      <c r="K24" s="194"/>
      <c r="L24" s="194"/>
      <c r="M24" s="4" t="s">
        <v>261</v>
      </c>
      <c r="N24" s="195">
        <f>個人種目!BK5+個人種目!BK57</f>
        <v>0</v>
      </c>
      <c r="O24" s="195"/>
      <c r="P24" s="195"/>
      <c r="Q24" s="163" t="s">
        <v>16</v>
      </c>
      <c r="R24" s="163"/>
      <c r="S24" s="199">
        <f t="shared" si="0"/>
        <v>0</v>
      </c>
      <c r="T24" s="199"/>
      <c r="U24" s="199"/>
      <c r="V24" s="199"/>
      <c r="W24" s="199"/>
    </row>
    <row r="25" spans="2:23" ht="23.25" customHeight="1" x14ac:dyDescent="0.25">
      <c r="F25" s="34" t="s">
        <v>258</v>
      </c>
      <c r="G25" s="188" t="s">
        <v>263</v>
      </c>
      <c r="H25" s="188"/>
      <c r="J25" s="194">
        <v>3000</v>
      </c>
      <c r="K25" s="194"/>
      <c r="L25" s="194"/>
      <c r="M25" s="4" t="s">
        <v>261</v>
      </c>
      <c r="N25" s="195">
        <f>個人種目!BL5+個人種目!BL57</f>
        <v>0</v>
      </c>
      <c r="O25" s="195"/>
      <c r="P25" s="195"/>
      <c r="Q25" s="163" t="s">
        <v>16</v>
      </c>
      <c r="R25" s="163"/>
      <c r="S25" s="199">
        <f t="shared" si="0"/>
        <v>0</v>
      </c>
      <c r="T25" s="199"/>
      <c r="U25" s="199"/>
      <c r="V25" s="199"/>
      <c r="W25" s="199"/>
    </row>
    <row r="26" spans="2:23" ht="23.25" customHeight="1" x14ac:dyDescent="0.25">
      <c r="B26" s="26"/>
      <c r="F26" s="34" t="s">
        <v>282</v>
      </c>
      <c r="G26" s="188" t="s">
        <v>257</v>
      </c>
      <c r="H26" s="188"/>
      <c r="J26" s="194">
        <v>3000</v>
      </c>
      <c r="K26" s="194"/>
      <c r="L26" s="194"/>
      <c r="M26" s="4" t="s">
        <v>261</v>
      </c>
      <c r="N26" s="195">
        <f>個人種目!BM5+個人種目!BM57</f>
        <v>0</v>
      </c>
      <c r="O26" s="195"/>
      <c r="P26" s="195"/>
      <c r="Q26" s="163" t="s">
        <v>16</v>
      </c>
      <c r="R26" s="163"/>
      <c r="S26" s="199">
        <f>J26*N26</f>
        <v>0</v>
      </c>
      <c r="T26" s="199"/>
      <c r="U26" s="199"/>
      <c r="V26" s="199"/>
      <c r="W26" s="199"/>
    </row>
    <row r="27" spans="2:23" ht="23.25" customHeight="1" x14ac:dyDescent="0.25">
      <c r="B27" s="26"/>
      <c r="C27" s="126"/>
      <c r="D27" s="126"/>
      <c r="E27" s="126"/>
      <c r="F27" s="34" t="s">
        <v>282</v>
      </c>
      <c r="G27" s="188" t="s">
        <v>262</v>
      </c>
      <c r="H27" s="188"/>
      <c r="J27" s="194">
        <v>4000</v>
      </c>
      <c r="K27" s="194"/>
      <c r="L27" s="194"/>
      <c r="M27" s="4" t="s">
        <v>261</v>
      </c>
      <c r="N27" s="195">
        <f>個人種目!BN5+個人種目!BN57</f>
        <v>0</v>
      </c>
      <c r="O27" s="195"/>
      <c r="P27" s="195"/>
      <c r="Q27" s="163" t="s">
        <v>16</v>
      </c>
      <c r="R27" s="163"/>
      <c r="S27" s="199">
        <f>J27*N27</f>
        <v>0</v>
      </c>
      <c r="T27" s="199"/>
      <c r="U27" s="199"/>
      <c r="V27" s="199"/>
      <c r="W27" s="199"/>
    </row>
    <row r="28" spans="2:23" ht="23.25" customHeight="1" x14ac:dyDescent="0.25">
      <c r="F28" s="34" t="s">
        <v>282</v>
      </c>
      <c r="G28" s="188" t="s">
        <v>263</v>
      </c>
      <c r="H28" s="188"/>
      <c r="J28" s="194">
        <v>6000</v>
      </c>
      <c r="K28" s="194"/>
      <c r="L28" s="194"/>
      <c r="M28" s="4" t="s">
        <v>261</v>
      </c>
      <c r="N28" s="195">
        <f>個人種目!BO5+個人種目!BO57</f>
        <v>0</v>
      </c>
      <c r="O28" s="195"/>
      <c r="P28" s="195"/>
      <c r="Q28" s="163" t="s">
        <v>16</v>
      </c>
      <c r="R28" s="163"/>
      <c r="S28" s="199">
        <f>J28*N28</f>
        <v>0</v>
      </c>
      <c r="T28" s="199"/>
      <c r="U28" s="199"/>
      <c r="V28" s="199"/>
      <c r="W28" s="199"/>
    </row>
    <row r="29" spans="2:23" ht="23.25" hidden="1" customHeight="1" x14ac:dyDescent="0.25">
      <c r="B29" s="20"/>
      <c r="F29" s="34" t="s">
        <v>245</v>
      </c>
      <c r="J29" s="194">
        <v>1500</v>
      </c>
      <c r="K29" s="194"/>
      <c r="L29" s="194"/>
      <c r="M29" s="4" t="s">
        <v>261</v>
      </c>
      <c r="N29" s="197"/>
      <c r="O29" s="198"/>
      <c r="P29" s="4" t="s">
        <v>246</v>
      </c>
      <c r="S29" s="199">
        <f>J29*N29</f>
        <v>0</v>
      </c>
      <c r="T29" s="199"/>
      <c r="U29" s="199"/>
      <c r="V29" s="199"/>
      <c r="W29" s="199"/>
    </row>
    <row r="30" spans="2:23" ht="23.25" hidden="1" customHeight="1" x14ac:dyDescent="0.25">
      <c r="B30" s="20"/>
      <c r="F30" s="34" t="s">
        <v>247</v>
      </c>
      <c r="J30" s="194">
        <v>6000</v>
      </c>
      <c r="K30" s="194"/>
      <c r="L30" s="194"/>
      <c r="M30" s="4" t="s">
        <v>261</v>
      </c>
      <c r="N30" s="197"/>
      <c r="O30" s="198"/>
      <c r="P30" s="4" t="s">
        <v>246</v>
      </c>
      <c r="S30" s="199">
        <f>J30*N30</f>
        <v>0</v>
      </c>
      <c r="T30" s="199"/>
      <c r="U30" s="199"/>
      <c r="V30" s="199"/>
      <c r="W30" s="199"/>
    </row>
    <row r="31" spans="2:23" ht="22.5" customHeight="1" x14ac:dyDescent="0.25">
      <c r="Q31" s="201" t="s">
        <v>266</v>
      </c>
      <c r="R31" s="201"/>
      <c r="S31" s="199">
        <f>SUM(S21:S30)</f>
        <v>0</v>
      </c>
      <c r="T31" s="199"/>
      <c r="U31" s="199"/>
      <c r="V31" s="199"/>
      <c r="W31" s="199"/>
    </row>
    <row r="32" spans="2:23" ht="14.25" x14ac:dyDescent="0.25"/>
    <row r="33" spans="2:25" ht="20.25" customHeight="1" x14ac:dyDescent="0.3">
      <c r="B33" s="17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  <c r="O33" s="140"/>
      <c r="P33" s="140"/>
      <c r="Q33" s="140"/>
      <c r="R33" s="140"/>
      <c r="S33" s="140"/>
      <c r="T33" s="140"/>
      <c r="U33" s="140"/>
    </row>
    <row r="34" spans="2:25" ht="20.25" customHeight="1" x14ac:dyDescent="0.3">
      <c r="B34" s="141" t="s">
        <v>296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  <c r="O34" s="140"/>
      <c r="P34" s="140"/>
      <c r="Q34" s="140"/>
      <c r="R34" s="140"/>
      <c r="S34" s="140"/>
      <c r="T34" s="140"/>
      <c r="U34" s="140"/>
    </row>
    <row r="35" spans="2:25" ht="20.25" customHeight="1" x14ac:dyDescent="0.25">
      <c r="B35" s="149"/>
      <c r="C35" s="142" t="s">
        <v>295</v>
      </c>
      <c r="D35" s="143" t="s">
        <v>287</v>
      </c>
      <c r="E35" s="147"/>
      <c r="F35" s="147"/>
      <c r="G35" s="147"/>
      <c r="H35" s="147"/>
      <c r="I35" s="147"/>
      <c r="J35" s="147"/>
      <c r="K35" s="205"/>
      <c r="L35" s="206"/>
      <c r="M35" s="144" t="s">
        <v>288</v>
      </c>
      <c r="N35" s="205"/>
      <c r="O35" s="206"/>
      <c r="P35" s="143" t="s">
        <v>289</v>
      </c>
      <c r="Q35" s="143"/>
      <c r="R35" s="145"/>
      <c r="S35" s="146"/>
      <c r="T35" s="146"/>
      <c r="U35" s="146"/>
      <c r="V35" s="147"/>
      <c r="W35" s="147"/>
      <c r="X35" s="148"/>
    </row>
    <row r="36" spans="2:25" ht="20.25" customHeight="1" x14ac:dyDescent="0.25">
      <c r="B36" s="149"/>
      <c r="C36" s="142" t="s">
        <v>290</v>
      </c>
      <c r="D36" s="143" t="s">
        <v>291</v>
      </c>
      <c r="E36" s="147"/>
      <c r="F36" s="147"/>
      <c r="G36" s="147"/>
      <c r="H36" s="147"/>
      <c r="I36" s="147"/>
      <c r="J36" s="147"/>
      <c r="K36" s="205"/>
      <c r="L36" s="206"/>
      <c r="M36" s="144" t="s">
        <v>288</v>
      </c>
      <c r="N36" s="205"/>
      <c r="O36" s="206"/>
      <c r="P36" s="143" t="s">
        <v>289</v>
      </c>
      <c r="Q36" s="143"/>
      <c r="R36" s="145"/>
      <c r="S36" s="146"/>
      <c r="T36" s="146"/>
      <c r="U36" s="146"/>
      <c r="V36" s="147"/>
      <c r="W36" s="147"/>
      <c r="X36" s="148"/>
    </row>
    <row r="37" spans="2:25" ht="20.25" customHeight="1" x14ac:dyDescent="0.25">
      <c r="B37" s="149"/>
      <c r="C37" s="142" t="s">
        <v>292</v>
      </c>
      <c r="D37" s="143" t="s">
        <v>293</v>
      </c>
      <c r="E37" s="147"/>
      <c r="F37" s="147"/>
      <c r="G37" s="147"/>
      <c r="H37" s="147"/>
      <c r="I37" s="147"/>
      <c r="J37" s="147"/>
      <c r="K37" s="205"/>
      <c r="L37" s="206"/>
      <c r="M37" s="144" t="s">
        <v>288</v>
      </c>
      <c r="N37" s="205"/>
      <c r="O37" s="206"/>
      <c r="P37" s="143" t="s">
        <v>294</v>
      </c>
      <c r="Q37" s="143"/>
      <c r="R37" s="145"/>
      <c r="S37" s="146"/>
      <c r="T37" s="146"/>
      <c r="U37" s="146"/>
      <c r="V37" s="147"/>
      <c r="W37" s="147"/>
      <c r="X37" s="148"/>
    </row>
    <row r="38" spans="2:25" ht="20.25" customHeight="1" x14ac:dyDescent="0.25">
      <c r="B38" s="156" t="s">
        <v>298</v>
      </c>
      <c r="C38" s="150"/>
      <c r="D38" s="151"/>
      <c r="E38" s="152"/>
      <c r="F38" s="152"/>
      <c r="G38" s="152"/>
      <c r="H38" s="152"/>
      <c r="I38" s="152"/>
      <c r="J38" s="152"/>
      <c r="K38" s="153"/>
      <c r="L38" s="153"/>
      <c r="M38" s="150"/>
      <c r="N38" s="153"/>
      <c r="O38" s="153"/>
      <c r="P38" s="151"/>
      <c r="Q38" s="151"/>
      <c r="R38" s="154"/>
      <c r="S38" s="155"/>
      <c r="T38" s="155"/>
      <c r="U38" s="155"/>
      <c r="V38" s="152"/>
      <c r="W38" s="152"/>
      <c r="X38" s="152"/>
      <c r="Y38" s="28"/>
    </row>
    <row r="39" spans="2:25" ht="20.25" customHeight="1" x14ac:dyDescent="0.25">
      <c r="B39" s="17" t="s">
        <v>297</v>
      </c>
      <c r="C39" s="202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4"/>
    </row>
    <row r="40" spans="2:25" ht="14.25" x14ac:dyDescent="0.25"/>
    <row r="41" spans="2:25" ht="14.25" x14ac:dyDescent="0.25"/>
    <row r="42" spans="2:25" ht="14.25" x14ac:dyDescent="0.25"/>
    <row r="43" spans="2:25" ht="14.25" x14ac:dyDescent="0.25"/>
    <row r="44" spans="2:25" ht="14.25" x14ac:dyDescent="0.25"/>
    <row r="45" spans="2:25" ht="14.25" x14ac:dyDescent="0.25"/>
    <row r="46" spans="2:25" ht="14.25" x14ac:dyDescent="0.25"/>
    <row r="47" spans="2:25" ht="14.25" x14ac:dyDescent="0.25"/>
  </sheetData>
  <sheetProtection password="C18F" sheet="1" objects="1" scenarios="1" selectLockedCells="1"/>
  <mergeCells count="85">
    <mergeCell ref="C39:X39"/>
    <mergeCell ref="K35:L35"/>
    <mergeCell ref="N35:O35"/>
    <mergeCell ref="N36:O36"/>
    <mergeCell ref="N37:O37"/>
    <mergeCell ref="K36:L36"/>
    <mergeCell ref="K37:L37"/>
    <mergeCell ref="S20:W20"/>
    <mergeCell ref="S31:W31"/>
    <mergeCell ref="Q31:R31"/>
    <mergeCell ref="S26:W26"/>
    <mergeCell ref="S27:W27"/>
    <mergeCell ref="Q25:R25"/>
    <mergeCell ref="S25:W25"/>
    <mergeCell ref="Q21:R21"/>
    <mergeCell ref="Q22:R22"/>
    <mergeCell ref="Q23:R23"/>
    <mergeCell ref="Q24:R24"/>
    <mergeCell ref="S21:W21"/>
    <mergeCell ref="S22:W22"/>
    <mergeCell ref="S23:W23"/>
    <mergeCell ref="S28:W28"/>
    <mergeCell ref="Q26:R26"/>
    <mergeCell ref="Q27:R27"/>
    <mergeCell ref="Q28:R28"/>
    <mergeCell ref="J28:L28"/>
    <mergeCell ref="N28:P28"/>
    <mergeCell ref="S24:W24"/>
    <mergeCell ref="J25:L25"/>
    <mergeCell ref="N25:P25"/>
    <mergeCell ref="J26:L26"/>
    <mergeCell ref="N26:P26"/>
    <mergeCell ref="J27:L27"/>
    <mergeCell ref="N27:P27"/>
    <mergeCell ref="N22:O22"/>
    <mergeCell ref="J24:L24"/>
    <mergeCell ref="N24:P24"/>
    <mergeCell ref="G23:H23"/>
    <mergeCell ref="G24:H24"/>
    <mergeCell ref="J23:L23"/>
    <mergeCell ref="N23:P23"/>
    <mergeCell ref="J30:L30"/>
    <mergeCell ref="N29:O29"/>
    <mergeCell ref="N30:O30"/>
    <mergeCell ref="S29:W29"/>
    <mergeCell ref="S30:W30"/>
    <mergeCell ref="J29:L29"/>
    <mergeCell ref="N20:P20"/>
    <mergeCell ref="G20:H20"/>
    <mergeCell ref="Q20:R20"/>
    <mergeCell ref="N18:P18"/>
    <mergeCell ref="L20:M20"/>
    <mergeCell ref="I18:K18"/>
    <mergeCell ref="G18:H18"/>
    <mergeCell ref="L18:M18"/>
    <mergeCell ref="L19:M19"/>
    <mergeCell ref="I20:K20"/>
    <mergeCell ref="I19:K19"/>
    <mergeCell ref="Q19:R19"/>
    <mergeCell ref="N19:P19"/>
    <mergeCell ref="G25:H25"/>
    <mergeCell ref="G26:H26"/>
    <mergeCell ref="G27:H27"/>
    <mergeCell ref="G28:H28"/>
    <mergeCell ref="B3:J3"/>
    <mergeCell ref="C6:H6"/>
    <mergeCell ref="G19:H19"/>
    <mergeCell ref="G22:H22"/>
    <mergeCell ref="J22:L22"/>
    <mergeCell ref="J21:L21"/>
    <mergeCell ref="S19:W19"/>
    <mergeCell ref="S18:W18"/>
    <mergeCell ref="T5:X5"/>
    <mergeCell ref="C9:K9"/>
    <mergeCell ref="S9:V9"/>
    <mergeCell ref="C8:K8"/>
    <mergeCell ref="D18:E18"/>
    <mergeCell ref="Q18:R18"/>
    <mergeCell ref="D11:H11"/>
    <mergeCell ref="D12:W12"/>
    <mergeCell ref="D13:W13"/>
    <mergeCell ref="D14:E14"/>
    <mergeCell ref="F14:M14"/>
    <mergeCell ref="P14:W14"/>
    <mergeCell ref="F15:W15"/>
  </mergeCells>
  <phoneticPr fontId="2"/>
  <conditionalFormatting sqref="D11:H11 D12:W12 N29:N30">
    <cfRule type="expression" dxfId="240" priority="6">
      <formula>D11&lt;&gt;""</formula>
    </cfRule>
  </conditionalFormatting>
  <conditionalFormatting sqref="N22">
    <cfRule type="expression" dxfId="239" priority="5">
      <formula>N22&lt;&gt;""</formula>
    </cfRule>
  </conditionalFormatting>
  <conditionalFormatting sqref="K35:K38">
    <cfRule type="expression" dxfId="238" priority="3">
      <formula>K35&lt;&gt;""</formula>
    </cfRule>
  </conditionalFormatting>
  <conditionalFormatting sqref="N35:N38">
    <cfRule type="expression" dxfId="237" priority="2">
      <formula>N35&lt;&gt;""</formula>
    </cfRule>
  </conditionalFormatting>
  <conditionalFormatting sqref="B35:B38">
    <cfRule type="expression" dxfId="236" priority="1">
      <formula>B35&lt;&gt;""</formula>
    </cfRule>
  </conditionalFormatting>
  <dataValidations xWindow="304" yWindow="323" count="19">
    <dataValidation type="textLength" imeMode="on" allowBlank="1" showInputMessage="1" showErrorMessage="1" errorTitle="入力確認" error="全角６文字以内で入力して下さい。" promptTitle="略称名" prompt="チーム略称を全角６文字以内で入力して下さい。" sqref="C6:H6">
      <formula1>0</formula1>
      <formula2>6</formula2>
    </dataValidation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9">
      <formula1>0</formula1>
      <formula2>8</formula2>
    </dataValidation>
    <dataValidation imeMode="on" allowBlank="1" showInputMessage="1" showErrorMessage="1" promptTitle="申込責任者名" prompt="申込責任者名を入力して下さい。" sqref="C9:K9"/>
    <dataValidation imeMode="halfKatakana" allowBlank="1" showInputMessage="1" showErrorMessage="1" promptTitle="連絡責任者フリガナ" prompt="連絡責任者のフリガナを半角カタカナで入力して下さい。" sqref="C8"/>
    <dataValidation imeMode="hiragana" allowBlank="1" showInputMessage="1" showErrorMessage="1" promptTitle="連絡先住所1" prompt="連絡先住所を都道府県名から入力して下さい。_x000a_マンション名等は下段に入力して下さい。" sqref="D12:W12"/>
    <dataValidation type="whole" imeMode="off" allowBlank="1" showInputMessage="1" showErrorMessage="1" promptTitle="ランキング購入部数" prompt="ランキング購入部数を入力して下さい。" sqref="N30">
      <formula1>0</formula1>
      <formula2>100</formula2>
    </dataValidation>
    <dataValidation type="whole" imeMode="off" allowBlank="1" showInputMessage="1" showErrorMessage="1" promptTitle="プログラム購入部数" prompt="プログラム購入部数を入力して下さい。_x000a_（１部１，５００円）" sqref="N29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1:I11"/>
    <dataValidation imeMode="off" allowBlank="1" showInputMessage="1" showErrorMessage="1" promptTitle="メールアドレス" prompt="連絡先電子メールアドレスを入力して下さい。" sqref="F15:W15"/>
    <dataValidation imeMode="off" allowBlank="1" showInputMessage="1" showErrorMessage="1" promptTitle="ＦＡＸ番号" prompt="連絡先ＦＡＸ番号を市外局番から入力して下さい、" sqref="P14:W14"/>
    <dataValidation imeMode="off" allowBlank="1" showInputMessage="1" showErrorMessage="1" promptTitle="電話番号" prompt="連絡先電話番号を市外局番から入力して下さい。" sqref="F14:M14"/>
    <dataValidation imeMode="hiragana" allowBlank="1" showInputMessage="1" showErrorMessage="1" promptTitle="連絡先住所2" prompt="マンション名等を入力して下さい。" sqref="D13:W13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1:K11">
      <formula1>0</formula1>
      <formula2>9</formula2>
    </dataValidation>
    <dataValidation type="whole" imeMode="off" allowBlank="1" showInputMessage="1" showErrorMessage="1" promptTitle="講習会受講人数" prompt="講習会受講人数を入力して下さい。" sqref="N22:O22">
      <formula1>0</formula1>
      <formula2>100</formula2>
    </dataValidation>
    <dataValidation type="whole" imeMode="off" allowBlank="1" showInputMessage="1" showErrorMessage="1" errorTitle="入力確認" error="0～9の数字を１桁づつ入力して下さい。" promptTitle="チーム登録番号入力" prompt="日本水泳連盟団体登録番号を_x000a_１セルに１桁づつ入力して下さい。" sqref="R6:S6 U6:W6">
      <formula1>0</formula1>
      <formula2>9</formula2>
    </dataValidation>
    <dataValidation imeMode="off" allowBlank="1" showInputMessage="1" showErrorMessage="1" errorTitle="入力確認" error="1セルに１桁づつ入力して下さい。" promptTitle="振込月" prompt="振込した月を記入してください" sqref="L36:L38 K35:K38"/>
    <dataValidation imeMode="off" allowBlank="1" showInputMessage="1" showErrorMessage="1" errorTitle="入力確認" error="1セルに１桁づつ入力して下さい。" promptTitle="振込日" prompt="振込した日を記入してください" sqref="N35:O38"/>
    <dataValidation type="list" imeMode="off" allowBlank="1" showInputMessage="1" showErrorMessage="1" errorTitle="入力確認" error="1セルに１桁づつ入力して下さい。" promptTitle="振込先" sqref="B35:B37">
      <formula1>"○"</formula1>
    </dataValidation>
    <dataValidation imeMode="off" allowBlank="1" showInputMessage="1" showErrorMessage="1" errorTitle="入力確認" error="1セルに１桁づつ入力して下さい。" promptTitle="振込先" sqref="B38"/>
  </dataValidations>
  <pageMargins left="0.39370078740157483" right="0.39370078740157483" top="0.59055118110236227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D3" sqref="D3"/>
    </sheetView>
  </sheetViews>
  <sheetFormatPr defaultRowHeight="12" x14ac:dyDescent="0.25"/>
  <cols>
    <col min="2" max="2" width="15.85546875" customWidth="1"/>
    <col min="3" max="3" width="13.7109375" customWidth="1"/>
    <col min="4" max="4" width="7.140625" customWidth="1"/>
    <col min="9" max="9" width="11" customWidth="1"/>
  </cols>
  <sheetData>
    <row r="1" spans="1:13" x14ac:dyDescent="0.25">
      <c r="A1" t="s">
        <v>59</v>
      </c>
      <c r="B1" t="s">
        <v>8</v>
      </c>
      <c r="C1" t="s">
        <v>28</v>
      </c>
      <c r="D1" t="s">
        <v>68</v>
      </c>
      <c r="E1" t="s">
        <v>82</v>
      </c>
      <c r="F1" t="s">
        <v>83</v>
      </c>
      <c r="G1" t="s">
        <v>84</v>
      </c>
      <c r="H1" t="s">
        <v>85</v>
      </c>
      <c r="I1" t="s">
        <v>9</v>
      </c>
      <c r="J1" t="s">
        <v>74</v>
      </c>
      <c r="K1" t="s">
        <v>72</v>
      </c>
      <c r="L1" t="s">
        <v>73</v>
      </c>
      <c r="M1" t="s">
        <v>71</v>
      </c>
    </row>
    <row r="2" spans="1:13" x14ac:dyDescent="0.25">
      <c r="A2" t="str">
        <f>IF(リレー種目!D8="出場",リレー種目!Q8,"")</f>
        <v/>
      </c>
      <c r="B2" t="str">
        <f>IF(A2="","",申込書!$C$6)</f>
        <v/>
      </c>
      <c r="C2" t="str">
        <f>IF(A2="","",申込書!$S$9)</f>
        <v/>
      </c>
      <c r="D2" t="str">
        <f>IF(A2="","",リレー種目!R8)</f>
        <v/>
      </c>
      <c r="I2" t="str">
        <f>IF(A2="","",リレー種目!U8)</f>
        <v/>
      </c>
      <c r="J2">
        <v>0</v>
      </c>
      <c r="K2" t="str">
        <f>IF(A2="","",リレー種目!W8)</f>
        <v/>
      </c>
      <c r="L2" t="str">
        <f>IF(A2="","",リレー種目!Y8)</f>
        <v/>
      </c>
      <c r="M2" t="str">
        <f>IF(A2="","",申込書!$AB$6)</f>
        <v/>
      </c>
    </row>
    <row r="3" spans="1:13" x14ac:dyDescent="0.25">
      <c r="A3" t="str">
        <f>IF(リレー種目!D9="出場",リレー種目!Q9,"")</f>
        <v/>
      </c>
      <c r="B3" t="str">
        <f>IF(A3="","",申込書!$C$6)</f>
        <v/>
      </c>
      <c r="C3" t="str">
        <f>IF(A3="","",申込書!$S$9)</f>
        <v/>
      </c>
      <c r="D3" t="str">
        <f>IF(A3="","",リレー種目!R9)</f>
        <v/>
      </c>
      <c r="I3" t="str">
        <f>IF(A3="","",リレー種目!U9)</f>
        <v/>
      </c>
      <c r="J3">
        <v>0</v>
      </c>
      <c r="K3" t="str">
        <f>IF(A3="","",リレー種目!W9)</f>
        <v/>
      </c>
      <c r="L3" t="str">
        <f>IF(A3="","",リレー種目!Y9)</f>
        <v/>
      </c>
      <c r="M3" t="str">
        <f>IF(A3="","",申込書!$AB$6)</f>
        <v/>
      </c>
    </row>
    <row r="4" spans="1:13" x14ac:dyDescent="0.25">
      <c r="A4" t="str">
        <f>IF(リレー種目!D10="出場",リレー種目!Q10,"")</f>
        <v/>
      </c>
      <c r="B4" s="59" t="str">
        <f>IF(A4="","",申込書!$C$6)</f>
        <v/>
      </c>
      <c r="C4" s="59" t="str">
        <f>IF(A4="","",申込書!$S$9)</f>
        <v/>
      </c>
      <c r="D4" s="59" t="str">
        <f>IF(A4="","",リレー種目!R10)</f>
        <v/>
      </c>
      <c r="E4" s="59"/>
      <c r="F4" s="59"/>
      <c r="G4" s="59"/>
      <c r="H4" s="59"/>
      <c r="I4" s="59" t="str">
        <f>IF(A4="","",リレー種目!U10)</f>
        <v/>
      </c>
      <c r="J4" s="59">
        <v>0</v>
      </c>
      <c r="K4" s="59" t="str">
        <f>IF(A4="","",リレー種目!W10)</f>
        <v/>
      </c>
      <c r="L4" s="59" t="str">
        <f>IF(A4="","",リレー種目!Y10)</f>
        <v/>
      </c>
      <c r="M4" s="59" t="str">
        <f>IF(A4="","",申込書!$AB$6)</f>
        <v/>
      </c>
    </row>
    <row r="5" spans="1:13" x14ac:dyDescent="0.25">
      <c r="A5" t="str">
        <f>IF(リレー種目!D11="出場",リレー種目!Q11,"")</f>
        <v/>
      </c>
      <c r="B5" s="59" t="str">
        <f>IF(A5="","",申込書!$C$6)</f>
        <v/>
      </c>
      <c r="C5" s="59" t="str">
        <f>IF(A5="","",申込書!$S$9)</f>
        <v/>
      </c>
      <c r="D5" s="59" t="str">
        <f>IF(A5="","",リレー種目!R11)</f>
        <v/>
      </c>
      <c r="E5" s="59"/>
      <c r="F5" s="59"/>
      <c r="G5" s="59"/>
      <c r="H5" s="59"/>
      <c r="I5" s="59" t="str">
        <f>IF(A5="","",リレー種目!U11)</f>
        <v/>
      </c>
      <c r="J5" s="59">
        <v>0</v>
      </c>
      <c r="K5" s="59" t="str">
        <f>IF(A5="","",リレー種目!W11)</f>
        <v/>
      </c>
      <c r="L5" s="59" t="str">
        <f>IF(A5="","",リレー種目!Y11)</f>
        <v/>
      </c>
      <c r="M5" s="59" t="str">
        <f>IF(A5="","",申込書!$AB$6)</f>
        <v/>
      </c>
    </row>
    <row r="6" spans="1:13" x14ac:dyDescent="0.25">
      <c r="A6" t="str">
        <f>IF(リレー種目!D12="出場",リレー種目!Q12,"")</f>
        <v/>
      </c>
      <c r="B6" s="59" t="str">
        <f>IF(A6="","",申込書!$C$6)</f>
        <v/>
      </c>
      <c r="C6" s="59" t="str">
        <f>IF(A6="","",申込書!$S$9)</f>
        <v/>
      </c>
      <c r="D6" s="59" t="str">
        <f>IF(A6="","",リレー種目!R12)</f>
        <v/>
      </c>
      <c r="E6" s="59"/>
      <c r="F6" s="59"/>
      <c r="G6" s="59"/>
      <c r="H6" s="59"/>
      <c r="I6" s="59" t="str">
        <f>IF(A6="","",リレー種目!U12)</f>
        <v/>
      </c>
      <c r="J6" s="59">
        <v>0</v>
      </c>
      <c r="K6" s="59" t="str">
        <f>IF(A6="","",リレー種目!W12)</f>
        <v/>
      </c>
      <c r="L6" s="59" t="str">
        <f>IF(A6="","",リレー種目!Y12)</f>
        <v/>
      </c>
      <c r="M6" s="59" t="str">
        <f>IF(A6="","",申込書!$AB$6)</f>
        <v/>
      </c>
    </row>
    <row r="7" spans="1:13" x14ac:dyDescent="0.25">
      <c r="A7" t="str">
        <f>IF(リレー種目!D13="出場",リレー種目!Q13,"")</f>
        <v/>
      </c>
      <c r="B7" s="59" t="str">
        <f>IF(A7="","",申込書!$C$6)</f>
        <v/>
      </c>
      <c r="C7" s="59" t="str">
        <f>IF(A7="","",申込書!$S$9)</f>
        <v/>
      </c>
      <c r="D7" s="59" t="str">
        <f>IF(A7="","",リレー種目!R13)</f>
        <v/>
      </c>
      <c r="E7" s="59"/>
      <c r="F7" s="59"/>
      <c r="G7" s="59"/>
      <c r="H7" s="59"/>
      <c r="I7" s="59" t="str">
        <f>IF(A7="","",リレー種目!U13)</f>
        <v/>
      </c>
      <c r="J7" s="59">
        <v>0</v>
      </c>
      <c r="K7" s="59" t="str">
        <f>IF(A7="","",リレー種目!W13)</f>
        <v/>
      </c>
      <c r="L7" s="59" t="str">
        <f>IF(A7="","",リレー種目!Y13)</f>
        <v/>
      </c>
      <c r="M7" s="59" t="str">
        <f>IF(A7="","",申込書!$AB$6)</f>
        <v/>
      </c>
    </row>
    <row r="8" spans="1:13" x14ac:dyDescent="0.25">
      <c r="A8" t="str">
        <f>IF(リレー種目!D14="出場",リレー種目!Q14,"")</f>
        <v/>
      </c>
      <c r="B8" s="59" t="str">
        <f>IF(A8="","",申込書!$C$6)</f>
        <v/>
      </c>
      <c r="C8" s="59" t="str">
        <f>IF(A8="","",申込書!$S$9)</f>
        <v/>
      </c>
      <c r="D8" s="59" t="str">
        <f>IF(A8="","",リレー種目!R14)</f>
        <v/>
      </c>
      <c r="E8" s="59"/>
      <c r="F8" s="59"/>
      <c r="G8" s="59"/>
      <c r="H8" s="59"/>
      <c r="I8" s="59" t="str">
        <f>IF(A8="","",リレー種目!U14)</f>
        <v/>
      </c>
      <c r="J8" s="59">
        <v>0</v>
      </c>
      <c r="K8" s="59" t="str">
        <f>IF(A8="","",リレー種目!W14)</f>
        <v/>
      </c>
      <c r="L8" s="59" t="str">
        <f>IF(A8="","",リレー種目!Y14)</f>
        <v/>
      </c>
      <c r="M8" s="59" t="str">
        <f>IF(A8="","",申込書!$AB$6)</f>
        <v/>
      </c>
    </row>
    <row r="9" spans="1:13" x14ac:dyDescent="0.25">
      <c r="A9" s="58" t="str">
        <f>IF(リレー種目!D15="出場",リレー種目!Q15,"")</f>
        <v/>
      </c>
      <c r="B9" s="58" t="str">
        <f>IF(A9="","",申込書!$C$6)</f>
        <v/>
      </c>
      <c r="C9" s="58" t="str">
        <f>IF(A9="","",申込書!$S$9)</f>
        <v/>
      </c>
      <c r="D9" s="58" t="str">
        <f>IF(A9="","",リレー種目!R15)</f>
        <v/>
      </c>
      <c r="E9" s="58"/>
      <c r="F9" s="58"/>
      <c r="G9" s="58"/>
      <c r="H9" s="58"/>
      <c r="I9" s="58" t="str">
        <f>IF(A9="","",リレー種目!U15)</f>
        <v/>
      </c>
      <c r="J9" s="58">
        <v>0</v>
      </c>
      <c r="K9" s="58" t="str">
        <f>IF(A9="","",リレー種目!W15)</f>
        <v/>
      </c>
      <c r="L9" s="58" t="str">
        <f>IF(A9="","",リレー種目!Y15)</f>
        <v/>
      </c>
      <c r="M9" s="58" t="str">
        <f>IF(A9="","",申込書!$AB$6)</f>
        <v/>
      </c>
    </row>
    <row r="10" spans="1:13" x14ac:dyDescent="0.25">
      <c r="A10" t="str">
        <f>IF(リレー種目!D21="出場",リレー種目!Q21,"")</f>
        <v/>
      </c>
      <c r="B10" t="str">
        <f>IF(A10="","",申込書!$C$6)</f>
        <v/>
      </c>
      <c r="C10" t="str">
        <f>IF(A10="","",申込書!$S$9)</f>
        <v/>
      </c>
      <c r="D10" t="str">
        <f>IF(A10="","",リレー種目!R21)</f>
        <v/>
      </c>
      <c r="I10" t="str">
        <f>IF(A10="","",リレー種目!U21)</f>
        <v/>
      </c>
      <c r="J10">
        <v>0</v>
      </c>
      <c r="K10" t="str">
        <f>IF(A10="","",リレー種目!W21)</f>
        <v/>
      </c>
      <c r="L10" t="str">
        <f>IF(A10="","",リレー種目!Y21)</f>
        <v/>
      </c>
      <c r="M10" t="str">
        <f>IF(A10="","",申込書!$AB$6)</f>
        <v/>
      </c>
    </row>
    <row r="11" spans="1:13" x14ac:dyDescent="0.25">
      <c r="A11" t="str">
        <f>IF(リレー種目!D22="出場",リレー種目!Q22,"")</f>
        <v/>
      </c>
      <c r="B11" t="str">
        <f>IF(A11="","",申込書!$C$6)</f>
        <v/>
      </c>
      <c r="C11" t="str">
        <f>IF(A11="","",申込書!$S$9)</f>
        <v/>
      </c>
      <c r="D11" t="str">
        <f>IF(A11="","",リレー種目!R22)</f>
        <v/>
      </c>
      <c r="I11" t="str">
        <f>IF(A11="","",リレー種目!U22)</f>
        <v/>
      </c>
      <c r="J11">
        <v>0</v>
      </c>
      <c r="K11" t="str">
        <f>IF(A11="","",リレー種目!W22)</f>
        <v/>
      </c>
      <c r="L11" t="str">
        <f>IF(A11="","",リレー種目!Y22)</f>
        <v/>
      </c>
      <c r="M11" t="str">
        <f>IF(A11="","",申込書!$AB$6)</f>
        <v/>
      </c>
    </row>
    <row r="12" spans="1:13" x14ac:dyDescent="0.25">
      <c r="A12" t="str">
        <f>IF(リレー種目!D23="出場",リレー種目!Q23,"")</f>
        <v/>
      </c>
      <c r="B12" s="59" t="str">
        <f>IF(A12="","",申込書!$C$6)</f>
        <v/>
      </c>
      <c r="C12" s="59" t="str">
        <f>IF(A12="","",申込書!$S$9)</f>
        <v/>
      </c>
      <c r="D12" s="59" t="str">
        <f>IF(A12="","",リレー種目!R23)</f>
        <v/>
      </c>
      <c r="E12" s="59"/>
      <c r="F12" s="59"/>
      <c r="G12" s="59"/>
      <c r="H12" s="59"/>
      <c r="I12" s="59" t="str">
        <f>IF(A12="","",リレー種目!U23)</f>
        <v/>
      </c>
      <c r="J12" s="59">
        <v>0</v>
      </c>
      <c r="K12" s="59" t="str">
        <f>IF(A12="","",リレー種目!W23)</f>
        <v/>
      </c>
      <c r="L12" s="59" t="str">
        <f>IF(A12="","",リレー種目!Y23)</f>
        <v/>
      </c>
      <c r="M12" s="59" t="str">
        <f>IF(A12="","",申込書!$AB$6)</f>
        <v/>
      </c>
    </row>
    <row r="13" spans="1:13" x14ac:dyDescent="0.25">
      <c r="A13" t="str">
        <f>IF(リレー種目!D24="出場",リレー種目!Q24,"")</f>
        <v/>
      </c>
      <c r="B13" s="59" t="str">
        <f>IF(A13="","",申込書!$C$6)</f>
        <v/>
      </c>
      <c r="C13" s="59" t="str">
        <f>IF(A13="","",申込書!$S$9)</f>
        <v/>
      </c>
      <c r="D13" s="59" t="str">
        <f>IF(A13="","",リレー種目!R24)</f>
        <v/>
      </c>
      <c r="E13" s="59"/>
      <c r="F13" s="59"/>
      <c r="G13" s="59"/>
      <c r="H13" s="59"/>
      <c r="I13" s="59" t="str">
        <f>IF(A13="","",リレー種目!U24)</f>
        <v/>
      </c>
      <c r="J13" s="59">
        <v>0</v>
      </c>
      <c r="K13" s="59" t="str">
        <f>IF(A13="","",リレー種目!W24)</f>
        <v/>
      </c>
      <c r="L13" s="59" t="str">
        <f>IF(A13="","",リレー種目!Y24)</f>
        <v/>
      </c>
      <c r="M13" s="59" t="str">
        <f>IF(A13="","",申込書!$AB$6)</f>
        <v/>
      </c>
    </row>
    <row r="14" spans="1:13" x14ac:dyDescent="0.25">
      <c r="A14" t="str">
        <f>IF(リレー種目!D25="出場",リレー種目!Q25,"")</f>
        <v/>
      </c>
      <c r="B14" s="59" t="str">
        <f>IF(A14="","",申込書!$C$6)</f>
        <v/>
      </c>
      <c r="C14" s="59" t="str">
        <f>IF(A14="","",申込書!$S$9)</f>
        <v/>
      </c>
      <c r="D14" s="59" t="str">
        <f>IF(A14="","",リレー種目!R25)</f>
        <v/>
      </c>
      <c r="E14" s="59"/>
      <c r="F14" s="59"/>
      <c r="G14" s="59"/>
      <c r="H14" s="59"/>
      <c r="I14" s="59" t="str">
        <f>IF(A14="","",リレー種目!U25)</f>
        <v/>
      </c>
      <c r="J14" s="59">
        <v>0</v>
      </c>
      <c r="K14" s="59" t="str">
        <f>IF(A14="","",リレー種目!W25)</f>
        <v/>
      </c>
      <c r="L14" s="59" t="str">
        <f>IF(A14="","",リレー種目!Y25)</f>
        <v/>
      </c>
      <c r="M14" s="59" t="str">
        <f>IF(A14="","",申込書!$AB$6)</f>
        <v/>
      </c>
    </row>
    <row r="15" spans="1:13" x14ac:dyDescent="0.25">
      <c r="A15" t="str">
        <f>IF(リレー種目!D26="出場",リレー種目!Q26,"")</f>
        <v/>
      </c>
      <c r="B15" s="59" t="str">
        <f>IF(A15="","",申込書!$C$6)</f>
        <v/>
      </c>
      <c r="C15" s="59" t="str">
        <f>IF(A15="","",申込書!$S$9)</f>
        <v/>
      </c>
      <c r="D15" s="59" t="str">
        <f>IF(A15="","",リレー種目!R26)</f>
        <v/>
      </c>
      <c r="E15" s="59"/>
      <c r="F15" s="59"/>
      <c r="G15" s="59"/>
      <c r="H15" s="59"/>
      <c r="I15" s="59" t="str">
        <f>IF(A15="","",リレー種目!U26)</f>
        <v/>
      </c>
      <c r="J15" s="59">
        <v>0</v>
      </c>
      <c r="K15" s="59" t="str">
        <f>IF(A15="","",リレー種目!W26)</f>
        <v/>
      </c>
      <c r="L15" s="59" t="str">
        <f>IF(A15="","",リレー種目!Y26)</f>
        <v/>
      </c>
      <c r="M15" s="59" t="str">
        <f>IF(A15="","",申込書!$AB$6)</f>
        <v/>
      </c>
    </row>
    <row r="16" spans="1:13" x14ac:dyDescent="0.25">
      <c r="A16" t="str">
        <f>IF(リレー種目!D27="出場",リレー種目!Q27,"")</f>
        <v/>
      </c>
      <c r="B16" s="59" t="str">
        <f>IF(A16="","",申込書!$C$6)</f>
        <v/>
      </c>
      <c r="C16" s="59" t="str">
        <f>IF(A16="","",申込書!$S$9)</f>
        <v/>
      </c>
      <c r="D16" s="59" t="str">
        <f>IF(A16="","",リレー種目!R27)</f>
        <v/>
      </c>
      <c r="E16" s="59"/>
      <c r="F16" s="59"/>
      <c r="G16" s="59"/>
      <c r="H16" s="59"/>
      <c r="I16" s="59" t="str">
        <f>IF(A16="","",リレー種目!U27)</f>
        <v/>
      </c>
      <c r="J16" s="59">
        <v>0</v>
      </c>
      <c r="K16" s="59" t="str">
        <f>IF(A16="","",リレー種目!W27)</f>
        <v/>
      </c>
      <c r="L16" s="59" t="str">
        <f>IF(A16="","",リレー種目!Y27)</f>
        <v/>
      </c>
      <c r="M16" s="59" t="str">
        <f>IF(A16="","",申込書!$AB$6)</f>
        <v/>
      </c>
    </row>
    <row r="17" spans="1:13" x14ac:dyDescent="0.25">
      <c r="A17" s="58" t="str">
        <f>IF(リレー種目!D28="出場",リレー種目!Q28,"")</f>
        <v/>
      </c>
      <c r="B17" s="58" t="str">
        <f>IF(A17="","",申込書!$C$6)</f>
        <v/>
      </c>
      <c r="C17" s="58" t="str">
        <f>IF(A17="","",申込書!$S$9)</f>
        <v/>
      </c>
      <c r="D17" s="58" t="str">
        <f>IF(A17="","",リレー種目!R28)</f>
        <v/>
      </c>
      <c r="E17" s="58"/>
      <c r="F17" s="58"/>
      <c r="G17" s="58"/>
      <c r="H17" s="58"/>
      <c r="I17" s="58" t="str">
        <f>IF(A17="","",リレー種目!U28)</f>
        <v/>
      </c>
      <c r="J17" s="58">
        <v>0</v>
      </c>
      <c r="K17" s="58" t="str">
        <f>IF(A17="","",リレー種目!W28)</f>
        <v/>
      </c>
      <c r="L17" s="58" t="str">
        <f>IF(A17="","",リレー種目!Y28)</f>
        <v/>
      </c>
      <c r="M17" s="58" t="str">
        <f>IF(A17="","",申込書!$AB$6)</f>
        <v/>
      </c>
    </row>
    <row r="18" spans="1:13" x14ac:dyDescent="0.25">
      <c r="A18" s="59" t="str">
        <f>IF(リレー種目!D34="","",リレー種目!Q34)</f>
        <v/>
      </c>
      <c r="B18" s="59" t="str">
        <f>IF(A18="","",申込書!$C$6)</f>
        <v/>
      </c>
      <c r="C18" s="59" t="str">
        <f>IF(A18="","",申込書!$S$9)</f>
        <v/>
      </c>
      <c r="D18" s="59" t="str">
        <f>IF(A18="","",リレー種目!R34)</f>
        <v/>
      </c>
      <c r="E18" s="59"/>
      <c r="F18" s="59"/>
      <c r="G18" s="59"/>
      <c r="H18" s="59"/>
      <c r="I18" s="59" t="str">
        <f>IF(A18="","",リレー種目!U34)</f>
        <v/>
      </c>
      <c r="J18" s="62">
        <v>0</v>
      </c>
      <c r="K18" s="59" t="str">
        <f>IF(A18="","",リレー種目!W34)</f>
        <v/>
      </c>
      <c r="L18" s="59" t="str">
        <f>IF(A18="","",リレー種目!Y34)</f>
        <v/>
      </c>
      <c r="M18" s="59" t="str">
        <f>IF(A18="","",申込書!$AB$6)</f>
        <v/>
      </c>
    </row>
    <row r="19" spans="1:13" x14ac:dyDescent="0.25">
      <c r="A19" s="59" t="str">
        <f>IF(リレー種目!D35="","",リレー種目!Q35)</f>
        <v/>
      </c>
      <c r="B19" s="59" t="str">
        <f>IF(A19="","",申込書!$C$6)</f>
        <v/>
      </c>
      <c r="C19" s="59" t="str">
        <f>IF(A19="","",申込書!$S$9)</f>
        <v/>
      </c>
      <c r="D19" s="59" t="str">
        <f>IF(A19="","",リレー種目!R35)</f>
        <v/>
      </c>
      <c r="E19" s="59"/>
      <c r="F19" s="59"/>
      <c r="G19" s="59"/>
      <c r="H19" s="59"/>
      <c r="I19" s="59" t="str">
        <f>IF(A19="","",リレー種目!U35)</f>
        <v/>
      </c>
      <c r="J19" s="62">
        <v>1</v>
      </c>
      <c r="K19" s="59" t="str">
        <f>IF(A19="","",リレー種目!W35)</f>
        <v/>
      </c>
      <c r="L19" s="59" t="str">
        <f>IF(A19="","",リレー種目!Y35)</f>
        <v/>
      </c>
      <c r="M19" s="59" t="str">
        <f>IF(A19="","",申込書!$AB$6)</f>
        <v/>
      </c>
    </row>
    <row r="20" spans="1:13" x14ac:dyDescent="0.25">
      <c r="A20" s="59" t="str">
        <f>IF(リレー種目!D36="","",リレー種目!Q36)</f>
        <v/>
      </c>
      <c r="B20" s="59" t="str">
        <f>IF(A20="","",申込書!$C$6)</f>
        <v/>
      </c>
      <c r="C20" s="59" t="str">
        <f>IF(A20="","",申込書!$S$9)</f>
        <v/>
      </c>
      <c r="D20" s="59" t="str">
        <f>IF(A20="","",リレー種目!R36)</f>
        <v/>
      </c>
      <c r="E20" s="59"/>
      <c r="F20" s="59"/>
      <c r="G20" s="59"/>
      <c r="H20" s="59"/>
      <c r="I20" s="59" t="str">
        <f>IF(A20="","",リレー種目!U36)</f>
        <v/>
      </c>
      <c r="J20" s="62">
        <v>2</v>
      </c>
      <c r="K20" s="59" t="str">
        <f>IF(A20="","",リレー種目!W36)</f>
        <v/>
      </c>
      <c r="L20" s="59" t="str">
        <f>IF(A20="","",リレー種目!Y36)</f>
        <v/>
      </c>
      <c r="M20" s="59" t="str">
        <f>IF(A20="","",申込書!$AB$6)</f>
        <v/>
      </c>
    </row>
    <row r="21" spans="1:13" x14ac:dyDescent="0.25">
      <c r="A21" s="59" t="str">
        <f>IF(リレー種目!D37="","",リレー種目!Q37)</f>
        <v/>
      </c>
      <c r="B21" s="59" t="str">
        <f>IF(A21="","",申込書!$C$6)</f>
        <v/>
      </c>
      <c r="C21" s="59" t="str">
        <f>IF(A21="","",申込書!$S$9)</f>
        <v/>
      </c>
      <c r="D21" s="59" t="str">
        <f>IF(A21="","",リレー種目!R37)</f>
        <v/>
      </c>
      <c r="E21" s="59"/>
      <c r="F21" s="59"/>
      <c r="G21" s="59"/>
      <c r="H21" s="59"/>
      <c r="I21" s="59" t="str">
        <f>IF(A21="","",リレー種目!U37)</f>
        <v/>
      </c>
      <c r="J21" s="62">
        <v>3</v>
      </c>
      <c r="K21" s="59" t="str">
        <f>IF(A21="","",リレー種目!W37)</f>
        <v/>
      </c>
      <c r="L21" s="59" t="str">
        <f>IF(A21="","",リレー種目!Y37)</f>
        <v/>
      </c>
      <c r="M21" s="59" t="str">
        <f>IF(A21="","",申込書!$AB$6)</f>
        <v/>
      </c>
    </row>
    <row r="22" spans="1:13" x14ac:dyDescent="0.25">
      <c r="A22" s="59" t="str">
        <f>IF(リレー種目!D38="","",リレー種目!Q38)</f>
        <v/>
      </c>
      <c r="B22" s="59" t="str">
        <f>IF(A22="","",申込書!$C$6)</f>
        <v/>
      </c>
      <c r="C22" s="59" t="str">
        <f>IF(A22="","",申込書!$S$9)</f>
        <v/>
      </c>
      <c r="D22" s="59" t="str">
        <f>IF(A22="","",リレー種目!R38)</f>
        <v/>
      </c>
      <c r="E22" s="59"/>
      <c r="F22" s="59"/>
      <c r="G22" s="59"/>
      <c r="H22" s="59"/>
      <c r="I22" s="59" t="str">
        <f>IF(A22="","",リレー種目!U38)</f>
        <v/>
      </c>
      <c r="J22" s="62">
        <v>4</v>
      </c>
      <c r="K22" s="59" t="str">
        <f>IF(A22="","",リレー種目!W38)</f>
        <v/>
      </c>
      <c r="L22" s="59" t="str">
        <f>IF(A22="","",リレー種目!Y38)</f>
        <v/>
      </c>
      <c r="M22" s="59" t="str">
        <f>IF(A22="","",申込書!$AB$6)</f>
        <v/>
      </c>
    </row>
    <row r="23" spans="1:13" x14ac:dyDescent="0.25">
      <c r="A23" s="59" t="str">
        <f>IF(リレー種目!D39="","",リレー種目!Q39)</f>
        <v/>
      </c>
      <c r="B23" s="59" t="str">
        <f>IF(A23="","",申込書!$C$6)</f>
        <v/>
      </c>
      <c r="C23" s="59" t="str">
        <f>IF(A23="","",申込書!$S$9)</f>
        <v/>
      </c>
      <c r="D23" s="59" t="str">
        <f>IF(A23="","",リレー種目!R39)</f>
        <v/>
      </c>
      <c r="E23" s="59"/>
      <c r="F23" s="59"/>
      <c r="G23" s="59"/>
      <c r="H23" s="59"/>
      <c r="I23" s="59" t="str">
        <f>IF(A23="","",リレー種目!U39)</f>
        <v/>
      </c>
      <c r="J23" s="62">
        <v>5</v>
      </c>
      <c r="K23" s="59" t="str">
        <f>IF(A23="","",リレー種目!W39)</f>
        <v/>
      </c>
      <c r="L23" s="59" t="str">
        <f>IF(A23="","",リレー種目!Y39)</f>
        <v/>
      </c>
      <c r="M23" s="59" t="str">
        <f>IF(A23="","",申込書!$AB$6)</f>
        <v/>
      </c>
    </row>
    <row r="24" spans="1:13" x14ac:dyDescent="0.25">
      <c r="A24" s="59" t="str">
        <f>IF(リレー種目!D40="","",リレー種目!Q40)</f>
        <v/>
      </c>
      <c r="B24" s="59" t="str">
        <f>IF(A24="","",申込書!$C$6)</f>
        <v/>
      </c>
      <c r="C24" s="59" t="str">
        <f>IF(A24="","",申込書!$S$9)</f>
        <v/>
      </c>
      <c r="D24" s="59" t="str">
        <f>IF(A24="","",リレー種目!R40)</f>
        <v/>
      </c>
      <c r="E24" s="59"/>
      <c r="F24" s="59"/>
      <c r="G24" s="59"/>
      <c r="H24" s="59"/>
      <c r="I24" s="59" t="str">
        <f>IF(A24="","",リレー種目!U40)</f>
        <v/>
      </c>
      <c r="J24" s="62">
        <v>6</v>
      </c>
      <c r="K24" s="59" t="str">
        <f>IF(A24="","",リレー種目!W40)</f>
        <v/>
      </c>
      <c r="L24" s="59" t="str">
        <f>IF(A24="","",リレー種目!Y40)</f>
        <v/>
      </c>
      <c r="M24" s="59" t="str">
        <f>IF(A24="","",申込書!$AB$6)</f>
        <v/>
      </c>
    </row>
    <row r="25" spans="1:13" x14ac:dyDescent="0.25">
      <c r="A25" s="58" t="str">
        <f>IF(リレー種目!D41="","",リレー種目!Q41)</f>
        <v/>
      </c>
      <c r="B25" s="58" t="str">
        <f>IF(A25="","",申込書!$C$6)</f>
        <v/>
      </c>
      <c r="C25" s="58" t="str">
        <f>IF(A25="","",申込書!$S$9)</f>
        <v/>
      </c>
      <c r="D25" s="58" t="str">
        <f>IF(A25="","",リレー種目!R41)</f>
        <v/>
      </c>
      <c r="E25" s="58"/>
      <c r="F25" s="58"/>
      <c r="G25" s="58"/>
      <c r="H25" s="58"/>
      <c r="I25" s="58" t="str">
        <f>IF(A25="","",リレー種目!U41)</f>
        <v/>
      </c>
      <c r="J25" s="65">
        <v>7</v>
      </c>
      <c r="K25" s="58" t="str">
        <f>IF(A25="","",リレー種目!W41)</f>
        <v/>
      </c>
      <c r="L25" s="58" t="str">
        <f>IF(A25="","",リレー種目!Y41)</f>
        <v/>
      </c>
      <c r="M25" s="58" t="str">
        <f>IF(A25="","",申込書!$AB$6)</f>
        <v/>
      </c>
    </row>
    <row r="26" spans="1:13" x14ac:dyDescent="0.25">
      <c r="A26" t="str">
        <f>IF(リレー種目!F8="出場",リレー種目!Q8,"")</f>
        <v/>
      </c>
      <c r="B26" s="59" t="str">
        <f>IF(A26="","",申込書!$C$6)</f>
        <v/>
      </c>
      <c r="C26" s="59" t="str">
        <f>IF(A26="","",申込書!$S$9)</f>
        <v/>
      </c>
      <c r="D26" t="str">
        <f>IF(A26="","",リレー種目!R8)</f>
        <v/>
      </c>
      <c r="I26" t="str">
        <f>IF(A26="","",リレー種目!V8)</f>
        <v/>
      </c>
      <c r="J26" s="62">
        <v>0</v>
      </c>
      <c r="K26" t="str">
        <f>IF(A26="","",リレー種目!X8)</f>
        <v/>
      </c>
      <c r="L26" t="str">
        <f>IF(A26="","",リレー種目!Z8)</f>
        <v/>
      </c>
      <c r="M26" t="str">
        <f>IF(A26="","",申込書!$AB$6)</f>
        <v/>
      </c>
    </row>
    <row r="27" spans="1:13" x14ac:dyDescent="0.25">
      <c r="A27" t="str">
        <f>IF(リレー種目!F9="出場",リレー種目!Q9,"")</f>
        <v/>
      </c>
      <c r="B27" s="59" t="str">
        <f>IF(A27="","",申込書!$C$6)</f>
        <v/>
      </c>
      <c r="C27" s="59" t="str">
        <f>IF(A27="","",申込書!$S$9)</f>
        <v/>
      </c>
      <c r="D27" s="59" t="str">
        <f>IF(A27="","",リレー種目!R9)</f>
        <v/>
      </c>
      <c r="E27" s="59"/>
      <c r="F27" s="59"/>
      <c r="G27" s="59"/>
      <c r="H27" s="59"/>
      <c r="I27" s="59" t="str">
        <f>IF(A27="","",リレー種目!V9)</f>
        <v/>
      </c>
      <c r="J27" s="62">
        <v>0</v>
      </c>
      <c r="K27" s="59" t="str">
        <f>IF(A27="","",リレー種目!X9)</f>
        <v/>
      </c>
      <c r="L27" s="59" t="str">
        <f>IF(A27="","",リレー種目!Z9)</f>
        <v/>
      </c>
      <c r="M27" s="59" t="str">
        <f>IF(A27="","",申込書!$AB$6)</f>
        <v/>
      </c>
    </row>
    <row r="28" spans="1:13" x14ac:dyDescent="0.25">
      <c r="A28" t="str">
        <f>IF(リレー種目!F10="出場",リレー種目!Q10,"")</f>
        <v/>
      </c>
      <c r="B28" s="59" t="str">
        <f>IF(A28="","",申込書!$C$6)</f>
        <v/>
      </c>
      <c r="C28" s="59" t="str">
        <f>IF(A28="","",申込書!$S$9)</f>
        <v/>
      </c>
      <c r="D28" s="59" t="str">
        <f>IF(A28="","",リレー種目!R10)</f>
        <v/>
      </c>
      <c r="E28" s="59"/>
      <c r="F28" s="59"/>
      <c r="G28" s="59"/>
      <c r="H28" s="59"/>
      <c r="I28" s="59" t="str">
        <f>IF(A28="","",リレー種目!V10)</f>
        <v/>
      </c>
      <c r="J28" s="62">
        <v>0</v>
      </c>
      <c r="K28" s="59" t="str">
        <f>IF(A28="","",リレー種目!X10)</f>
        <v/>
      </c>
      <c r="L28" s="59" t="str">
        <f>IF(A28="","",リレー種目!Z10)</f>
        <v/>
      </c>
      <c r="M28" s="59" t="str">
        <f>IF(A28="","",申込書!$AB$6)</f>
        <v/>
      </c>
    </row>
    <row r="29" spans="1:13" x14ac:dyDescent="0.25">
      <c r="A29" t="str">
        <f>IF(リレー種目!F11="出場",リレー種目!Q11,"")</f>
        <v/>
      </c>
      <c r="B29" s="59" t="str">
        <f>IF(A29="","",申込書!$C$6)</f>
        <v/>
      </c>
      <c r="C29" s="59" t="str">
        <f>IF(A29="","",申込書!$S$9)</f>
        <v/>
      </c>
      <c r="D29" s="59" t="str">
        <f>IF(A29="","",リレー種目!R11)</f>
        <v/>
      </c>
      <c r="E29" s="59"/>
      <c r="F29" s="59"/>
      <c r="G29" s="59"/>
      <c r="H29" s="59"/>
      <c r="I29" s="59" t="str">
        <f>IF(A29="","",リレー種目!V11)</f>
        <v/>
      </c>
      <c r="J29" s="62">
        <v>0</v>
      </c>
      <c r="K29" s="59" t="str">
        <f>IF(A29="","",リレー種目!X11)</f>
        <v/>
      </c>
      <c r="L29" s="59" t="str">
        <f>IF(A29="","",リレー種目!Z11)</f>
        <v/>
      </c>
      <c r="M29" s="59" t="str">
        <f>IF(A29="","",申込書!$AB$6)</f>
        <v/>
      </c>
    </row>
    <row r="30" spans="1:13" x14ac:dyDescent="0.25">
      <c r="A30" t="str">
        <f>IF(リレー種目!F12="出場",リレー種目!Q12,"")</f>
        <v/>
      </c>
      <c r="B30" s="59" t="str">
        <f>IF(A30="","",申込書!$C$6)</f>
        <v/>
      </c>
      <c r="C30" s="59" t="str">
        <f>IF(A30="","",申込書!$S$9)</f>
        <v/>
      </c>
      <c r="D30" s="59" t="str">
        <f>IF(A30="","",リレー種目!R12)</f>
        <v/>
      </c>
      <c r="E30" s="59"/>
      <c r="F30" s="59"/>
      <c r="G30" s="59"/>
      <c r="H30" s="59"/>
      <c r="I30" s="59" t="str">
        <f>IF(A30="","",リレー種目!V12)</f>
        <v/>
      </c>
      <c r="J30" s="62">
        <v>0</v>
      </c>
      <c r="K30" s="59" t="str">
        <f>IF(A30="","",リレー種目!X12)</f>
        <v/>
      </c>
      <c r="L30" s="59" t="str">
        <f>IF(A30="","",リレー種目!Z12)</f>
        <v/>
      </c>
      <c r="M30" s="59" t="str">
        <f>IF(A30="","",申込書!$AB$6)</f>
        <v/>
      </c>
    </row>
    <row r="31" spans="1:13" x14ac:dyDescent="0.25">
      <c r="A31" t="str">
        <f>IF(リレー種目!F13="出場",リレー種目!Q13,"")</f>
        <v/>
      </c>
      <c r="B31" s="59" t="str">
        <f>IF(A31="","",申込書!$C$6)</f>
        <v/>
      </c>
      <c r="C31" s="59" t="str">
        <f>IF(A31="","",申込書!$S$9)</f>
        <v/>
      </c>
      <c r="D31" s="59" t="str">
        <f>IF(A31="","",リレー種目!R13)</f>
        <v/>
      </c>
      <c r="E31" s="59"/>
      <c r="F31" s="59"/>
      <c r="G31" s="59"/>
      <c r="H31" s="59"/>
      <c r="I31" s="59" t="str">
        <f>IF(A31="","",リレー種目!V13)</f>
        <v/>
      </c>
      <c r="J31" s="62">
        <v>0</v>
      </c>
      <c r="K31" s="59" t="str">
        <f>IF(A31="","",リレー種目!X13)</f>
        <v/>
      </c>
      <c r="L31" s="59" t="str">
        <f>IF(A31="","",リレー種目!Z13)</f>
        <v/>
      </c>
      <c r="M31" s="59" t="str">
        <f>IF(A31="","",申込書!$AB$6)</f>
        <v/>
      </c>
    </row>
    <row r="32" spans="1:13" x14ac:dyDescent="0.25">
      <c r="A32" t="str">
        <f>IF(リレー種目!F14="出場",リレー種目!Q14,"")</f>
        <v/>
      </c>
      <c r="B32" s="59" t="str">
        <f>IF(A32="","",申込書!$C$6)</f>
        <v/>
      </c>
      <c r="C32" s="59" t="str">
        <f>IF(A32="","",申込書!$S$9)</f>
        <v/>
      </c>
      <c r="D32" s="59" t="str">
        <f>IF(A32="","",リレー種目!R14)</f>
        <v/>
      </c>
      <c r="E32" s="59"/>
      <c r="F32" s="59"/>
      <c r="G32" s="59"/>
      <c r="H32" s="59"/>
      <c r="I32" s="59" t="str">
        <f>IF(A32="","",リレー種目!V14)</f>
        <v/>
      </c>
      <c r="J32" s="62">
        <v>0</v>
      </c>
      <c r="K32" s="59" t="str">
        <f>IF(A32="","",リレー種目!X14)</f>
        <v/>
      </c>
      <c r="L32" s="59" t="str">
        <f>IF(A32="","",リレー種目!Z14)</f>
        <v/>
      </c>
      <c r="M32" s="59" t="str">
        <f>IF(A32="","",申込書!$AB$6)</f>
        <v/>
      </c>
    </row>
    <row r="33" spans="1:13" x14ac:dyDescent="0.25">
      <c r="A33" s="58" t="str">
        <f>IF(リレー種目!F15="出場",リレー種目!Q15,"")</f>
        <v/>
      </c>
      <c r="B33" s="58" t="str">
        <f>IF(A33="","",申込書!$C$6)</f>
        <v/>
      </c>
      <c r="C33" s="58" t="str">
        <f>IF(A33="","",申込書!$S$9)</f>
        <v/>
      </c>
      <c r="D33" s="58" t="str">
        <f>IF(A33="","",リレー種目!R15)</f>
        <v/>
      </c>
      <c r="E33" s="58"/>
      <c r="F33" s="58"/>
      <c r="G33" s="58"/>
      <c r="H33" s="58"/>
      <c r="I33" s="58" t="str">
        <f>IF(A33="","",リレー種目!V15)</f>
        <v/>
      </c>
      <c r="J33" s="65">
        <v>0</v>
      </c>
      <c r="K33" s="58" t="str">
        <f>IF(A33="","",リレー種目!X15)</f>
        <v/>
      </c>
      <c r="L33" s="58" t="str">
        <f>IF(A33="","",リレー種目!Z15)</f>
        <v/>
      </c>
      <c r="M33" s="58" t="str">
        <f>IF(A33="","",申込書!$AB$6)</f>
        <v/>
      </c>
    </row>
    <row r="34" spans="1:13" x14ac:dyDescent="0.25">
      <c r="A34" t="str">
        <f>IF(リレー種目!F21="出場",リレー種目!Q21,"")</f>
        <v/>
      </c>
      <c r="B34" s="59" t="str">
        <f>IF(A34="","",申込書!$C$6)</f>
        <v/>
      </c>
      <c r="C34" s="59" t="str">
        <f>IF(A34="","",申込書!$S$9)</f>
        <v/>
      </c>
      <c r="D34" t="str">
        <f>IF(A34="","",リレー種目!R21)</f>
        <v/>
      </c>
      <c r="I34" t="str">
        <f>IF(A34="","",リレー種目!V21)</f>
        <v/>
      </c>
      <c r="J34">
        <v>0</v>
      </c>
      <c r="K34" t="str">
        <f>IF(A34="","",リレー種目!X21)</f>
        <v/>
      </c>
      <c r="L34" t="str">
        <f>IF(A34="","",リレー種目!Z21)</f>
        <v/>
      </c>
      <c r="M34" t="str">
        <f>IF(A34="","",申込書!$AB$6)</f>
        <v/>
      </c>
    </row>
    <row r="35" spans="1:13" x14ac:dyDescent="0.25">
      <c r="A35" t="str">
        <f>IF(リレー種目!F22="出場",リレー種目!Q22,"")</f>
        <v/>
      </c>
      <c r="B35" s="59" t="str">
        <f>IF(A35="","",申込書!$C$6)</f>
        <v/>
      </c>
      <c r="C35" s="59" t="str">
        <f>IF(A35="","",申込書!$S$9)</f>
        <v/>
      </c>
      <c r="D35" t="str">
        <f>IF(A35="","",リレー種目!R22)</f>
        <v/>
      </c>
      <c r="I35" t="str">
        <f>IF(A35="","",リレー種目!V22)</f>
        <v/>
      </c>
      <c r="J35">
        <v>0</v>
      </c>
      <c r="K35" t="str">
        <f>IF(A35="","",リレー種目!X22)</f>
        <v/>
      </c>
      <c r="L35" t="str">
        <f>IF(A35="","",リレー種目!Z22)</f>
        <v/>
      </c>
      <c r="M35" t="str">
        <f>IF(A35="","",申込書!$AB$6)</f>
        <v/>
      </c>
    </row>
    <row r="36" spans="1:13" x14ac:dyDescent="0.25">
      <c r="A36" t="str">
        <f>IF(リレー種目!F23="出場",リレー種目!Q23,"")</f>
        <v/>
      </c>
      <c r="B36" s="59" t="str">
        <f>IF(A36="","",申込書!$C$6)</f>
        <v/>
      </c>
      <c r="C36" s="59" t="str">
        <f>IF(A36="","",申込書!$S$9)</f>
        <v/>
      </c>
      <c r="D36" s="59" t="str">
        <f>IF(A36="","",リレー種目!R23)</f>
        <v/>
      </c>
      <c r="E36" s="59"/>
      <c r="F36" s="59"/>
      <c r="G36" s="59"/>
      <c r="H36" s="59"/>
      <c r="I36" s="59" t="str">
        <f>IF(A36="","",リレー種目!V23)</f>
        <v/>
      </c>
      <c r="J36" s="59">
        <v>0</v>
      </c>
      <c r="K36" s="59" t="str">
        <f>IF(A36="","",リレー種目!X23)</f>
        <v/>
      </c>
      <c r="L36" s="59" t="str">
        <f>IF(A36="","",リレー種目!Z23)</f>
        <v/>
      </c>
      <c r="M36" s="59" t="str">
        <f>IF(A36="","",申込書!$AB$6)</f>
        <v/>
      </c>
    </row>
    <row r="37" spans="1:13" x14ac:dyDescent="0.25">
      <c r="A37" t="str">
        <f>IF(リレー種目!F24="出場",リレー種目!Q24,"")</f>
        <v/>
      </c>
      <c r="B37" s="59" t="str">
        <f>IF(A37="","",申込書!$C$6)</f>
        <v/>
      </c>
      <c r="C37" s="59" t="str">
        <f>IF(A37="","",申込書!$S$9)</f>
        <v/>
      </c>
      <c r="D37" s="59" t="str">
        <f>IF(A37="","",リレー種目!R24)</f>
        <v/>
      </c>
      <c r="E37" s="59"/>
      <c r="F37" s="59"/>
      <c r="G37" s="59"/>
      <c r="H37" s="59"/>
      <c r="I37" s="59" t="str">
        <f>IF(A37="","",リレー種目!V24)</f>
        <v/>
      </c>
      <c r="J37" s="59">
        <v>0</v>
      </c>
      <c r="K37" s="59" t="str">
        <f>IF(A37="","",リレー種目!X24)</f>
        <v/>
      </c>
      <c r="L37" s="59" t="str">
        <f>IF(A37="","",リレー種目!Z24)</f>
        <v/>
      </c>
      <c r="M37" s="59" t="str">
        <f>IF(A37="","",申込書!$AB$6)</f>
        <v/>
      </c>
    </row>
    <row r="38" spans="1:13" x14ac:dyDescent="0.25">
      <c r="A38" t="str">
        <f>IF(リレー種目!F25="出場",リレー種目!Q25,"")</f>
        <v/>
      </c>
      <c r="B38" s="59" t="str">
        <f>IF(A38="","",申込書!$C$6)</f>
        <v/>
      </c>
      <c r="C38" s="59" t="str">
        <f>IF(A38="","",申込書!$S$9)</f>
        <v/>
      </c>
      <c r="D38" s="59" t="str">
        <f>IF(A38="","",リレー種目!R25)</f>
        <v/>
      </c>
      <c r="E38" s="59"/>
      <c r="F38" s="59"/>
      <c r="G38" s="59"/>
      <c r="H38" s="59"/>
      <c r="I38" s="59" t="str">
        <f>IF(A38="","",リレー種目!V25)</f>
        <v/>
      </c>
      <c r="J38" s="59">
        <v>0</v>
      </c>
      <c r="K38" s="59" t="str">
        <f>IF(A38="","",リレー種目!X25)</f>
        <v/>
      </c>
      <c r="L38" s="59" t="str">
        <f>IF(A38="","",リレー種目!Z25)</f>
        <v/>
      </c>
      <c r="M38" s="59" t="str">
        <f>IF(A38="","",申込書!$AB$6)</f>
        <v/>
      </c>
    </row>
    <row r="39" spans="1:13" x14ac:dyDescent="0.25">
      <c r="A39" t="str">
        <f>IF(リレー種目!F26="出場",リレー種目!Q26,"")</f>
        <v/>
      </c>
      <c r="B39" s="59" t="str">
        <f>IF(A39="","",申込書!$C$6)</f>
        <v/>
      </c>
      <c r="C39" s="59" t="str">
        <f>IF(A39="","",申込書!$S$9)</f>
        <v/>
      </c>
      <c r="D39" s="59" t="str">
        <f>IF(A39="","",リレー種目!R26)</f>
        <v/>
      </c>
      <c r="E39" s="59"/>
      <c r="F39" s="59"/>
      <c r="G39" s="59"/>
      <c r="H39" s="59"/>
      <c r="I39" s="59" t="str">
        <f>IF(A39="","",リレー種目!V26)</f>
        <v/>
      </c>
      <c r="J39" s="59">
        <v>0</v>
      </c>
      <c r="K39" s="59" t="str">
        <f>IF(A39="","",リレー種目!X26)</f>
        <v/>
      </c>
      <c r="L39" s="59" t="str">
        <f>IF(A39="","",リレー種目!Z26)</f>
        <v/>
      </c>
      <c r="M39" s="59" t="str">
        <f>IF(A39="","",申込書!$AB$6)</f>
        <v/>
      </c>
    </row>
    <row r="40" spans="1:13" x14ac:dyDescent="0.25">
      <c r="A40" t="str">
        <f>IF(リレー種目!F27="出場",リレー種目!Q27,"")</f>
        <v/>
      </c>
      <c r="B40" s="59" t="str">
        <f>IF(A40="","",申込書!$C$6)</f>
        <v/>
      </c>
      <c r="C40" s="59" t="str">
        <f>IF(A40="","",申込書!$S$9)</f>
        <v/>
      </c>
      <c r="D40" s="59" t="str">
        <f>IF(A40="","",リレー種目!R27)</f>
        <v/>
      </c>
      <c r="E40" s="59"/>
      <c r="F40" s="59"/>
      <c r="G40" s="59"/>
      <c r="H40" s="59"/>
      <c r="I40" s="59" t="str">
        <f>IF(A40="","",リレー種目!V27)</f>
        <v/>
      </c>
      <c r="J40" s="59">
        <v>0</v>
      </c>
      <c r="K40" s="59" t="str">
        <f>IF(A40="","",リレー種目!X27)</f>
        <v/>
      </c>
      <c r="L40" s="59" t="str">
        <f>IF(A40="","",リレー種目!Z27)</f>
        <v/>
      </c>
      <c r="M40" s="59" t="str">
        <f>IF(A40="","",申込書!$AB$6)</f>
        <v/>
      </c>
    </row>
    <row r="41" spans="1:13" x14ac:dyDescent="0.25">
      <c r="A41" t="str">
        <f>IF(リレー種目!F28="出場",リレー種目!Q28,"")</f>
        <v/>
      </c>
      <c r="B41" s="58" t="str">
        <f>IF(A41="","",申込書!$C$6)</f>
        <v/>
      </c>
      <c r="C41" s="58" t="str">
        <f>IF(A41="","",申込書!$S$9)</f>
        <v/>
      </c>
      <c r="D41" s="58" t="str">
        <f>IF(A41="","",リレー種目!R28)</f>
        <v/>
      </c>
      <c r="E41" s="58"/>
      <c r="F41" s="58"/>
      <c r="G41" s="58"/>
      <c r="H41" s="58"/>
      <c r="I41" s="58" t="str">
        <f>IF(A41="","",リレー種目!V28)</f>
        <v/>
      </c>
      <c r="J41" s="58">
        <v>0</v>
      </c>
      <c r="K41" s="58" t="str">
        <f>IF(A41="","",リレー種目!X28)</f>
        <v/>
      </c>
      <c r="L41" s="58" t="str">
        <f>IF(A41="","",リレー種目!Z28)</f>
        <v/>
      </c>
      <c r="M41" s="58" t="str">
        <f>IF(A41="","",申込書!$AB$6)</f>
        <v/>
      </c>
    </row>
    <row r="42" spans="1:13" x14ac:dyDescent="0.25">
      <c r="A42" s="63" t="str">
        <f>IF(リレー種目!F34="","",リレー種目!Q34)</f>
        <v/>
      </c>
      <c r="B42" s="63" t="str">
        <f>IF(A42="","",申込書!$C$6)</f>
        <v/>
      </c>
      <c r="C42" s="63" t="str">
        <f>IF(A42="","",申込書!$S$9)</f>
        <v/>
      </c>
      <c r="D42" s="63" t="str">
        <f>IF(A42="","",リレー種目!R34)</f>
        <v/>
      </c>
      <c r="E42" s="63"/>
      <c r="F42" s="63"/>
      <c r="G42" s="63"/>
      <c r="H42" s="63"/>
      <c r="I42" s="63" t="str">
        <f>IF(A42="","",リレー種目!V34)</f>
        <v/>
      </c>
      <c r="J42">
        <v>0</v>
      </c>
      <c r="K42" s="63" t="str">
        <f>IF(A42="","",リレー種目!X34)</f>
        <v/>
      </c>
      <c r="L42" s="63" t="str">
        <f>IF(A42="","",リレー種目!Z34)</f>
        <v/>
      </c>
      <c r="M42" s="63" t="str">
        <f>IF(A42="","",申込書!$AB$6)</f>
        <v/>
      </c>
    </row>
    <row r="43" spans="1:13" x14ac:dyDescent="0.25">
      <c r="A43" s="59" t="str">
        <f>IF(リレー種目!F35="","",リレー種目!Q35)</f>
        <v/>
      </c>
      <c r="B43" s="59" t="str">
        <f>IF(A43="","",申込書!$C$6)</f>
        <v/>
      </c>
      <c r="C43" s="59" t="str">
        <f>IF(A43="","",申込書!$S$9)</f>
        <v/>
      </c>
      <c r="D43" s="59" t="str">
        <f>IF(A43="","",リレー種目!R35)</f>
        <v/>
      </c>
      <c r="E43" s="59"/>
      <c r="F43" s="59"/>
      <c r="G43" s="59"/>
      <c r="H43" s="59"/>
      <c r="I43" s="59" t="str">
        <f>IF(A43="","",リレー種目!V35)</f>
        <v/>
      </c>
      <c r="J43">
        <v>0</v>
      </c>
      <c r="K43" s="59" t="str">
        <f>IF(A43="","",リレー種目!X35)</f>
        <v/>
      </c>
      <c r="L43" s="59" t="str">
        <f>IF(A43="","",リレー種目!Z35)</f>
        <v/>
      </c>
      <c r="M43" s="59" t="str">
        <f>IF(A43="","",申込書!$AB$6)</f>
        <v/>
      </c>
    </row>
    <row r="44" spans="1:13" x14ac:dyDescent="0.25">
      <c r="A44" s="59" t="str">
        <f>IF(リレー種目!F36="","",リレー種目!Q36)</f>
        <v/>
      </c>
      <c r="B44" s="59" t="str">
        <f>IF(A44="","",申込書!$C$6)</f>
        <v/>
      </c>
      <c r="C44" s="59" t="str">
        <f>IF(A44="","",申込書!$S$9)</f>
        <v/>
      </c>
      <c r="D44" s="59" t="str">
        <f>IF(A44="","",リレー種目!R36)</f>
        <v/>
      </c>
      <c r="E44" s="59"/>
      <c r="F44" s="59"/>
      <c r="G44" s="59"/>
      <c r="H44" s="59"/>
      <c r="I44" s="59" t="str">
        <f>IF(A44="","",リレー種目!V36)</f>
        <v/>
      </c>
      <c r="J44" s="59">
        <v>0</v>
      </c>
      <c r="K44" s="59" t="str">
        <f>IF(A44="","",リレー種目!X36)</f>
        <v/>
      </c>
      <c r="L44" s="59" t="str">
        <f>IF(A44="","",リレー種目!Z36)</f>
        <v/>
      </c>
      <c r="M44" s="59" t="str">
        <f>IF(A44="","",申込書!$AB$6)</f>
        <v/>
      </c>
    </row>
    <row r="45" spans="1:13" x14ac:dyDescent="0.25">
      <c r="A45" s="59" t="str">
        <f>IF(リレー種目!F37="","",リレー種目!Q37)</f>
        <v/>
      </c>
      <c r="B45" s="59" t="str">
        <f>IF(A45="","",申込書!$C$6)</f>
        <v/>
      </c>
      <c r="C45" s="59" t="str">
        <f>IF(A45="","",申込書!$S$9)</f>
        <v/>
      </c>
      <c r="D45" s="59" t="str">
        <f>IF(A45="","",リレー種目!R37)</f>
        <v/>
      </c>
      <c r="E45" s="59"/>
      <c r="F45" s="59"/>
      <c r="G45" s="59"/>
      <c r="H45" s="59"/>
      <c r="I45" s="59" t="str">
        <f>IF(A45="","",リレー種目!V37)</f>
        <v/>
      </c>
      <c r="J45" s="59">
        <v>0</v>
      </c>
      <c r="K45" s="59" t="str">
        <f>IF(A45="","",リレー種目!X37)</f>
        <v/>
      </c>
      <c r="L45" s="59" t="str">
        <f>IF(A45="","",リレー種目!Z37)</f>
        <v/>
      </c>
      <c r="M45" s="59" t="str">
        <f>IF(A45="","",申込書!$AB$6)</f>
        <v/>
      </c>
    </row>
    <row r="46" spans="1:13" x14ac:dyDescent="0.25">
      <c r="A46" s="59" t="str">
        <f>IF(リレー種目!F38="","",リレー種目!Q38)</f>
        <v/>
      </c>
      <c r="B46" s="59" t="str">
        <f>IF(A46="","",申込書!$C$6)</f>
        <v/>
      </c>
      <c r="C46" s="59" t="str">
        <f>IF(A46="","",申込書!$S$9)</f>
        <v/>
      </c>
      <c r="D46" s="59" t="str">
        <f>IF(A46="","",リレー種目!R38)</f>
        <v/>
      </c>
      <c r="E46" s="59"/>
      <c r="F46" s="59"/>
      <c r="G46" s="59"/>
      <c r="H46" s="59"/>
      <c r="I46" s="59" t="str">
        <f>IF(A46="","",リレー種目!V38)</f>
        <v/>
      </c>
      <c r="J46" s="59">
        <v>0</v>
      </c>
      <c r="K46" s="59" t="str">
        <f>IF(A46="","",リレー種目!X38)</f>
        <v/>
      </c>
      <c r="L46" s="59" t="str">
        <f>IF(A46="","",リレー種目!Z38)</f>
        <v/>
      </c>
      <c r="M46" s="59" t="str">
        <f>IF(A46="","",申込書!$AB$6)</f>
        <v/>
      </c>
    </row>
    <row r="47" spans="1:13" x14ac:dyDescent="0.25">
      <c r="A47" s="59" t="str">
        <f>IF(リレー種目!F39="","",リレー種目!Q39)</f>
        <v/>
      </c>
      <c r="B47" s="59" t="str">
        <f>IF(A47="","",申込書!$C$6)</f>
        <v/>
      </c>
      <c r="C47" s="59" t="str">
        <f>IF(A47="","",申込書!$S$9)</f>
        <v/>
      </c>
      <c r="D47" s="59" t="str">
        <f>IF(A47="","",リレー種目!R39)</f>
        <v/>
      </c>
      <c r="E47" s="59"/>
      <c r="F47" s="59"/>
      <c r="G47" s="59"/>
      <c r="H47" s="59"/>
      <c r="I47" s="59" t="str">
        <f>IF(A47="","",リレー種目!V39)</f>
        <v/>
      </c>
      <c r="J47" s="59">
        <v>0</v>
      </c>
      <c r="K47" s="59" t="str">
        <f>IF(A47="","",リレー種目!X39)</f>
        <v/>
      </c>
      <c r="L47" s="59" t="str">
        <f>IF(A47="","",リレー種目!Z39)</f>
        <v/>
      </c>
      <c r="M47" s="59" t="str">
        <f>IF(A47="","",申込書!$AB$6)</f>
        <v/>
      </c>
    </row>
    <row r="48" spans="1:13" x14ac:dyDescent="0.25">
      <c r="A48" s="59" t="str">
        <f>IF(リレー種目!F40="","",リレー種目!Q40)</f>
        <v/>
      </c>
      <c r="B48" s="59" t="str">
        <f>IF(A48="","",申込書!$C$6)</f>
        <v/>
      </c>
      <c r="C48" s="59" t="str">
        <f>IF(A48="","",申込書!$S$9)</f>
        <v/>
      </c>
      <c r="D48" s="59" t="str">
        <f>IF(A48="","",リレー種目!R40)</f>
        <v/>
      </c>
      <c r="E48" s="59"/>
      <c r="F48" s="59"/>
      <c r="G48" s="59"/>
      <c r="H48" s="59"/>
      <c r="I48" s="59" t="str">
        <f>IF(A48="","",リレー種目!V40)</f>
        <v/>
      </c>
      <c r="J48" s="59">
        <v>0</v>
      </c>
      <c r="K48" s="59" t="str">
        <f>IF(A48="","",リレー種目!X40)</f>
        <v/>
      </c>
      <c r="L48" s="59" t="str">
        <f>IF(A48="","",リレー種目!Z40)</f>
        <v/>
      </c>
      <c r="M48" s="59" t="str">
        <f>IF(A48="","",申込書!$AB$6)</f>
        <v/>
      </c>
    </row>
    <row r="49" spans="1:13" x14ac:dyDescent="0.25">
      <c r="A49" s="58" t="str">
        <f>IF(リレー種目!F41="","",リレー種目!Q41)</f>
        <v/>
      </c>
      <c r="B49" s="58" t="str">
        <f>IF(A49="","",申込書!$C$6)</f>
        <v/>
      </c>
      <c r="C49" s="58" t="str">
        <f>IF(A49="","",申込書!$S$9)</f>
        <v/>
      </c>
      <c r="D49" s="58" t="str">
        <f>IF(A49="","",リレー種目!R41)</f>
        <v/>
      </c>
      <c r="E49" s="58"/>
      <c r="F49" s="58"/>
      <c r="G49" s="58"/>
      <c r="H49" s="58"/>
      <c r="I49" s="58" t="str">
        <f>IF(A49="","",リレー種目!V41)</f>
        <v/>
      </c>
      <c r="J49" s="58">
        <v>0</v>
      </c>
      <c r="K49" s="58" t="str">
        <f>IF(A49="","",リレー種目!X41)</f>
        <v/>
      </c>
      <c r="L49" s="58" t="str">
        <f>IF(A49="","",リレー種目!Z41)</f>
        <v/>
      </c>
      <c r="M49" s="58" t="str">
        <f>IF(A49="","",申込書!$AB$6)</f>
        <v/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3"/>
  <sheetViews>
    <sheetView workbookViewId="0">
      <selection activeCell="N3" sqref="N3"/>
    </sheetView>
  </sheetViews>
  <sheetFormatPr defaultRowHeight="12" x14ac:dyDescent="0.25"/>
  <cols>
    <col min="1" max="1" width="6.7109375" bestFit="1" customWidth="1"/>
    <col min="2" max="2" width="9.7109375" bestFit="1" customWidth="1"/>
    <col min="3" max="3" width="14.140625" bestFit="1" customWidth="1"/>
    <col min="4" max="4" width="5.7109375" bestFit="1" customWidth="1"/>
    <col min="5" max="5" width="7.7109375" bestFit="1" customWidth="1"/>
    <col min="6" max="6" width="18.7109375" bestFit="1" customWidth="1"/>
    <col min="7" max="8" width="9.7109375" bestFit="1" customWidth="1"/>
    <col min="9" max="9" width="7.7109375" bestFit="1" customWidth="1"/>
    <col min="10" max="10" width="5.7109375" bestFit="1" customWidth="1"/>
    <col min="11" max="14" width="8.7109375" bestFit="1" customWidth="1"/>
  </cols>
  <sheetData>
    <row r="1" spans="1:14" x14ac:dyDescent="0.25">
      <c r="A1" t="s">
        <v>206</v>
      </c>
      <c r="B1" t="s">
        <v>207</v>
      </c>
      <c r="C1" t="s">
        <v>208</v>
      </c>
      <c r="D1" t="s">
        <v>209</v>
      </c>
      <c r="E1" t="s">
        <v>210</v>
      </c>
      <c r="F1" t="s">
        <v>211</v>
      </c>
      <c r="G1" t="s">
        <v>212</v>
      </c>
      <c r="H1" t="s">
        <v>213</v>
      </c>
      <c r="I1" t="s">
        <v>214</v>
      </c>
      <c r="J1" t="s">
        <v>215</v>
      </c>
      <c r="K1" t="s">
        <v>216</v>
      </c>
      <c r="L1" t="s">
        <v>217</v>
      </c>
      <c r="M1" t="s">
        <v>218</v>
      </c>
      <c r="N1" t="s">
        <v>219</v>
      </c>
    </row>
    <row r="2" spans="1:14" x14ac:dyDescent="0.25">
      <c r="A2" t="str">
        <f>IF(リレー!D6="","",リレー!V6)</f>
        <v/>
      </c>
      <c r="B2" t="str">
        <f>IF(A2="","",申込書!$C$6)</f>
        <v/>
      </c>
      <c r="C2" t="str">
        <f>IF(A2="","",申込書!$S$9)</f>
        <v/>
      </c>
      <c r="D2">
        <v>5</v>
      </c>
      <c r="E2" t="str">
        <f>IF(A2="","",リレー!W6)</f>
        <v/>
      </c>
      <c r="F2" t="str">
        <f>IF(A2="","",リレー!L6)</f>
        <v/>
      </c>
      <c r="G2" t="str">
        <f>IF(チーム!A2="","",申込書!$AB$6)</f>
        <v/>
      </c>
      <c r="H2">
        <v>0</v>
      </c>
      <c r="I2" t="str">
        <f>IF(A2="","",リレー!P6)</f>
        <v/>
      </c>
      <c r="J2" t="str">
        <f>IF(A2="","",リレー!Q6)</f>
        <v/>
      </c>
      <c r="K2" t="str">
        <f>IF(B2="","",リレー!AR6)</f>
        <v/>
      </c>
      <c r="L2" t="str">
        <f>IF(C2="","",リレー!AS6)</f>
        <v/>
      </c>
      <c r="M2" t="str">
        <f>IF(D2="","",リレー!AT6)</f>
        <v/>
      </c>
      <c r="N2" t="str">
        <f>IF(E2="","",リレー!AU6)</f>
        <v/>
      </c>
    </row>
    <row r="3" spans="1:14" x14ac:dyDescent="0.25">
      <c r="A3" t="str">
        <f>IF(リレー!D7="","",リレー!V7)</f>
        <v/>
      </c>
      <c r="B3" t="str">
        <f>IF(A3="","",申込書!$C$6)</f>
        <v/>
      </c>
      <c r="C3" t="str">
        <f>IF(A3="","",申込書!$S$9)</f>
        <v/>
      </c>
      <c r="D3">
        <v>5</v>
      </c>
      <c r="E3" t="str">
        <f>IF(A3="","",リレー!W7)</f>
        <v/>
      </c>
      <c r="F3" t="str">
        <f>IF(A3="","",リレー!L7)</f>
        <v/>
      </c>
      <c r="G3" t="str">
        <f>IF(チーム!A3="","",申込書!$AB$6)</f>
        <v/>
      </c>
      <c r="H3">
        <v>0</v>
      </c>
      <c r="I3" t="str">
        <f>IF(A3="","",リレー!P7)</f>
        <v/>
      </c>
      <c r="J3" t="str">
        <f>IF(A3="","",リレー!Q7)</f>
        <v/>
      </c>
      <c r="K3" t="str">
        <f>IF(B3="","",リレー!AR7)</f>
        <v/>
      </c>
      <c r="L3" t="str">
        <f>IF(C3="","",リレー!AS7)</f>
        <v/>
      </c>
      <c r="M3" t="str">
        <f>IF(D3="","",リレー!AT7)</f>
        <v/>
      </c>
      <c r="N3" t="str">
        <f>IF(E3="","",リレー!AU7)</f>
        <v/>
      </c>
    </row>
    <row r="4" spans="1:14" x14ac:dyDescent="0.25">
      <c r="A4" t="str">
        <f>IF(リレー!D8="","",リレー!V8)</f>
        <v/>
      </c>
      <c r="B4" t="str">
        <f>IF(A4="","",申込書!$C$6)</f>
        <v/>
      </c>
      <c r="C4" t="str">
        <f>IF(A4="","",申込書!$S$9)</f>
        <v/>
      </c>
      <c r="D4">
        <v>5</v>
      </c>
      <c r="E4" t="str">
        <f>IF(A4="","",リレー!W8)</f>
        <v/>
      </c>
      <c r="F4" t="str">
        <f>IF(A4="","",リレー!L8)</f>
        <v/>
      </c>
      <c r="G4" t="str">
        <f>IF(チーム!A4="","",申込書!$AB$6)</f>
        <v/>
      </c>
      <c r="H4">
        <v>0</v>
      </c>
      <c r="I4" t="str">
        <f>IF(A4="","",リレー!P8)</f>
        <v/>
      </c>
      <c r="J4" t="str">
        <f>IF(A4="","",リレー!Q8)</f>
        <v/>
      </c>
      <c r="K4" t="str">
        <f>IF(B4="","",リレー!AR8)</f>
        <v/>
      </c>
      <c r="L4" t="str">
        <f>IF(C4="","",リレー!AS8)</f>
        <v/>
      </c>
      <c r="M4" t="str">
        <f>IF(D4="","",リレー!AT8)</f>
        <v/>
      </c>
      <c r="N4" t="str">
        <f>IF(E4="","",リレー!AU8)</f>
        <v/>
      </c>
    </row>
    <row r="5" spans="1:14" x14ac:dyDescent="0.25">
      <c r="A5" t="str">
        <f>IF(リレー!D9="","",リレー!V9)</f>
        <v/>
      </c>
      <c r="B5" t="str">
        <f>IF(A5="","",申込書!$C$6)</f>
        <v/>
      </c>
      <c r="C5" t="str">
        <f>IF(A5="","",申込書!$S$9)</f>
        <v/>
      </c>
      <c r="D5">
        <v>5</v>
      </c>
      <c r="E5" t="str">
        <f>IF(A5="","",リレー!W9)</f>
        <v/>
      </c>
      <c r="F5" t="str">
        <f>IF(A5="","",リレー!L9)</f>
        <v/>
      </c>
      <c r="G5" t="str">
        <f>IF(チーム!A5="","",申込書!$AB$6)</f>
        <v/>
      </c>
      <c r="H5">
        <v>0</v>
      </c>
      <c r="I5" t="str">
        <f>IF(A5="","",リレー!P9)</f>
        <v/>
      </c>
      <c r="J5" t="str">
        <f>IF(A5="","",リレー!Q9)</f>
        <v/>
      </c>
      <c r="K5" t="str">
        <f>IF(B5="","",リレー!AR9)</f>
        <v/>
      </c>
      <c r="L5" t="str">
        <f>IF(C5="","",リレー!AS9)</f>
        <v/>
      </c>
      <c r="M5" t="str">
        <f>IF(D5="","",リレー!AT9)</f>
        <v/>
      </c>
      <c r="N5" t="str">
        <f>IF(E5="","",リレー!AU9)</f>
        <v/>
      </c>
    </row>
    <row r="6" spans="1:14" x14ac:dyDescent="0.25">
      <c r="A6" t="str">
        <f>IF(リレー!D10="","",リレー!V10)</f>
        <v/>
      </c>
      <c r="B6" t="str">
        <f>IF(A6="","",申込書!$C$6)</f>
        <v/>
      </c>
      <c r="C6" t="str">
        <f>IF(A6="","",申込書!$S$9)</f>
        <v/>
      </c>
      <c r="D6">
        <v>5</v>
      </c>
      <c r="E6" t="str">
        <f>IF(A6="","",リレー!W10)</f>
        <v/>
      </c>
      <c r="F6" t="str">
        <f>IF(A6="","",リレー!L10)</f>
        <v/>
      </c>
      <c r="G6" t="str">
        <f>IF(チーム!A6="","",申込書!$AB$6)</f>
        <v/>
      </c>
      <c r="H6">
        <v>0</v>
      </c>
      <c r="I6" t="str">
        <f>IF(A6="","",リレー!P10)</f>
        <v/>
      </c>
      <c r="J6" t="str">
        <f>IF(A6="","",リレー!Q10)</f>
        <v/>
      </c>
      <c r="K6" t="str">
        <f>IF(B6="","",リレー!AR10)</f>
        <v/>
      </c>
      <c r="L6" t="str">
        <f>IF(C6="","",リレー!AS10)</f>
        <v/>
      </c>
      <c r="M6" t="str">
        <f>IF(D6="","",リレー!AT10)</f>
        <v/>
      </c>
      <c r="N6" t="str">
        <f>IF(E6="","",リレー!AU10)</f>
        <v/>
      </c>
    </row>
    <row r="7" spans="1:14" x14ac:dyDescent="0.25">
      <c r="A7" t="str">
        <f>IF(リレー!D11="","",リレー!V11)</f>
        <v/>
      </c>
      <c r="B7" t="str">
        <f>IF(A7="","",申込書!$C$6)</f>
        <v/>
      </c>
      <c r="C7" t="str">
        <f>IF(A7="","",申込書!$S$9)</f>
        <v/>
      </c>
      <c r="D7">
        <v>5</v>
      </c>
      <c r="E7" t="str">
        <f>IF(A7="","",リレー!W11)</f>
        <v/>
      </c>
      <c r="F7" t="str">
        <f>IF(A7="","",リレー!L11)</f>
        <v/>
      </c>
      <c r="G7" t="str">
        <f>IF(チーム!A7="","",申込書!$AB$6)</f>
        <v/>
      </c>
      <c r="H7">
        <v>0</v>
      </c>
      <c r="I7" t="str">
        <f>IF(A7="","",リレー!P11)</f>
        <v/>
      </c>
      <c r="J7" t="str">
        <f>IF(A7="","",リレー!Q11)</f>
        <v/>
      </c>
      <c r="K7" t="str">
        <f>IF(B7="","",リレー!AR11)</f>
        <v/>
      </c>
      <c r="L7" t="str">
        <f>IF(C7="","",リレー!AS11)</f>
        <v/>
      </c>
      <c r="M7" t="str">
        <f>IF(D7="","",リレー!AT11)</f>
        <v/>
      </c>
      <c r="N7" t="str">
        <f>IF(E7="","",リレー!AU11)</f>
        <v/>
      </c>
    </row>
    <row r="8" spans="1:14" x14ac:dyDescent="0.25">
      <c r="A8" t="str">
        <f>IF(リレー!D12="","",リレー!V12)</f>
        <v/>
      </c>
      <c r="B8" t="str">
        <f>IF(A8="","",申込書!$C$6)</f>
        <v/>
      </c>
      <c r="C8" t="str">
        <f>IF(A8="","",申込書!$S$9)</f>
        <v/>
      </c>
      <c r="D8">
        <v>5</v>
      </c>
      <c r="E8" t="str">
        <f>IF(A8="","",リレー!W12)</f>
        <v/>
      </c>
      <c r="F8" t="str">
        <f>IF(A8="","",リレー!L12)</f>
        <v/>
      </c>
      <c r="G8" t="str">
        <f>IF(チーム!A8="","",申込書!$AB$6)</f>
        <v/>
      </c>
      <c r="H8">
        <v>0</v>
      </c>
      <c r="I8" t="str">
        <f>IF(A8="","",リレー!P12)</f>
        <v/>
      </c>
      <c r="J8" t="str">
        <f>IF(A8="","",リレー!Q12)</f>
        <v/>
      </c>
      <c r="K8" t="str">
        <f>IF(B8="","",リレー!AR12)</f>
        <v/>
      </c>
      <c r="L8" t="str">
        <f>IF(C8="","",リレー!AS12)</f>
        <v/>
      </c>
      <c r="M8" t="str">
        <f>IF(D8="","",リレー!AT12)</f>
        <v/>
      </c>
      <c r="N8" t="str">
        <f>IF(E8="","",リレー!AU12)</f>
        <v/>
      </c>
    </row>
    <row r="9" spans="1:14" x14ac:dyDescent="0.25">
      <c r="A9" t="str">
        <f>IF(リレー!D13="","",リレー!V13)</f>
        <v/>
      </c>
      <c r="B9" t="str">
        <f>IF(A9="","",申込書!$C$6)</f>
        <v/>
      </c>
      <c r="C9" t="str">
        <f>IF(A9="","",申込書!$S$9)</f>
        <v/>
      </c>
      <c r="D9">
        <v>5</v>
      </c>
      <c r="E9" t="str">
        <f>IF(A9="","",リレー!W13)</f>
        <v/>
      </c>
      <c r="F9" t="str">
        <f>IF(A9="","",リレー!L13)</f>
        <v/>
      </c>
      <c r="G9" t="str">
        <f>IF(チーム!A9="","",申込書!$AB$6)</f>
        <v/>
      </c>
      <c r="H9">
        <v>0</v>
      </c>
      <c r="I9" t="str">
        <f>IF(A9="","",リレー!P13)</f>
        <v/>
      </c>
      <c r="J9" t="str">
        <f>IF(A9="","",リレー!Q13)</f>
        <v/>
      </c>
      <c r="K9" t="str">
        <f>IF(B9="","",リレー!AR13)</f>
        <v/>
      </c>
      <c r="L9" t="str">
        <f>IF(C9="","",リレー!AS13)</f>
        <v/>
      </c>
      <c r="M9" t="str">
        <f>IF(D9="","",リレー!AT13)</f>
        <v/>
      </c>
      <c r="N9" t="str">
        <f>IF(E9="","",リレー!AU13)</f>
        <v/>
      </c>
    </row>
    <row r="10" spans="1:14" x14ac:dyDescent="0.25">
      <c r="A10" t="str">
        <f>IF(リレー!D14="","",リレー!V14)</f>
        <v/>
      </c>
      <c r="B10" t="str">
        <f>IF(A10="","",申込書!$C$6)</f>
        <v/>
      </c>
      <c r="C10" t="str">
        <f>IF(A10="","",申込書!$S$9)</f>
        <v/>
      </c>
      <c r="D10">
        <v>5</v>
      </c>
      <c r="E10" t="str">
        <f>IF(A10="","",リレー!W14)</f>
        <v/>
      </c>
      <c r="F10" t="str">
        <f>IF(A10="","",リレー!L14)</f>
        <v/>
      </c>
      <c r="G10" t="str">
        <f>IF(チーム!A10="","",申込書!$AB$6)</f>
        <v/>
      </c>
      <c r="H10">
        <v>0</v>
      </c>
      <c r="I10" t="str">
        <f>IF(A10="","",リレー!P14)</f>
        <v/>
      </c>
      <c r="J10" t="str">
        <f>IF(A10="","",リレー!Q14)</f>
        <v/>
      </c>
      <c r="K10" t="str">
        <f>IF(B10="","",リレー!AR14)</f>
        <v/>
      </c>
      <c r="L10" t="str">
        <f>IF(C10="","",リレー!AS14)</f>
        <v/>
      </c>
      <c r="M10" t="str">
        <f>IF(D10="","",リレー!AT14)</f>
        <v/>
      </c>
      <c r="N10" t="str">
        <f>IF(E10="","",リレー!AU14)</f>
        <v/>
      </c>
    </row>
    <row r="11" spans="1:14" x14ac:dyDescent="0.25">
      <c r="A11" t="str">
        <f>IF(リレー!D15="","",リレー!V15)</f>
        <v/>
      </c>
      <c r="B11" t="str">
        <f>IF(A11="","",申込書!$C$6)</f>
        <v/>
      </c>
      <c r="C11" t="str">
        <f>IF(A11="","",申込書!$S$9)</f>
        <v/>
      </c>
      <c r="D11">
        <v>5</v>
      </c>
      <c r="E11" t="str">
        <f>IF(A11="","",リレー!W15)</f>
        <v/>
      </c>
      <c r="F11" t="str">
        <f>IF(A11="","",リレー!L15)</f>
        <v/>
      </c>
      <c r="G11" t="str">
        <f>IF(チーム!A11="","",申込書!$AB$6)</f>
        <v/>
      </c>
      <c r="H11">
        <v>0</v>
      </c>
      <c r="I11" t="str">
        <f>IF(A11="","",リレー!P15)</f>
        <v/>
      </c>
      <c r="J11" t="str">
        <f>IF(A11="","",リレー!Q15)</f>
        <v/>
      </c>
      <c r="K11" t="str">
        <f>IF(B11="","",リレー!AR15)</f>
        <v/>
      </c>
      <c r="L11" t="str">
        <f>IF(C11="","",リレー!AS15)</f>
        <v/>
      </c>
      <c r="M11" t="str">
        <f>IF(D11="","",リレー!AT15)</f>
        <v/>
      </c>
      <c r="N11" t="str">
        <f>IF(E11="","",リレー!AU15)</f>
        <v/>
      </c>
    </row>
    <row r="12" spans="1:14" x14ac:dyDescent="0.25">
      <c r="A12" t="str">
        <f>IF(リレー!D16="","",リレー!V16)</f>
        <v/>
      </c>
      <c r="B12" t="str">
        <f>IF(A12="","",申込書!$C$6)</f>
        <v/>
      </c>
      <c r="C12" t="str">
        <f>IF(A12="","",申込書!$S$9)</f>
        <v/>
      </c>
      <c r="D12">
        <v>5</v>
      </c>
      <c r="E12" t="str">
        <f>IF(A12="","",リレー!W16)</f>
        <v/>
      </c>
      <c r="F12" t="str">
        <f>IF(A12="","",リレー!L16)</f>
        <v/>
      </c>
      <c r="G12" t="str">
        <f>IF(チーム!A12="","",申込書!$AB$6)</f>
        <v/>
      </c>
      <c r="H12">
        <v>0</v>
      </c>
      <c r="I12" t="str">
        <f>IF(A12="","",リレー!P16)</f>
        <v/>
      </c>
      <c r="J12" t="str">
        <f>IF(A12="","",リレー!Q16)</f>
        <v/>
      </c>
      <c r="K12" t="str">
        <f>IF(B12="","",リレー!AR16)</f>
        <v/>
      </c>
      <c r="L12" t="str">
        <f>IF(C12="","",リレー!AS16)</f>
        <v/>
      </c>
      <c r="M12" t="str">
        <f>IF(D12="","",リレー!AT16)</f>
        <v/>
      </c>
      <c r="N12" t="str">
        <f>IF(E12="","",リレー!AU16)</f>
        <v/>
      </c>
    </row>
    <row r="13" spans="1:14" x14ac:dyDescent="0.25">
      <c r="A13" t="str">
        <f>IF(リレー!D17="","",リレー!V17)</f>
        <v/>
      </c>
      <c r="B13" t="str">
        <f>IF(A13="","",申込書!$C$6)</f>
        <v/>
      </c>
      <c r="C13" t="str">
        <f>IF(A13="","",申込書!$S$9)</f>
        <v/>
      </c>
      <c r="D13">
        <v>5</v>
      </c>
      <c r="E13" t="str">
        <f>IF(A13="","",リレー!W17)</f>
        <v/>
      </c>
      <c r="F13" t="str">
        <f>IF(A13="","",リレー!L17)</f>
        <v/>
      </c>
      <c r="G13" t="str">
        <f>IF(チーム!A13="","",申込書!$AB$6)</f>
        <v/>
      </c>
      <c r="H13">
        <v>0</v>
      </c>
      <c r="I13" t="str">
        <f>IF(A13="","",リレー!P17)</f>
        <v/>
      </c>
      <c r="J13" t="str">
        <f>IF(A13="","",リレー!Q17)</f>
        <v/>
      </c>
      <c r="K13" t="str">
        <f>IF(B13="","",リレー!AR17)</f>
        <v/>
      </c>
      <c r="L13" t="str">
        <f>IF(C13="","",リレー!AS17)</f>
        <v/>
      </c>
      <c r="M13" t="str">
        <f>IF(D13="","",リレー!AT17)</f>
        <v/>
      </c>
      <c r="N13" t="str">
        <f>IF(E13="","",リレー!AU17)</f>
        <v/>
      </c>
    </row>
    <row r="14" spans="1:14" x14ac:dyDescent="0.25">
      <c r="A14" t="str">
        <f>IF(リレー!D18="","",リレー!V18)</f>
        <v/>
      </c>
      <c r="B14" t="str">
        <f>IF(A14="","",申込書!$C$6)</f>
        <v/>
      </c>
      <c r="C14" t="str">
        <f>IF(A14="","",申込書!$S$9)</f>
        <v/>
      </c>
      <c r="D14">
        <v>5</v>
      </c>
      <c r="E14" t="str">
        <f>IF(A14="","",リレー!W18)</f>
        <v/>
      </c>
      <c r="F14" t="str">
        <f>IF(A14="","",リレー!L18)</f>
        <v/>
      </c>
      <c r="G14" t="str">
        <f>IF(チーム!A14="","",申込書!$AB$6)</f>
        <v/>
      </c>
      <c r="H14">
        <v>0</v>
      </c>
      <c r="I14" t="str">
        <f>IF(A14="","",リレー!P18)</f>
        <v/>
      </c>
      <c r="J14" t="str">
        <f>IF(A14="","",リレー!Q18)</f>
        <v/>
      </c>
      <c r="K14" t="str">
        <f>IF(B14="","",リレー!AR18)</f>
        <v/>
      </c>
      <c r="L14" t="str">
        <f>IF(C14="","",リレー!AS18)</f>
        <v/>
      </c>
      <c r="M14" t="str">
        <f>IF(D14="","",リレー!AT18)</f>
        <v/>
      </c>
      <c r="N14" t="str">
        <f>IF(E14="","",リレー!AU18)</f>
        <v/>
      </c>
    </row>
    <row r="15" spans="1:14" x14ac:dyDescent="0.25">
      <c r="A15" t="str">
        <f>IF(リレー!D19="","",リレー!V19)</f>
        <v/>
      </c>
      <c r="B15" t="str">
        <f>IF(A15="","",申込書!$C$6)</f>
        <v/>
      </c>
      <c r="C15" t="str">
        <f>IF(A15="","",申込書!$S$9)</f>
        <v/>
      </c>
      <c r="D15">
        <v>5</v>
      </c>
      <c r="E15" t="str">
        <f>IF(A15="","",リレー!W19)</f>
        <v/>
      </c>
      <c r="F15" t="str">
        <f>IF(A15="","",リレー!L19)</f>
        <v/>
      </c>
      <c r="G15" t="str">
        <f>IF(チーム!A15="","",申込書!$AB$6)</f>
        <v/>
      </c>
      <c r="H15">
        <v>0</v>
      </c>
      <c r="I15" t="str">
        <f>IF(A15="","",リレー!P19)</f>
        <v/>
      </c>
      <c r="J15" t="str">
        <f>IF(A15="","",リレー!Q19)</f>
        <v/>
      </c>
      <c r="K15" t="str">
        <f>IF(B15="","",リレー!AR19)</f>
        <v/>
      </c>
      <c r="L15" t="str">
        <f>IF(C15="","",リレー!AS19)</f>
        <v/>
      </c>
      <c r="M15" t="str">
        <f>IF(D15="","",リレー!AT19)</f>
        <v/>
      </c>
      <c r="N15" t="str">
        <f>IF(E15="","",リレー!AU19)</f>
        <v/>
      </c>
    </row>
    <row r="16" spans="1:14" x14ac:dyDescent="0.25">
      <c r="A16" t="str">
        <f>IF(リレー!D20="","",リレー!V20)</f>
        <v/>
      </c>
      <c r="B16" t="str">
        <f>IF(A16="","",申込書!$C$6)</f>
        <v/>
      </c>
      <c r="C16" t="str">
        <f>IF(A16="","",申込書!$S$9)</f>
        <v/>
      </c>
      <c r="D16">
        <v>5</v>
      </c>
      <c r="E16" t="str">
        <f>IF(A16="","",リレー!W20)</f>
        <v/>
      </c>
      <c r="F16" t="str">
        <f>IF(A16="","",リレー!L20)</f>
        <v/>
      </c>
      <c r="G16" t="str">
        <f>IF(チーム!A16="","",申込書!$AB$6)</f>
        <v/>
      </c>
      <c r="H16">
        <v>0</v>
      </c>
      <c r="I16" t="str">
        <f>IF(A16="","",リレー!P20)</f>
        <v/>
      </c>
      <c r="J16" t="str">
        <f>IF(A16="","",リレー!Q20)</f>
        <v/>
      </c>
      <c r="K16" t="str">
        <f>IF(B16="","",リレー!AR20)</f>
        <v/>
      </c>
      <c r="L16" t="str">
        <f>IF(C16="","",リレー!AS20)</f>
        <v/>
      </c>
      <c r="M16" t="str">
        <f>IF(D16="","",リレー!AT20)</f>
        <v/>
      </c>
      <c r="N16" t="str">
        <f>IF(E16="","",リレー!AU20)</f>
        <v/>
      </c>
    </row>
    <row r="17" spans="1:14" x14ac:dyDescent="0.25">
      <c r="A17" t="str">
        <f>IF(リレー!D21="","",リレー!V21)</f>
        <v/>
      </c>
      <c r="B17" t="str">
        <f>IF(A17="","",申込書!$C$6)</f>
        <v/>
      </c>
      <c r="C17" t="str">
        <f>IF(A17="","",申込書!$S$9)</f>
        <v/>
      </c>
      <c r="D17">
        <v>5</v>
      </c>
      <c r="E17" t="str">
        <f>IF(A17="","",リレー!W21)</f>
        <v/>
      </c>
      <c r="F17" t="str">
        <f>IF(A17="","",リレー!L21)</f>
        <v/>
      </c>
      <c r="G17" t="str">
        <f>IF(チーム!A17="","",申込書!$AB$6)</f>
        <v/>
      </c>
      <c r="H17">
        <v>0</v>
      </c>
      <c r="I17" t="str">
        <f>IF(A17="","",リレー!P21)</f>
        <v/>
      </c>
      <c r="J17" t="str">
        <f>IF(A17="","",リレー!Q21)</f>
        <v/>
      </c>
      <c r="K17" t="str">
        <f>IF(B17="","",リレー!AR21)</f>
        <v/>
      </c>
      <c r="L17" t="str">
        <f>IF(C17="","",リレー!AS21)</f>
        <v/>
      </c>
      <c r="M17" t="str">
        <f>IF(D17="","",リレー!AT21)</f>
        <v/>
      </c>
      <c r="N17" t="str">
        <f>IF(E17="","",リレー!AU21)</f>
        <v/>
      </c>
    </row>
    <row r="18" spans="1:14" x14ac:dyDescent="0.25">
      <c r="A18" t="str">
        <f>IF(リレー!D22="","",リレー!V22)</f>
        <v/>
      </c>
      <c r="B18" t="str">
        <f>IF(A18="","",申込書!$C$6)</f>
        <v/>
      </c>
      <c r="C18" t="str">
        <f>IF(A18="","",申込書!$S$9)</f>
        <v/>
      </c>
      <c r="D18">
        <v>5</v>
      </c>
      <c r="E18" t="str">
        <f>IF(A18="","",リレー!W22)</f>
        <v/>
      </c>
      <c r="F18" t="str">
        <f>IF(A18="","",リレー!L22)</f>
        <v/>
      </c>
      <c r="G18" t="str">
        <f>IF(チーム!A18="","",申込書!$AB$6)</f>
        <v/>
      </c>
      <c r="H18">
        <v>0</v>
      </c>
      <c r="I18" t="str">
        <f>IF(A18="","",リレー!P22)</f>
        <v/>
      </c>
      <c r="J18" t="str">
        <f>IF(A18="","",リレー!Q22)</f>
        <v/>
      </c>
      <c r="K18" t="str">
        <f>IF(B18="","",リレー!AR22)</f>
        <v/>
      </c>
      <c r="L18" t="str">
        <f>IF(C18="","",リレー!AS22)</f>
        <v/>
      </c>
      <c r="M18" t="str">
        <f>IF(D18="","",リレー!AT22)</f>
        <v/>
      </c>
      <c r="N18" t="str">
        <f>IF(E18="","",リレー!AU22)</f>
        <v/>
      </c>
    </row>
    <row r="19" spans="1:14" x14ac:dyDescent="0.25">
      <c r="A19" t="str">
        <f>IF(リレー!D23="","",リレー!V23)</f>
        <v/>
      </c>
      <c r="B19" t="str">
        <f>IF(A19="","",申込書!$C$6)</f>
        <v/>
      </c>
      <c r="C19" t="str">
        <f>IF(A19="","",申込書!$S$9)</f>
        <v/>
      </c>
      <c r="D19">
        <v>5</v>
      </c>
      <c r="E19" t="str">
        <f>IF(A19="","",リレー!W23)</f>
        <v/>
      </c>
      <c r="F19" t="str">
        <f>IF(A19="","",リレー!L23)</f>
        <v/>
      </c>
      <c r="G19" t="str">
        <f>IF(チーム!A19="","",申込書!$AB$6)</f>
        <v/>
      </c>
      <c r="H19">
        <v>0</v>
      </c>
      <c r="I19" t="str">
        <f>IF(A19="","",リレー!P23)</f>
        <v/>
      </c>
      <c r="J19" t="str">
        <f>IF(A19="","",リレー!Q23)</f>
        <v/>
      </c>
      <c r="K19" t="str">
        <f>IF(B19="","",リレー!AR23)</f>
        <v/>
      </c>
      <c r="L19" t="str">
        <f>IF(C19="","",リレー!AS23)</f>
        <v/>
      </c>
      <c r="M19" t="str">
        <f>IF(D19="","",リレー!AT23)</f>
        <v/>
      </c>
      <c r="N19" t="str">
        <f>IF(E19="","",リレー!AU23)</f>
        <v/>
      </c>
    </row>
    <row r="20" spans="1:14" x14ac:dyDescent="0.25">
      <c r="A20" t="str">
        <f>IF(リレー!D24="","",リレー!V24)</f>
        <v/>
      </c>
      <c r="B20" t="str">
        <f>IF(A20="","",申込書!$C$6)</f>
        <v/>
      </c>
      <c r="C20" t="str">
        <f>IF(A20="","",申込書!$S$9)</f>
        <v/>
      </c>
      <c r="D20">
        <v>5</v>
      </c>
      <c r="E20" t="str">
        <f>IF(A20="","",リレー!W24)</f>
        <v/>
      </c>
      <c r="F20" t="str">
        <f>IF(A20="","",リレー!L24)</f>
        <v/>
      </c>
      <c r="G20" t="str">
        <f>IF(チーム!A20="","",申込書!$AB$6)</f>
        <v/>
      </c>
      <c r="H20">
        <v>0</v>
      </c>
      <c r="I20" t="str">
        <f>IF(A20="","",リレー!P24)</f>
        <v/>
      </c>
      <c r="J20" t="str">
        <f>IF(A20="","",リレー!Q24)</f>
        <v/>
      </c>
      <c r="K20" t="str">
        <f>IF(B20="","",リレー!AR24)</f>
        <v/>
      </c>
      <c r="L20" t="str">
        <f>IF(C20="","",リレー!AS24)</f>
        <v/>
      </c>
      <c r="M20" t="str">
        <f>IF(D20="","",リレー!AT24)</f>
        <v/>
      </c>
      <c r="N20" t="str">
        <f>IF(E20="","",リレー!AU24)</f>
        <v/>
      </c>
    </row>
    <row r="21" spans="1:14" x14ac:dyDescent="0.25">
      <c r="A21" t="str">
        <f>IF(リレー!D25="","",リレー!V25)</f>
        <v/>
      </c>
      <c r="B21" t="str">
        <f>IF(A21="","",申込書!$C$6)</f>
        <v/>
      </c>
      <c r="C21" t="str">
        <f>IF(A21="","",申込書!$S$9)</f>
        <v/>
      </c>
      <c r="D21">
        <v>5</v>
      </c>
      <c r="E21" t="str">
        <f>IF(A21="","",リレー!W25)</f>
        <v/>
      </c>
      <c r="F21" t="str">
        <f>IF(A21="","",リレー!L25)</f>
        <v/>
      </c>
      <c r="G21" t="str">
        <f>IF(チーム!A21="","",申込書!$AB$6)</f>
        <v/>
      </c>
      <c r="H21">
        <v>0</v>
      </c>
      <c r="I21" t="str">
        <f>IF(A21="","",リレー!P25)</f>
        <v/>
      </c>
      <c r="J21" t="str">
        <f>IF(A21="","",リレー!Q25)</f>
        <v/>
      </c>
      <c r="K21" t="str">
        <f>IF(B21="","",リレー!AR25)</f>
        <v/>
      </c>
      <c r="L21" t="str">
        <f>IF(C21="","",リレー!AS25)</f>
        <v/>
      </c>
      <c r="M21" t="str">
        <f>IF(D21="","",リレー!AT25)</f>
        <v/>
      </c>
      <c r="N21" t="str">
        <f>IF(E21="","",リレー!AU25)</f>
        <v/>
      </c>
    </row>
    <row r="22" spans="1:14" x14ac:dyDescent="0.25">
      <c r="A22" t="str">
        <f>IF(リレー!D26="","",リレー!V26)</f>
        <v/>
      </c>
      <c r="B22" t="str">
        <f>IF(A22="","",申込書!$C$6)</f>
        <v/>
      </c>
      <c r="C22" t="str">
        <f>IF(A22="","",申込書!$S$9)</f>
        <v/>
      </c>
      <c r="D22">
        <v>5</v>
      </c>
      <c r="E22" t="str">
        <f>IF(A22="","",リレー!W26)</f>
        <v/>
      </c>
      <c r="F22" t="str">
        <f>IF(A22="","",リレー!L26)</f>
        <v/>
      </c>
      <c r="G22" t="str">
        <f>IF(チーム!A22="","",申込書!$AB$6)</f>
        <v/>
      </c>
      <c r="H22">
        <v>0</v>
      </c>
      <c r="I22" t="str">
        <f>IF(A22="","",リレー!P26)</f>
        <v/>
      </c>
      <c r="J22" t="str">
        <f>IF(A22="","",リレー!Q26)</f>
        <v/>
      </c>
      <c r="K22" t="str">
        <f>IF(B22="","",リレー!AR26)</f>
        <v/>
      </c>
      <c r="L22" t="str">
        <f>IF(C22="","",リレー!AS26)</f>
        <v/>
      </c>
      <c r="M22" t="str">
        <f>IF(D22="","",リレー!AT26)</f>
        <v/>
      </c>
      <c r="N22" t="str">
        <f>IF(E22="","",リレー!AU26)</f>
        <v/>
      </c>
    </row>
    <row r="23" spans="1:14" x14ac:dyDescent="0.25">
      <c r="A23" t="str">
        <f>IF(リレー!D27="","",リレー!V27)</f>
        <v/>
      </c>
      <c r="B23" t="str">
        <f>IF(A23="","",申込書!$C$6)</f>
        <v/>
      </c>
      <c r="C23" t="str">
        <f>IF(A23="","",申込書!$S$9)</f>
        <v/>
      </c>
      <c r="D23">
        <v>5</v>
      </c>
      <c r="E23" t="str">
        <f>IF(A23="","",リレー!W27)</f>
        <v/>
      </c>
      <c r="F23" t="str">
        <f>IF(A23="","",リレー!L27)</f>
        <v/>
      </c>
      <c r="G23" t="str">
        <f>IF(チーム!A23="","",申込書!$AB$6)</f>
        <v/>
      </c>
      <c r="H23">
        <v>0</v>
      </c>
      <c r="I23" t="str">
        <f>IF(A23="","",リレー!P27)</f>
        <v/>
      </c>
      <c r="J23" t="str">
        <f>IF(A23="","",リレー!Q27)</f>
        <v/>
      </c>
      <c r="K23" t="str">
        <f>IF(B23="","",リレー!AR27)</f>
        <v/>
      </c>
      <c r="L23" t="str">
        <f>IF(C23="","",リレー!AS27)</f>
        <v/>
      </c>
      <c r="M23" t="str">
        <f>IF(D23="","",リレー!AT27)</f>
        <v/>
      </c>
      <c r="N23" t="str">
        <f>IF(E23="","",リレー!AU27)</f>
        <v/>
      </c>
    </row>
    <row r="24" spans="1:14" x14ac:dyDescent="0.25">
      <c r="A24" t="str">
        <f>IF(リレー!D28="","",リレー!V28)</f>
        <v/>
      </c>
      <c r="B24" t="str">
        <f>IF(A24="","",申込書!$C$6)</f>
        <v/>
      </c>
      <c r="C24" t="str">
        <f>IF(A24="","",申込書!$S$9)</f>
        <v/>
      </c>
      <c r="D24">
        <v>5</v>
      </c>
      <c r="E24" t="str">
        <f>IF(A24="","",リレー!W28)</f>
        <v/>
      </c>
      <c r="F24" t="str">
        <f>IF(A24="","",リレー!L28)</f>
        <v/>
      </c>
      <c r="G24" t="str">
        <f>IF(チーム!A24="","",申込書!$AB$6)</f>
        <v/>
      </c>
      <c r="H24">
        <v>0</v>
      </c>
      <c r="I24" t="str">
        <f>IF(A24="","",リレー!P28)</f>
        <v/>
      </c>
      <c r="J24" t="str">
        <f>IF(A24="","",リレー!Q28)</f>
        <v/>
      </c>
      <c r="K24" t="str">
        <f>IF(B24="","",リレー!AR28)</f>
        <v/>
      </c>
      <c r="L24" t="str">
        <f>IF(C24="","",リレー!AS28)</f>
        <v/>
      </c>
      <c r="M24" t="str">
        <f>IF(D24="","",リレー!AT28)</f>
        <v/>
      </c>
      <c r="N24" t="str">
        <f>IF(E24="","",リレー!AU28)</f>
        <v/>
      </c>
    </row>
    <row r="25" spans="1:14" x14ac:dyDescent="0.25">
      <c r="A25" t="str">
        <f>IF(リレー!D29="","",リレー!V29)</f>
        <v/>
      </c>
      <c r="B25" t="str">
        <f>IF(A25="","",申込書!$C$6)</f>
        <v/>
      </c>
      <c r="C25" t="str">
        <f>IF(A25="","",申込書!$S$9)</f>
        <v/>
      </c>
      <c r="D25">
        <v>5</v>
      </c>
      <c r="E25" t="str">
        <f>IF(A25="","",リレー!W29)</f>
        <v/>
      </c>
      <c r="F25" t="str">
        <f>IF(A25="","",リレー!L29)</f>
        <v/>
      </c>
      <c r="G25" t="str">
        <f>IF(チーム!A25="","",申込書!$AB$6)</f>
        <v/>
      </c>
      <c r="H25">
        <v>0</v>
      </c>
      <c r="I25" t="str">
        <f>IF(A25="","",リレー!P29)</f>
        <v/>
      </c>
      <c r="J25" t="str">
        <f>IF(A25="","",リレー!Q29)</f>
        <v/>
      </c>
      <c r="K25" t="str">
        <f>IF(B25="","",リレー!AR29)</f>
        <v/>
      </c>
      <c r="L25" t="str">
        <f>IF(C25="","",リレー!AS29)</f>
        <v/>
      </c>
      <c r="M25" t="str">
        <f>IF(D25="","",リレー!AT29)</f>
        <v/>
      </c>
      <c r="N25" t="str">
        <f>IF(E25="","",リレー!AU29)</f>
        <v/>
      </c>
    </row>
    <row r="26" spans="1:14" x14ac:dyDescent="0.25">
      <c r="A26" t="str">
        <f>IF(リレー!D30="","",リレー!V30)</f>
        <v/>
      </c>
      <c r="B26" t="str">
        <f>IF(A26="","",申込書!$C$6)</f>
        <v/>
      </c>
      <c r="C26" t="str">
        <f>IF(A26="","",申込書!$S$9)</f>
        <v/>
      </c>
      <c r="D26">
        <v>5</v>
      </c>
      <c r="E26" t="str">
        <f>IF(A26="","",リレー!W30)</f>
        <v/>
      </c>
      <c r="F26" t="str">
        <f>IF(A26="","",リレー!L30)</f>
        <v/>
      </c>
      <c r="G26" t="str">
        <f>IF(チーム!A26="","",申込書!$AB$6)</f>
        <v/>
      </c>
      <c r="H26">
        <v>0</v>
      </c>
      <c r="I26" t="str">
        <f>IF(A26="","",リレー!P30)</f>
        <v/>
      </c>
      <c r="J26" t="str">
        <f>IF(A26="","",リレー!Q30)</f>
        <v/>
      </c>
      <c r="K26" t="str">
        <f>IF(B26="","",リレー!AR30)</f>
        <v/>
      </c>
      <c r="L26" t="str">
        <f>IF(C26="","",リレー!AS30)</f>
        <v/>
      </c>
      <c r="M26" t="str">
        <f>IF(D26="","",リレー!AT30)</f>
        <v/>
      </c>
      <c r="N26" t="str">
        <f>IF(E26="","",リレー!AU30)</f>
        <v/>
      </c>
    </row>
    <row r="27" spans="1:14" x14ac:dyDescent="0.25">
      <c r="A27" t="str">
        <f>IF(リレー!D31="","",リレー!V31)</f>
        <v/>
      </c>
      <c r="B27" t="str">
        <f>IF(A27="","",申込書!$C$6)</f>
        <v/>
      </c>
      <c r="C27" t="str">
        <f>IF(A27="","",申込書!$S$9)</f>
        <v/>
      </c>
      <c r="D27">
        <v>5</v>
      </c>
      <c r="E27" t="str">
        <f>IF(A27="","",リレー!W31)</f>
        <v/>
      </c>
      <c r="F27" t="str">
        <f>IF(A27="","",リレー!L31)</f>
        <v/>
      </c>
      <c r="G27" t="str">
        <f>IF(チーム!A27="","",申込書!$AB$6)</f>
        <v/>
      </c>
      <c r="H27">
        <v>0</v>
      </c>
      <c r="I27" t="str">
        <f>IF(A27="","",リレー!P31)</f>
        <v/>
      </c>
      <c r="J27" t="str">
        <f>IF(A27="","",リレー!Q31)</f>
        <v/>
      </c>
      <c r="K27" t="str">
        <f>IF(B27="","",リレー!AR31)</f>
        <v/>
      </c>
      <c r="L27" t="str">
        <f>IF(C27="","",リレー!AS31)</f>
        <v/>
      </c>
      <c r="M27" t="str">
        <f>IF(D27="","",リレー!AT31)</f>
        <v/>
      </c>
      <c r="N27" t="str">
        <f>IF(E27="","",リレー!AU31)</f>
        <v/>
      </c>
    </row>
    <row r="28" spans="1:14" x14ac:dyDescent="0.25">
      <c r="A28" t="str">
        <f>IF(リレー!D32="","",リレー!V32)</f>
        <v/>
      </c>
      <c r="B28" t="str">
        <f>IF(A28="","",申込書!$C$6)</f>
        <v/>
      </c>
      <c r="C28" t="str">
        <f>IF(A28="","",申込書!$S$9)</f>
        <v/>
      </c>
      <c r="D28">
        <v>5</v>
      </c>
      <c r="E28" t="str">
        <f>IF(A28="","",リレー!W32)</f>
        <v/>
      </c>
      <c r="F28" t="str">
        <f>IF(A28="","",リレー!L32)</f>
        <v/>
      </c>
      <c r="G28" t="str">
        <f>IF(チーム!A28="","",申込書!$AB$6)</f>
        <v/>
      </c>
      <c r="H28">
        <v>0</v>
      </c>
      <c r="I28" t="str">
        <f>IF(A28="","",リレー!P32)</f>
        <v/>
      </c>
      <c r="J28" t="str">
        <f>IF(A28="","",リレー!Q32)</f>
        <v/>
      </c>
      <c r="K28" t="str">
        <f>IF(B28="","",リレー!AR32)</f>
        <v/>
      </c>
      <c r="L28" t="str">
        <f>IF(C28="","",リレー!AS32)</f>
        <v/>
      </c>
      <c r="M28" t="str">
        <f>IF(D28="","",リレー!AT32)</f>
        <v/>
      </c>
      <c r="N28" t="str">
        <f>IF(E28="","",リレー!AU32)</f>
        <v/>
      </c>
    </row>
    <row r="29" spans="1:14" x14ac:dyDescent="0.25">
      <c r="A29" t="str">
        <f>IF(リレー!D33="","",リレー!V33)</f>
        <v/>
      </c>
      <c r="B29" t="str">
        <f>IF(A29="","",申込書!$C$6)</f>
        <v/>
      </c>
      <c r="C29" t="str">
        <f>IF(A29="","",申込書!$S$9)</f>
        <v/>
      </c>
      <c r="D29">
        <v>5</v>
      </c>
      <c r="E29" t="str">
        <f>IF(A29="","",リレー!W33)</f>
        <v/>
      </c>
      <c r="F29" t="str">
        <f>IF(A29="","",リレー!L33)</f>
        <v/>
      </c>
      <c r="G29" t="str">
        <f>IF(チーム!A29="","",申込書!$AB$6)</f>
        <v/>
      </c>
      <c r="H29">
        <v>0</v>
      </c>
      <c r="I29" t="str">
        <f>IF(A29="","",リレー!P33)</f>
        <v/>
      </c>
      <c r="J29" t="str">
        <f>IF(A29="","",リレー!Q33)</f>
        <v/>
      </c>
      <c r="K29" t="str">
        <f>IF(B29="","",リレー!AR33)</f>
        <v/>
      </c>
      <c r="L29" t="str">
        <f>IF(C29="","",リレー!AS33)</f>
        <v/>
      </c>
      <c r="M29" t="str">
        <f>IF(D29="","",リレー!AT33)</f>
        <v/>
      </c>
      <c r="N29" t="str">
        <f>IF(E29="","",リレー!AU33)</f>
        <v/>
      </c>
    </row>
    <row r="30" spans="1:14" x14ac:dyDescent="0.25">
      <c r="A30" t="str">
        <f>IF(リレー!D34="","",リレー!V34)</f>
        <v/>
      </c>
      <c r="B30" t="str">
        <f>IF(A30="","",申込書!$C$6)</f>
        <v/>
      </c>
      <c r="C30" t="str">
        <f>IF(A30="","",申込書!$S$9)</f>
        <v/>
      </c>
      <c r="D30">
        <v>5</v>
      </c>
      <c r="E30" t="str">
        <f>IF(A30="","",リレー!W34)</f>
        <v/>
      </c>
      <c r="F30" t="str">
        <f>IF(A30="","",リレー!L34)</f>
        <v/>
      </c>
      <c r="G30" t="str">
        <f>IF(チーム!A30="","",申込書!$AB$6)</f>
        <v/>
      </c>
      <c r="H30">
        <v>0</v>
      </c>
      <c r="I30" t="str">
        <f>IF(A30="","",リレー!P34)</f>
        <v/>
      </c>
      <c r="J30" t="str">
        <f>IF(A30="","",リレー!Q34)</f>
        <v/>
      </c>
      <c r="K30" t="str">
        <f>IF(B30="","",リレー!AR34)</f>
        <v/>
      </c>
      <c r="L30" t="str">
        <f>IF(C30="","",リレー!AS34)</f>
        <v/>
      </c>
      <c r="M30" t="str">
        <f>IF(D30="","",リレー!AT34)</f>
        <v/>
      </c>
      <c r="N30" t="str">
        <f>IF(E30="","",リレー!AU34)</f>
        <v/>
      </c>
    </row>
    <row r="31" spans="1:14" x14ac:dyDescent="0.25">
      <c r="A31" t="str">
        <f>IF(リレー!D35="","",リレー!V35)</f>
        <v/>
      </c>
      <c r="B31" t="str">
        <f>IF(A31="","",申込書!$C$6)</f>
        <v/>
      </c>
      <c r="C31" t="str">
        <f>IF(A31="","",申込書!$S$9)</f>
        <v/>
      </c>
      <c r="D31">
        <v>5</v>
      </c>
      <c r="E31" t="str">
        <f>IF(A31="","",リレー!W35)</f>
        <v/>
      </c>
      <c r="F31" t="str">
        <f>IF(A31="","",リレー!L35)</f>
        <v/>
      </c>
      <c r="G31" t="str">
        <f>IF(チーム!A31="","",申込書!$AB$6)</f>
        <v/>
      </c>
      <c r="H31">
        <v>0</v>
      </c>
      <c r="I31" t="str">
        <f>IF(A31="","",リレー!P35)</f>
        <v/>
      </c>
      <c r="J31" t="str">
        <f>IF(A31="","",リレー!Q35)</f>
        <v/>
      </c>
      <c r="K31" t="str">
        <f>IF(B31="","",リレー!AR35)</f>
        <v/>
      </c>
      <c r="L31" t="str">
        <f>IF(C31="","",リレー!AS35)</f>
        <v/>
      </c>
      <c r="M31" t="str">
        <f>IF(D31="","",リレー!AT35)</f>
        <v/>
      </c>
      <c r="N31" t="str">
        <f>IF(E31="","",リレー!AU35)</f>
        <v/>
      </c>
    </row>
    <row r="32" spans="1:14" x14ac:dyDescent="0.25">
      <c r="A32" t="str">
        <f>IF(リレー!D36="","",リレー!V36)</f>
        <v/>
      </c>
      <c r="B32" t="str">
        <f>IF(A32="","",申込書!$C$6)</f>
        <v/>
      </c>
      <c r="C32" t="str">
        <f>IF(A32="","",申込書!$S$9)</f>
        <v/>
      </c>
      <c r="D32">
        <v>5</v>
      </c>
      <c r="E32" t="str">
        <f>IF(A32="","",リレー!W36)</f>
        <v/>
      </c>
      <c r="F32" t="str">
        <f>IF(A32="","",リレー!L36)</f>
        <v/>
      </c>
      <c r="G32" t="str">
        <f>IF(チーム!A32="","",申込書!$AB$6)</f>
        <v/>
      </c>
      <c r="H32">
        <v>0</v>
      </c>
      <c r="I32" t="str">
        <f>IF(A32="","",リレー!P36)</f>
        <v/>
      </c>
      <c r="J32" t="str">
        <f>IF(A32="","",リレー!Q36)</f>
        <v/>
      </c>
      <c r="K32" t="str">
        <f>IF(B32="","",リレー!AR36)</f>
        <v/>
      </c>
      <c r="L32" t="str">
        <f>IF(C32="","",リレー!AS36)</f>
        <v/>
      </c>
      <c r="M32" t="str">
        <f>IF(D32="","",リレー!AT36)</f>
        <v/>
      </c>
      <c r="N32" t="str">
        <f>IF(E32="","",リレー!AU36)</f>
        <v/>
      </c>
    </row>
    <row r="33" spans="1:14" x14ac:dyDescent="0.25">
      <c r="A33" t="str">
        <f>IF(リレー!D37="","",リレー!V37)</f>
        <v/>
      </c>
      <c r="B33" t="str">
        <f>IF(A33="","",申込書!$C$6)</f>
        <v/>
      </c>
      <c r="C33" t="str">
        <f>IF(A33="","",申込書!$S$9)</f>
        <v/>
      </c>
      <c r="D33">
        <v>5</v>
      </c>
      <c r="E33" t="str">
        <f>IF(A33="","",リレー!W37)</f>
        <v/>
      </c>
      <c r="F33" t="str">
        <f>IF(A33="","",リレー!L37)</f>
        <v/>
      </c>
      <c r="G33" t="str">
        <f>IF(チーム!A33="","",申込書!$AB$6)</f>
        <v/>
      </c>
      <c r="H33">
        <v>0</v>
      </c>
      <c r="I33" t="str">
        <f>IF(A33="","",リレー!P37)</f>
        <v/>
      </c>
      <c r="J33" t="str">
        <f>IF(A33="","",リレー!Q37)</f>
        <v/>
      </c>
      <c r="K33" t="str">
        <f>IF(B33="","",リレー!AR37)</f>
        <v/>
      </c>
      <c r="L33" t="str">
        <f>IF(C33="","",リレー!AS37)</f>
        <v/>
      </c>
      <c r="M33" t="str">
        <f>IF(D33="","",リレー!AT37)</f>
        <v/>
      </c>
      <c r="N33" t="str">
        <f>IF(E33="","",リレー!AU37)</f>
        <v/>
      </c>
    </row>
    <row r="34" spans="1:14" x14ac:dyDescent="0.25">
      <c r="A34" t="str">
        <f>IF(リレー!D38="","",リレー!V38)</f>
        <v/>
      </c>
      <c r="B34" t="str">
        <f>IF(A34="","",申込書!$C$6)</f>
        <v/>
      </c>
      <c r="C34" t="str">
        <f>IF(A34="","",申込書!$S$9)</f>
        <v/>
      </c>
      <c r="D34">
        <v>5</v>
      </c>
      <c r="E34" t="str">
        <f>IF(A34="","",リレー!W38)</f>
        <v/>
      </c>
      <c r="F34" t="str">
        <f>IF(A34="","",リレー!L38)</f>
        <v/>
      </c>
      <c r="G34" t="str">
        <f>IF(チーム!A34="","",申込書!$AB$6)</f>
        <v/>
      </c>
      <c r="H34">
        <v>0</v>
      </c>
      <c r="I34" t="str">
        <f>IF(A34="","",リレー!P38)</f>
        <v/>
      </c>
      <c r="J34" t="str">
        <f>IF(A34="","",リレー!Q38)</f>
        <v/>
      </c>
      <c r="K34" t="str">
        <f>IF(B34="","",リレー!AR38)</f>
        <v/>
      </c>
      <c r="L34" t="str">
        <f>IF(C34="","",リレー!AS38)</f>
        <v/>
      </c>
      <c r="M34" t="str">
        <f>IF(D34="","",リレー!AT38)</f>
        <v/>
      </c>
      <c r="N34" t="str">
        <f>IF(E34="","",リレー!AU38)</f>
        <v/>
      </c>
    </row>
    <row r="35" spans="1:14" x14ac:dyDescent="0.25">
      <c r="A35" t="str">
        <f>IF(リレー!D39="","",リレー!V39)</f>
        <v/>
      </c>
      <c r="B35" t="str">
        <f>IF(A35="","",申込書!$C$6)</f>
        <v/>
      </c>
      <c r="C35" t="str">
        <f>IF(A35="","",申込書!$S$9)</f>
        <v/>
      </c>
      <c r="D35">
        <v>5</v>
      </c>
      <c r="E35" t="str">
        <f>IF(A35="","",リレー!W39)</f>
        <v/>
      </c>
      <c r="F35" t="str">
        <f>IF(A35="","",リレー!L39)</f>
        <v/>
      </c>
      <c r="G35" t="str">
        <f>IF(チーム!A35="","",申込書!$AB$6)</f>
        <v/>
      </c>
      <c r="H35">
        <v>0</v>
      </c>
      <c r="I35" t="str">
        <f>IF(A35="","",リレー!P39)</f>
        <v/>
      </c>
      <c r="J35" t="str">
        <f>IF(A35="","",リレー!Q39)</f>
        <v/>
      </c>
      <c r="K35" t="str">
        <f>IF(B35="","",リレー!AR39)</f>
        <v/>
      </c>
      <c r="L35" t="str">
        <f>IF(C35="","",リレー!AS39)</f>
        <v/>
      </c>
      <c r="M35" t="str">
        <f>IF(D35="","",リレー!AT39)</f>
        <v/>
      </c>
      <c r="N35" t="str">
        <f>IF(E35="","",リレー!AU39)</f>
        <v/>
      </c>
    </row>
    <row r="36" spans="1:14" x14ac:dyDescent="0.25">
      <c r="A36" t="str">
        <f>IF(リレー!D40="","",リレー!V40)</f>
        <v/>
      </c>
      <c r="B36" t="str">
        <f>IF(A36="","",申込書!$C$6)</f>
        <v/>
      </c>
      <c r="C36" t="str">
        <f>IF(A36="","",申込書!$S$9)</f>
        <v/>
      </c>
      <c r="D36">
        <v>5</v>
      </c>
      <c r="E36" t="str">
        <f>IF(A36="","",リレー!W40)</f>
        <v/>
      </c>
      <c r="F36" t="str">
        <f>IF(A36="","",リレー!L40)</f>
        <v/>
      </c>
      <c r="G36" t="str">
        <f>IF(チーム!A36="","",申込書!$AB$6)</f>
        <v/>
      </c>
      <c r="H36">
        <v>0</v>
      </c>
      <c r="I36" t="str">
        <f>IF(A36="","",リレー!P40)</f>
        <v/>
      </c>
      <c r="J36" t="str">
        <f>IF(A36="","",リレー!Q40)</f>
        <v/>
      </c>
      <c r="K36" t="str">
        <f>IF(B36="","",リレー!AR40)</f>
        <v/>
      </c>
      <c r="L36" t="str">
        <f>IF(C36="","",リレー!AS40)</f>
        <v/>
      </c>
      <c r="M36" t="str">
        <f>IF(D36="","",リレー!AT40)</f>
        <v/>
      </c>
      <c r="N36" t="str">
        <f>IF(E36="","",リレー!AU40)</f>
        <v/>
      </c>
    </row>
    <row r="37" spans="1:14" x14ac:dyDescent="0.25">
      <c r="A37" t="str">
        <f>IF(リレー!D41="","",リレー!V41)</f>
        <v/>
      </c>
      <c r="B37" t="str">
        <f>IF(A37="","",申込書!$C$6)</f>
        <v/>
      </c>
      <c r="C37" t="str">
        <f>IF(A37="","",申込書!$S$9)</f>
        <v/>
      </c>
      <c r="D37">
        <v>5</v>
      </c>
      <c r="E37" t="str">
        <f>IF(A37="","",リレー!W41)</f>
        <v/>
      </c>
      <c r="F37" t="str">
        <f>IF(A37="","",リレー!L41)</f>
        <v/>
      </c>
      <c r="G37" t="str">
        <f>IF(チーム!A37="","",申込書!$AB$6)</f>
        <v/>
      </c>
      <c r="H37">
        <v>0</v>
      </c>
      <c r="I37" t="str">
        <f>IF(A37="","",リレー!P41)</f>
        <v/>
      </c>
      <c r="J37" t="str">
        <f>IF(A37="","",リレー!Q41)</f>
        <v/>
      </c>
      <c r="K37" t="str">
        <f>IF(B37="","",リレー!AR41)</f>
        <v/>
      </c>
      <c r="L37" t="str">
        <f>IF(C37="","",リレー!AS41)</f>
        <v/>
      </c>
      <c r="M37" t="str">
        <f>IF(D37="","",リレー!AT41)</f>
        <v/>
      </c>
      <c r="N37" t="str">
        <f>IF(E37="","",リレー!AU41)</f>
        <v/>
      </c>
    </row>
    <row r="38" spans="1:14" x14ac:dyDescent="0.25">
      <c r="A38" t="str">
        <f>IF(リレー!D42="","",リレー!V42)</f>
        <v/>
      </c>
      <c r="B38" t="str">
        <f>IF(A38="","",申込書!$C$6)</f>
        <v/>
      </c>
      <c r="C38" t="str">
        <f>IF(A38="","",申込書!$S$9)</f>
        <v/>
      </c>
      <c r="D38">
        <v>5</v>
      </c>
      <c r="E38" t="str">
        <f>IF(A38="","",リレー!W42)</f>
        <v/>
      </c>
      <c r="F38" t="str">
        <f>IF(A38="","",リレー!L42)</f>
        <v/>
      </c>
      <c r="G38" t="str">
        <f>IF(チーム!A38="","",申込書!$AB$6)</f>
        <v/>
      </c>
      <c r="H38">
        <v>0</v>
      </c>
      <c r="I38" t="str">
        <f>IF(A38="","",リレー!P42)</f>
        <v/>
      </c>
      <c r="J38" t="str">
        <f>IF(A38="","",リレー!Q42)</f>
        <v/>
      </c>
      <c r="K38" t="str">
        <f>IF(B38="","",リレー!AR42)</f>
        <v/>
      </c>
      <c r="L38" t="str">
        <f>IF(C38="","",リレー!AS42)</f>
        <v/>
      </c>
      <c r="M38" t="str">
        <f>IF(D38="","",リレー!AT42)</f>
        <v/>
      </c>
      <c r="N38" t="str">
        <f>IF(E38="","",リレー!AU42)</f>
        <v/>
      </c>
    </row>
    <row r="39" spans="1:14" x14ac:dyDescent="0.25">
      <c r="A39" t="str">
        <f>IF(リレー!D43="","",リレー!V43)</f>
        <v/>
      </c>
      <c r="B39" t="str">
        <f>IF(A39="","",申込書!$C$6)</f>
        <v/>
      </c>
      <c r="C39" t="str">
        <f>IF(A39="","",申込書!$S$9)</f>
        <v/>
      </c>
      <c r="D39">
        <v>5</v>
      </c>
      <c r="E39" t="str">
        <f>IF(A39="","",リレー!W43)</f>
        <v/>
      </c>
      <c r="F39" t="str">
        <f>IF(A39="","",リレー!L43)</f>
        <v/>
      </c>
      <c r="G39" t="str">
        <f>IF(チーム!A39="","",申込書!$AB$6)</f>
        <v/>
      </c>
      <c r="H39">
        <v>0</v>
      </c>
      <c r="I39" t="str">
        <f>IF(A39="","",リレー!P43)</f>
        <v/>
      </c>
      <c r="J39" t="str">
        <f>IF(A39="","",リレー!Q43)</f>
        <v/>
      </c>
      <c r="K39" t="str">
        <f>IF(B39="","",リレー!AR43)</f>
        <v/>
      </c>
      <c r="L39" t="str">
        <f>IF(C39="","",リレー!AS43)</f>
        <v/>
      </c>
      <c r="M39" t="str">
        <f>IF(D39="","",リレー!AT43)</f>
        <v/>
      </c>
      <c r="N39" t="str">
        <f>IF(E39="","",リレー!AU43)</f>
        <v/>
      </c>
    </row>
    <row r="40" spans="1:14" x14ac:dyDescent="0.25">
      <c r="A40" t="str">
        <f>IF(リレー!D44="","",リレー!V44)</f>
        <v/>
      </c>
      <c r="B40" t="str">
        <f>IF(A40="","",申込書!$C$6)</f>
        <v/>
      </c>
      <c r="C40" t="str">
        <f>IF(A40="","",申込書!$S$9)</f>
        <v/>
      </c>
      <c r="D40">
        <v>5</v>
      </c>
      <c r="E40" t="str">
        <f>IF(A40="","",リレー!W44)</f>
        <v/>
      </c>
      <c r="F40" t="str">
        <f>IF(A40="","",リレー!L44)</f>
        <v/>
      </c>
      <c r="G40" t="str">
        <f>IF(チーム!A40="","",申込書!$AB$6)</f>
        <v/>
      </c>
      <c r="H40">
        <v>0</v>
      </c>
      <c r="I40" t="str">
        <f>IF(A40="","",リレー!P44)</f>
        <v/>
      </c>
      <c r="J40" t="str">
        <f>IF(A40="","",リレー!Q44)</f>
        <v/>
      </c>
      <c r="K40" t="str">
        <f>IF(B40="","",リレー!AR44)</f>
        <v/>
      </c>
      <c r="L40" t="str">
        <f>IF(C40="","",リレー!AS44)</f>
        <v/>
      </c>
      <c r="M40" t="str">
        <f>IF(D40="","",リレー!AT44)</f>
        <v/>
      </c>
      <c r="N40" t="str">
        <f>IF(E40="","",リレー!AU44)</f>
        <v/>
      </c>
    </row>
    <row r="41" spans="1:14" x14ac:dyDescent="0.25">
      <c r="A41" t="str">
        <f>IF(リレー!D45="","",リレー!V45)</f>
        <v/>
      </c>
      <c r="B41" t="str">
        <f>IF(A41="","",申込書!$C$6)</f>
        <v/>
      </c>
      <c r="C41" t="str">
        <f>IF(A41="","",申込書!$S$9)</f>
        <v/>
      </c>
      <c r="D41">
        <v>5</v>
      </c>
      <c r="E41" t="str">
        <f>IF(A41="","",リレー!W45)</f>
        <v/>
      </c>
      <c r="F41" t="str">
        <f>IF(A41="","",リレー!L45)</f>
        <v/>
      </c>
      <c r="G41" t="str">
        <f>IF(チーム!A41="","",申込書!$AB$6)</f>
        <v/>
      </c>
      <c r="H41">
        <v>0</v>
      </c>
      <c r="I41" t="str">
        <f>IF(A41="","",リレー!P45)</f>
        <v/>
      </c>
      <c r="J41" t="str">
        <f>IF(A41="","",リレー!Q45)</f>
        <v/>
      </c>
      <c r="K41" t="str">
        <f>IF(B41="","",リレー!AR45)</f>
        <v/>
      </c>
      <c r="L41" t="str">
        <f>IF(C41="","",リレー!AS45)</f>
        <v/>
      </c>
      <c r="M41" t="str">
        <f>IF(D41="","",リレー!AT45)</f>
        <v/>
      </c>
      <c r="N41" t="str">
        <f>IF(E41="","",リレー!AU45)</f>
        <v/>
      </c>
    </row>
    <row r="42" spans="1:14" x14ac:dyDescent="0.25">
      <c r="A42" t="str">
        <f>IF(リレー!D46="","",リレー!V46)</f>
        <v/>
      </c>
      <c r="B42" t="str">
        <f>IF(A42="","",申込書!$C$6)</f>
        <v/>
      </c>
      <c r="C42" t="str">
        <f>IF(A42="","",申込書!$S$9)</f>
        <v/>
      </c>
      <c r="D42">
        <v>5</v>
      </c>
      <c r="E42" t="str">
        <f>IF(A42="","",リレー!W46)</f>
        <v/>
      </c>
      <c r="F42" t="str">
        <f>IF(A42="","",リレー!L46)</f>
        <v/>
      </c>
      <c r="G42" t="str">
        <f>IF(チーム!A42="","",申込書!$AB$6)</f>
        <v/>
      </c>
      <c r="H42">
        <v>0</v>
      </c>
      <c r="I42" t="str">
        <f>IF(A42="","",リレー!P46)</f>
        <v/>
      </c>
      <c r="J42" t="str">
        <f>IF(A42="","",リレー!Q46)</f>
        <v/>
      </c>
      <c r="K42" t="str">
        <f>IF(B42="","",リレー!AR46)</f>
        <v/>
      </c>
      <c r="L42" t="str">
        <f>IF(C42="","",リレー!AS46)</f>
        <v/>
      </c>
      <c r="M42" t="str">
        <f>IF(D42="","",リレー!AT46)</f>
        <v/>
      </c>
      <c r="N42" t="str">
        <f>IF(E42="","",リレー!AU46)</f>
        <v/>
      </c>
    </row>
    <row r="43" spans="1:14" x14ac:dyDescent="0.25">
      <c r="A43" t="str">
        <f>IF(リレー!D47="","",リレー!V47)</f>
        <v/>
      </c>
      <c r="B43" t="str">
        <f>IF(A43="","",申込書!$C$6)</f>
        <v/>
      </c>
      <c r="C43" t="str">
        <f>IF(A43="","",申込書!$S$9)</f>
        <v/>
      </c>
      <c r="D43">
        <v>5</v>
      </c>
      <c r="E43" t="str">
        <f>IF(A43="","",リレー!W47)</f>
        <v/>
      </c>
      <c r="F43" t="str">
        <f>IF(A43="","",リレー!L47)</f>
        <v/>
      </c>
      <c r="G43" t="str">
        <f>IF(チーム!A43="","",申込書!$AB$6)</f>
        <v/>
      </c>
      <c r="H43">
        <v>0</v>
      </c>
      <c r="I43" t="str">
        <f>IF(A43="","",リレー!P47)</f>
        <v/>
      </c>
      <c r="J43" t="str">
        <f>IF(A43="","",リレー!Q47)</f>
        <v/>
      </c>
      <c r="K43" t="str">
        <f>IF(B43="","",リレー!AR47)</f>
        <v/>
      </c>
      <c r="L43" t="str">
        <f>IF(C43="","",リレー!AS47)</f>
        <v/>
      </c>
      <c r="M43" t="str">
        <f>IF(D43="","",リレー!AT47)</f>
        <v/>
      </c>
      <c r="N43" t="str">
        <f>IF(E43="","",リレー!AU47)</f>
        <v/>
      </c>
    </row>
    <row r="44" spans="1:14" x14ac:dyDescent="0.25">
      <c r="A44" t="str">
        <f>IF(リレー!D48="","",リレー!V48)</f>
        <v/>
      </c>
      <c r="B44" t="str">
        <f>IF(A44="","",申込書!$C$6)</f>
        <v/>
      </c>
      <c r="C44" t="str">
        <f>IF(A44="","",申込書!$S$9)</f>
        <v/>
      </c>
      <c r="D44">
        <v>5</v>
      </c>
      <c r="E44" t="str">
        <f>IF(A44="","",リレー!W48)</f>
        <v/>
      </c>
      <c r="F44" t="str">
        <f>IF(A44="","",リレー!L48)</f>
        <v/>
      </c>
      <c r="G44" t="str">
        <f>IF(チーム!A44="","",申込書!$AB$6)</f>
        <v/>
      </c>
      <c r="H44">
        <v>0</v>
      </c>
      <c r="I44" t="str">
        <f>IF(A44="","",リレー!P48)</f>
        <v/>
      </c>
      <c r="J44" t="str">
        <f>IF(A44="","",リレー!Q48)</f>
        <v/>
      </c>
      <c r="K44" t="str">
        <f>IF(B44="","",リレー!AR48)</f>
        <v/>
      </c>
      <c r="L44" t="str">
        <f>IF(C44="","",リレー!AS48)</f>
        <v/>
      </c>
      <c r="M44" t="str">
        <f>IF(D44="","",リレー!AT48)</f>
        <v/>
      </c>
      <c r="N44" t="str">
        <f>IF(E44="","",リレー!AU48)</f>
        <v/>
      </c>
    </row>
    <row r="45" spans="1:14" x14ac:dyDescent="0.25">
      <c r="A45" t="str">
        <f>IF(リレー!D49="","",リレー!V49)</f>
        <v/>
      </c>
      <c r="B45" t="str">
        <f>IF(A45="","",申込書!$C$6)</f>
        <v/>
      </c>
      <c r="C45" t="str">
        <f>IF(A45="","",申込書!$S$9)</f>
        <v/>
      </c>
      <c r="D45">
        <v>5</v>
      </c>
      <c r="E45" t="str">
        <f>IF(A45="","",リレー!W49)</f>
        <v/>
      </c>
      <c r="F45" t="str">
        <f>IF(A45="","",リレー!L49)</f>
        <v/>
      </c>
      <c r="G45" t="str">
        <f>IF(チーム!A45="","",申込書!$AB$6)</f>
        <v/>
      </c>
      <c r="H45">
        <v>0</v>
      </c>
      <c r="I45" t="str">
        <f>IF(A45="","",リレー!P49)</f>
        <v/>
      </c>
      <c r="J45" t="str">
        <f>IF(A45="","",リレー!Q49)</f>
        <v/>
      </c>
      <c r="K45" t="str">
        <f>IF(B45="","",リレー!AR49)</f>
        <v/>
      </c>
      <c r="L45" t="str">
        <f>IF(C45="","",リレー!AS49)</f>
        <v/>
      </c>
      <c r="M45" t="str">
        <f>IF(D45="","",リレー!AT49)</f>
        <v/>
      </c>
      <c r="N45" t="str">
        <f>IF(E45="","",リレー!AU49)</f>
        <v/>
      </c>
    </row>
    <row r="46" spans="1:14" x14ac:dyDescent="0.25">
      <c r="A46" t="str">
        <f>IF(リレー!D50="","",リレー!V50)</f>
        <v/>
      </c>
      <c r="B46" t="str">
        <f>IF(A46="","",申込書!$C$6)</f>
        <v/>
      </c>
      <c r="C46" t="str">
        <f>IF(A46="","",申込書!$S$9)</f>
        <v/>
      </c>
      <c r="D46">
        <v>5</v>
      </c>
      <c r="E46" t="str">
        <f>IF(A46="","",リレー!W50)</f>
        <v/>
      </c>
      <c r="F46" t="str">
        <f>IF(A46="","",リレー!L50)</f>
        <v/>
      </c>
      <c r="G46" t="str">
        <f>IF(チーム!A46="","",申込書!$AB$6)</f>
        <v/>
      </c>
      <c r="H46">
        <v>0</v>
      </c>
      <c r="I46" t="str">
        <f>IF(A46="","",リレー!P50)</f>
        <v/>
      </c>
      <c r="J46" t="str">
        <f>IF(A46="","",リレー!Q50)</f>
        <v/>
      </c>
      <c r="K46" t="str">
        <f>IF(B46="","",リレー!AR50)</f>
        <v/>
      </c>
      <c r="L46" t="str">
        <f>IF(C46="","",リレー!AS50)</f>
        <v/>
      </c>
      <c r="M46" t="str">
        <f>IF(D46="","",リレー!AT50)</f>
        <v/>
      </c>
      <c r="N46" t="str">
        <f>IF(E46="","",リレー!AU50)</f>
        <v/>
      </c>
    </row>
    <row r="47" spans="1:14" x14ac:dyDescent="0.25">
      <c r="A47" t="str">
        <f>IF(リレー!D51="","",リレー!V51)</f>
        <v/>
      </c>
      <c r="B47" t="str">
        <f>IF(A47="","",申込書!$C$6)</f>
        <v/>
      </c>
      <c r="C47" t="str">
        <f>IF(A47="","",申込書!$S$9)</f>
        <v/>
      </c>
      <c r="D47">
        <v>5</v>
      </c>
      <c r="E47" t="str">
        <f>IF(A47="","",リレー!W51)</f>
        <v/>
      </c>
      <c r="F47" t="str">
        <f>IF(A47="","",リレー!L51)</f>
        <v/>
      </c>
      <c r="G47" t="str">
        <f>IF(チーム!A47="","",申込書!$AB$6)</f>
        <v/>
      </c>
      <c r="H47">
        <v>0</v>
      </c>
      <c r="I47" t="str">
        <f>IF(A47="","",リレー!P51)</f>
        <v/>
      </c>
      <c r="J47" t="str">
        <f>IF(A47="","",リレー!Q51)</f>
        <v/>
      </c>
      <c r="K47" t="str">
        <f>IF(B47="","",リレー!AR51)</f>
        <v/>
      </c>
      <c r="L47" t="str">
        <f>IF(C47="","",リレー!AS51)</f>
        <v/>
      </c>
      <c r="M47" t="str">
        <f>IF(D47="","",リレー!AT51)</f>
        <v/>
      </c>
      <c r="N47" t="str">
        <f>IF(E47="","",リレー!AU51)</f>
        <v/>
      </c>
    </row>
    <row r="48" spans="1:14" x14ac:dyDescent="0.25">
      <c r="A48" t="str">
        <f>IF(リレー!D52="","",リレー!V52)</f>
        <v/>
      </c>
      <c r="B48" t="str">
        <f>IF(A48="","",申込書!$C$6)</f>
        <v/>
      </c>
      <c r="C48" t="str">
        <f>IF(A48="","",申込書!$S$9)</f>
        <v/>
      </c>
      <c r="D48">
        <v>5</v>
      </c>
      <c r="E48" t="str">
        <f>IF(A48="","",リレー!W52)</f>
        <v/>
      </c>
      <c r="F48" t="str">
        <f>IF(A48="","",リレー!L52)</f>
        <v/>
      </c>
      <c r="G48" t="str">
        <f>IF(チーム!A48="","",申込書!$AB$6)</f>
        <v/>
      </c>
      <c r="H48">
        <v>0</v>
      </c>
      <c r="I48" t="str">
        <f>IF(A48="","",リレー!P52)</f>
        <v/>
      </c>
      <c r="J48" t="str">
        <f>IF(A48="","",リレー!Q52)</f>
        <v/>
      </c>
      <c r="K48" t="str">
        <f>IF(B48="","",リレー!AR52)</f>
        <v/>
      </c>
      <c r="L48" t="str">
        <f>IF(C48="","",リレー!AS52)</f>
        <v/>
      </c>
      <c r="M48" t="str">
        <f>IF(D48="","",リレー!AT52)</f>
        <v/>
      </c>
      <c r="N48" t="str">
        <f>IF(E48="","",リレー!AU52)</f>
        <v/>
      </c>
    </row>
    <row r="49" spans="1:14" x14ac:dyDescent="0.25">
      <c r="A49" t="str">
        <f>IF(リレー!D53="","",リレー!V53)</f>
        <v/>
      </c>
      <c r="B49" t="str">
        <f>IF(A49="","",申込書!$C$6)</f>
        <v/>
      </c>
      <c r="C49" t="str">
        <f>IF(A49="","",申込書!$S$9)</f>
        <v/>
      </c>
      <c r="D49">
        <v>5</v>
      </c>
      <c r="E49" t="str">
        <f>IF(A49="","",リレー!W53)</f>
        <v/>
      </c>
      <c r="F49" t="str">
        <f>IF(A49="","",リレー!L53)</f>
        <v/>
      </c>
      <c r="G49" t="str">
        <f>IF(チーム!A49="","",申込書!$AB$6)</f>
        <v/>
      </c>
      <c r="H49">
        <v>0</v>
      </c>
      <c r="I49" t="str">
        <f>IF(A49="","",リレー!P53)</f>
        <v/>
      </c>
      <c r="J49" t="str">
        <f>IF(A49="","",リレー!Q53)</f>
        <v/>
      </c>
      <c r="K49" t="str">
        <f>IF(B49="","",リレー!AR53)</f>
        <v/>
      </c>
      <c r="L49" t="str">
        <f>IF(C49="","",リレー!AS53)</f>
        <v/>
      </c>
      <c r="M49" t="str">
        <f>IF(D49="","",リレー!AT53)</f>
        <v/>
      </c>
      <c r="N49" t="str">
        <f>IF(E49="","",リレー!AU53)</f>
        <v/>
      </c>
    </row>
    <row r="50" spans="1:14" x14ac:dyDescent="0.25">
      <c r="A50" t="str">
        <f>IF(リレー!D54="","",リレー!V54)</f>
        <v/>
      </c>
      <c r="B50" t="str">
        <f>IF(A50="","",申込書!$C$6)</f>
        <v/>
      </c>
      <c r="C50" t="str">
        <f>IF(A50="","",申込書!$S$9)</f>
        <v/>
      </c>
      <c r="D50">
        <v>5</v>
      </c>
      <c r="E50" t="str">
        <f>IF(A50="","",リレー!W54)</f>
        <v/>
      </c>
      <c r="F50" t="str">
        <f>IF(A50="","",リレー!L54)</f>
        <v/>
      </c>
      <c r="G50" t="str">
        <f>IF(チーム!A50="","",申込書!$AB$6)</f>
        <v/>
      </c>
      <c r="H50">
        <v>0</v>
      </c>
      <c r="I50" t="str">
        <f>IF(A50="","",リレー!P54)</f>
        <v/>
      </c>
      <c r="J50" t="str">
        <f>IF(A50="","",リレー!Q54)</f>
        <v/>
      </c>
      <c r="K50" t="str">
        <f>IF(B50="","",リレー!AR54)</f>
        <v/>
      </c>
      <c r="L50" t="str">
        <f>IF(C50="","",リレー!AS54)</f>
        <v/>
      </c>
      <c r="M50" t="str">
        <f>IF(D50="","",リレー!AT54)</f>
        <v/>
      </c>
      <c r="N50" t="str">
        <f>IF(E50="","",リレー!AU54)</f>
        <v/>
      </c>
    </row>
    <row r="51" spans="1:14" x14ac:dyDescent="0.25">
      <c r="A51" t="str">
        <f>IF(リレー!D55="","",リレー!V55)</f>
        <v/>
      </c>
      <c r="B51" t="str">
        <f>IF(A51="","",申込書!$C$6)</f>
        <v/>
      </c>
      <c r="C51" t="str">
        <f>IF(A51="","",申込書!$S$9)</f>
        <v/>
      </c>
      <c r="D51">
        <v>5</v>
      </c>
      <c r="E51" t="str">
        <f>IF(A51="","",リレー!W55)</f>
        <v/>
      </c>
      <c r="F51" t="str">
        <f>IF(A51="","",リレー!L55)</f>
        <v/>
      </c>
      <c r="G51" t="str">
        <f>IF(チーム!A51="","",申込書!$AB$6)</f>
        <v/>
      </c>
      <c r="H51">
        <v>0</v>
      </c>
      <c r="I51" t="str">
        <f>IF(A51="","",リレー!P55)</f>
        <v/>
      </c>
      <c r="J51" t="str">
        <f>IF(A51="","",リレー!Q55)</f>
        <v/>
      </c>
      <c r="K51" t="str">
        <f>IF(B51="","",リレー!AR55)</f>
        <v/>
      </c>
      <c r="L51" t="str">
        <f>IF(C51="","",リレー!AS55)</f>
        <v/>
      </c>
      <c r="M51" t="str">
        <f>IF(D51="","",リレー!AT55)</f>
        <v/>
      </c>
      <c r="N51" t="str">
        <f>IF(E51="","",リレー!AU55)</f>
        <v/>
      </c>
    </row>
    <row r="52" spans="1:14" x14ac:dyDescent="0.25">
      <c r="A52" t="str">
        <f>IF(リレー!D56="","",リレー!V56)</f>
        <v/>
      </c>
      <c r="B52" t="str">
        <f>IF(A52="","",申込書!$C$6)</f>
        <v/>
      </c>
      <c r="C52" t="str">
        <f>IF(A52="","",申込書!$S$9)</f>
        <v/>
      </c>
      <c r="D52">
        <v>5</v>
      </c>
      <c r="E52" t="str">
        <f>IF(A52="","",リレー!W56)</f>
        <v/>
      </c>
      <c r="F52" t="str">
        <f>IF(A52="","",リレー!L56)</f>
        <v/>
      </c>
      <c r="G52" t="str">
        <f>IF(チーム!A52="","",申込書!$AB$6)</f>
        <v/>
      </c>
      <c r="H52">
        <v>0</v>
      </c>
      <c r="I52" t="str">
        <f>IF(A52="","",リレー!P56)</f>
        <v/>
      </c>
      <c r="J52" t="str">
        <f>IF(A52="","",リレー!Q56)</f>
        <v/>
      </c>
      <c r="K52" t="str">
        <f>IF(B52="","",リレー!AR56)</f>
        <v/>
      </c>
      <c r="L52" t="str">
        <f>IF(C52="","",リレー!AS56)</f>
        <v/>
      </c>
      <c r="M52" t="str">
        <f>IF(D52="","",リレー!AT56)</f>
        <v/>
      </c>
      <c r="N52" t="str">
        <f>IF(E52="","",リレー!AU56)</f>
        <v/>
      </c>
    </row>
    <row r="53" spans="1:14" x14ac:dyDescent="0.25">
      <c r="A53" t="str">
        <f>IF(リレー!D57="","",リレー!V57)</f>
        <v/>
      </c>
      <c r="B53" t="str">
        <f>IF(A53="","",申込書!$C$6)</f>
        <v/>
      </c>
      <c r="C53" t="str">
        <f>IF(A53="","",申込書!$S$9)</f>
        <v/>
      </c>
      <c r="D53">
        <v>5</v>
      </c>
      <c r="E53" t="str">
        <f>IF(A53="","",リレー!W57)</f>
        <v/>
      </c>
      <c r="F53" t="str">
        <f>IF(A53="","",リレー!L57)</f>
        <v/>
      </c>
      <c r="G53" t="str">
        <f>IF(チーム!A53="","",申込書!$AB$6)</f>
        <v/>
      </c>
      <c r="H53">
        <v>0</v>
      </c>
      <c r="I53" t="str">
        <f>IF(A53="","",リレー!P57)</f>
        <v/>
      </c>
      <c r="J53" t="str">
        <f>IF(A53="","",リレー!Q57)</f>
        <v/>
      </c>
      <c r="K53" t="str">
        <f>IF(B53="","",リレー!AR57)</f>
        <v/>
      </c>
      <c r="L53" t="str">
        <f>IF(C53="","",リレー!AS57)</f>
        <v/>
      </c>
      <c r="M53" t="str">
        <f>IF(D53="","",リレー!AT57)</f>
        <v/>
      </c>
      <c r="N53" t="str">
        <f>IF(E53="","",リレー!AU57)</f>
        <v/>
      </c>
    </row>
    <row r="54" spans="1:14" x14ac:dyDescent="0.25">
      <c r="A54" t="str">
        <f>IF(リレー!D58="","",リレー!V58)</f>
        <v/>
      </c>
      <c r="B54" t="str">
        <f>IF(A54="","",申込書!$C$6)</f>
        <v/>
      </c>
      <c r="C54" t="str">
        <f>IF(A54="","",申込書!$S$9)</f>
        <v/>
      </c>
      <c r="D54">
        <v>5</v>
      </c>
      <c r="E54" t="str">
        <f>IF(A54="","",リレー!W58)</f>
        <v/>
      </c>
      <c r="F54" t="str">
        <f>IF(A54="","",リレー!L58)</f>
        <v/>
      </c>
      <c r="G54" t="str">
        <f>IF(チーム!A54="","",申込書!$AB$6)</f>
        <v/>
      </c>
      <c r="H54">
        <v>0</v>
      </c>
      <c r="I54" t="str">
        <f>IF(A54="","",リレー!P58)</f>
        <v/>
      </c>
      <c r="J54" t="str">
        <f>IF(A54="","",リレー!Q58)</f>
        <v/>
      </c>
      <c r="K54" t="str">
        <f>IF(B54="","",リレー!AR58)</f>
        <v/>
      </c>
      <c r="L54" t="str">
        <f>IF(C54="","",リレー!AS58)</f>
        <v/>
      </c>
      <c r="M54" t="str">
        <f>IF(D54="","",リレー!AT58)</f>
        <v/>
      </c>
      <c r="N54" t="str">
        <f>IF(E54="","",リレー!AU58)</f>
        <v/>
      </c>
    </row>
    <row r="55" spans="1:14" x14ac:dyDescent="0.25">
      <c r="A55" t="str">
        <f>IF(リレー!D59="","",リレー!V59)</f>
        <v/>
      </c>
      <c r="B55" t="str">
        <f>IF(A55="","",申込書!$C$6)</f>
        <v/>
      </c>
      <c r="C55" t="str">
        <f>IF(A55="","",申込書!$S$9)</f>
        <v/>
      </c>
      <c r="D55">
        <v>5</v>
      </c>
      <c r="E55" t="str">
        <f>IF(A55="","",リレー!W59)</f>
        <v/>
      </c>
      <c r="F55" t="str">
        <f>IF(A55="","",リレー!L59)</f>
        <v/>
      </c>
      <c r="G55" t="str">
        <f>IF(チーム!A55="","",申込書!$AB$6)</f>
        <v/>
      </c>
      <c r="H55">
        <v>0</v>
      </c>
      <c r="I55" t="str">
        <f>IF(A55="","",リレー!P59)</f>
        <v/>
      </c>
      <c r="J55" t="str">
        <f>IF(A55="","",リレー!Q59)</f>
        <v/>
      </c>
      <c r="K55" t="str">
        <f>IF(B55="","",リレー!AR59)</f>
        <v/>
      </c>
      <c r="L55" t="str">
        <f>IF(C55="","",リレー!AS59)</f>
        <v/>
      </c>
      <c r="M55" t="str">
        <f>IF(D55="","",リレー!AT59)</f>
        <v/>
      </c>
      <c r="N55" t="str">
        <f>IF(E55="","",リレー!AU59)</f>
        <v/>
      </c>
    </row>
    <row r="56" spans="1:14" x14ac:dyDescent="0.25">
      <c r="A56" t="str">
        <f>IF(リレー!D60="","",リレー!V60)</f>
        <v/>
      </c>
      <c r="B56" t="str">
        <f>IF(A56="","",申込書!$C$6)</f>
        <v/>
      </c>
      <c r="C56" t="str">
        <f>IF(A56="","",申込書!$S$9)</f>
        <v/>
      </c>
      <c r="D56">
        <v>5</v>
      </c>
      <c r="E56" t="str">
        <f>IF(A56="","",リレー!W60)</f>
        <v/>
      </c>
      <c r="F56" t="str">
        <f>IF(A56="","",リレー!L60)</f>
        <v/>
      </c>
      <c r="G56" t="str">
        <f>IF(チーム!A56="","",申込書!$AB$6)</f>
        <v/>
      </c>
      <c r="H56">
        <v>0</v>
      </c>
      <c r="I56" t="str">
        <f>IF(A56="","",リレー!P60)</f>
        <v/>
      </c>
      <c r="J56" t="str">
        <f>IF(A56="","",リレー!Q60)</f>
        <v/>
      </c>
      <c r="K56" t="str">
        <f>IF(B56="","",リレー!AR60)</f>
        <v/>
      </c>
      <c r="L56" t="str">
        <f>IF(C56="","",リレー!AS60)</f>
        <v/>
      </c>
      <c r="M56" t="str">
        <f>IF(D56="","",リレー!AT60)</f>
        <v/>
      </c>
      <c r="N56" t="str">
        <f>IF(E56="","",リレー!AU60)</f>
        <v/>
      </c>
    </row>
    <row r="57" spans="1:14" x14ac:dyDescent="0.25">
      <c r="A57" t="str">
        <f>IF(リレー!D61="","",リレー!V61)</f>
        <v/>
      </c>
      <c r="B57" t="str">
        <f>IF(A57="","",申込書!$C$6)</f>
        <v/>
      </c>
      <c r="C57" t="str">
        <f>IF(A57="","",申込書!$S$9)</f>
        <v/>
      </c>
      <c r="D57">
        <v>5</v>
      </c>
      <c r="E57" t="str">
        <f>IF(A57="","",リレー!W61)</f>
        <v/>
      </c>
      <c r="F57" t="str">
        <f>IF(A57="","",リレー!L61)</f>
        <v/>
      </c>
      <c r="G57" t="str">
        <f>IF(チーム!A57="","",申込書!$AB$6)</f>
        <v/>
      </c>
      <c r="H57">
        <v>0</v>
      </c>
      <c r="I57" t="str">
        <f>IF(A57="","",リレー!P61)</f>
        <v/>
      </c>
      <c r="J57" t="str">
        <f>IF(A57="","",リレー!Q61)</f>
        <v/>
      </c>
      <c r="K57" t="str">
        <f>IF(B57="","",リレー!AR61)</f>
        <v/>
      </c>
      <c r="L57" t="str">
        <f>IF(C57="","",リレー!AS61)</f>
        <v/>
      </c>
      <c r="M57" t="str">
        <f>IF(D57="","",リレー!AT61)</f>
        <v/>
      </c>
      <c r="N57" t="str">
        <f>IF(E57="","",リレー!AU61)</f>
        <v/>
      </c>
    </row>
    <row r="58" spans="1:14" x14ac:dyDescent="0.25">
      <c r="A58" t="str">
        <f>IF(リレー!D62="","",リレー!V62)</f>
        <v/>
      </c>
      <c r="B58" t="str">
        <f>IF(A58="","",申込書!$C$6)</f>
        <v/>
      </c>
      <c r="C58" t="str">
        <f>IF(A58="","",申込書!$S$9)</f>
        <v/>
      </c>
      <c r="D58">
        <v>5</v>
      </c>
      <c r="E58" t="str">
        <f>IF(A58="","",リレー!W62)</f>
        <v/>
      </c>
      <c r="F58" t="str">
        <f>IF(A58="","",リレー!L62)</f>
        <v/>
      </c>
      <c r="G58" t="str">
        <f>IF(チーム!A58="","",申込書!$AB$6)</f>
        <v/>
      </c>
      <c r="H58">
        <v>0</v>
      </c>
      <c r="I58" t="str">
        <f>IF(A58="","",リレー!P62)</f>
        <v/>
      </c>
      <c r="J58" t="str">
        <f>IF(A58="","",リレー!Q62)</f>
        <v/>
      </c>
      <c r="K58" t="str">
        <f>IF(B58="","",リレー!AR62)</f>
        <v/>
      </c>
      <c r="L58" t="str">
        <f>IF(C58="","",リレー!AS62)</f>
        <v/>
      </c>
      <c r="M58" t="str">
        <f>IF(D58="","",リレー!AT62)</f>
        <v/>
      </c>
      <c r="N58" t="str">
        <f>IF(E58="","",リレー!AU62)</f>
        <v/>
      </c>
    </row>
    <row r="59" spans="1:14" x14ac:dyDescent="0.25">
      <c r="A59" t="str">
        <f>IF(リレー!D63="","",リレー!V63)</f>
        <v/>
      </c>
      <c r="B59" t="str">
        <f>IF(A59="","",申込書!$C$6)</f>
        <v/>
      </c>
      <c r="C59" t="str">
        <f>IF(A59="","",申込書!$S$9)</f>
        <v/>
      </c>
      <c r="D59">
        <v>5</v>
      </c>
      <c r="E59" t="str">
        <f>IF(A59="","",リレー!W63)</f>
        <v/>
      </c>
      <c r="F59" t="str">
        <f>IF(A59="","",リレー!L63)</f>
        <v/>
      </c>
      <c r="G59" t="str">
        <f>IF(チーム!A59="","",申込書!$AB$6)</f>
        <v/>
      </c>
      <c r="H59">
        <v>0</v>
      </c>
      <c r="I59" t="str">
        <f>IF(A59="","",リレー!P63)</f>
        <v/>
      </c>
      <c r="J59" t="str">
        <f>IF(A59="","",リレー!Q63)</f>
        <v/>
      </c>
      <c r="K59" t="str">
        <f>IF(B59="","",リレー!AR63)</f>
        <v/>
      </c>
      <c r="L59" t="str">
        <f>IF(C59="","",リレー!AS63)</f>
        <v/>
      </c>
      <c r="M59" t="str">
        <f>IF(D59="","",リレー!AT63)</f>
        <v/>
      </c>
      <c r="N59" t="str">
        <f>IF(E59="","",リレー!AU63)</f>
        <v/>
      </c>
    </row>
    <row r="60" spans="1:14" x14ac:dyDescent="0.25">
      <c r="A60" t="str">
        <f>IF(リレー!D64="","",リレー!V64)</f>
        <v/>
      </c>
      <c r="B60" t="str">
        <f>IF(A60="","",申込書!$C$6)</f>
        <v/>
      </c>
      <c r="C60" t="str">
        <f>IF(A60="","",申込書!$S$9)</f>
        <v/>
      </c>
      <c r="D60">
        <v>5</v>
      </c>
      <c r="E60" t="str">
        <f>IF(A60="","",リレー!W64)</f>
        <v/>
      </c>
      <c r="F60" t="str">
        <f>IF(A60="","",リレー!L64)</f>
        <v/>
      </c>
      <c r="G60" t="str">
        <f>IF(チーム!A60="","",申込書!$AB$6)</f>
        <v/>
      </c>
      <c r="H60">
        <v>0</v>
      </c>
      <c r="I60" t="str">
        <f>IF(A60="","",リレー!P64)</f>
        <v/>
      </c>
      <c r="J60" t="str">
        <f>IF(A60="","",リレー!Q64)</f>
        <v/>
      </c>
      <c r="K60" t="str">
        <f>IF(B60="","",リレー!AR64)</f>
        <v/>
      </c>
      <c r="L60" t="str">
        <f>IF(C60="","",リレー!AS64)</f>
        <v/>
      </c>
      <c r="M60" t="str">
        <f>IF(D60="","",リレー!AT64)</f>
        <v/>
      </c>
      <c r="N60" t="str">
        <f>IF(E60="","",リレー!AU64)</f>
        <v/>
      </c>
    </row>
    <row r="61" spans="1:14" x14ac:dyDescent="0.25">
      <c r="A61" t="str">
        <f>IF(リレー!D65="","",リレー!V65)</f>
        <v/>
      </c>
      <c r="B61" t="str">
        <f>IF(A61="","",申込書!$C$6)</f>
        <v/>
      </c>
      <c r="C61" t="str">
        <f>IF(A61="","",申込書!$S$9)</f>
        <v/>
      </c>
      <c r="D61">
        <v>5</v>
      </c>
      <c r="E61" t="str">
        <f>IF(A61="","",リレー!W65)</f>
        <v/>
      </c>
      <c r="F61" t="str">
        <f>IF(A61="","",リレー!L65)</f>
        <v/>
      </c>
      <c r="G61" t="str">
        <f>IF(チーム!A61="","",申込書!$AB$6)</f>
        <v/>
      </c>
      <c r="H61">
        <v>0</v>
      </c>
      <c r="I61" t="str">
        <f>IF(A61="","",リレー!P65)</f>
        <v/>
      </c>
      <c r="J61" t="str">
        <f>IF(A61="","",リレー!Q65)</f>
        <v/>
      </c>
      <c r="K61" t="str">
        <f>IF(B61="","",リレー!AR65)</f>
        <v/>
      </c>
      <c r="L61" t="str">
        <f>IF(C61="","",リレー!AS65)</f>
        <v/>
      </c>
      <c r="M61" t="str">
        <f>IF(D61="","",リレー!AT65)</f>
        <v/>
      </c>
      <c r="N61" t="str">
        <f>IF(E61="","",リレー!AU65)</f>
        <v/>
      </c>
    </row>
    <row r="62" spans="1:14" x14ac:dyDescent="0.25">
      <c r="N62" t="str">
        <f>IF(E62="","",リレー!AU66)</f>
        <v/>
      </c>
    </row>
    <row r="63" spans="1:14" x14ac:dyDescent="0.25">
      <c r="N63" t="str">
        <f>IF(E63="","",リレー!AU67)</f>
        <v/>
      </c>
    </row>
    <row r="64" spans="1:14" x14ac:dyDescent="0.25">
      <c r="N64" t="str">
        <f>IF(E64="","",リレー!AU68)</f>
        <v/>
      </c>
    </row>
    <row r="65" spans="14:14" x14ac:dyDescent="0.25">
      <c r="N65" t="str">
        <f>IF(E65="","",リレー!AU69)</f>
        <v/>
      </c>
    </row>
    <row r="66" spans="14:14" x14ac:dyDescent="0.25">
      <c r="N66" t="str">
        <f>IF(E66="","",リレー!AU70)</f>
        <v/>
      </c>
    </row>
    <row r="67" spans="14:14" x14ac:dyDescent="0.25">
      <c r="N67" t="str">
        <f>IF(E67="","",リレー!AU71)</f>
        <v/>
      </c>
    </row>
    <row r="68" spans="14:14" x14ac:dyDescent="0.25">
      <c r="N68" t="str">
        <f>IF(E68="","",リレー!AU72)</f>
        <v/>
      </c>
    </row>
    <row r="69" spans="14:14" x14ac:dyDescent="0.25">
      <c r="N69" t="str">
        <f>IF(E69="","",リレー!AU73)</f>
        <v/>
      </c>
    </row>
    <row r="70" spans="14:14" x14ac:dyDescent="0.25">
      <c r="N70" t="str">
        <f>IF(E70="","",リレー!AU74)</f>
        <v/>
      </c>
    </row>
    <row r="71" spans="14:14" x14ac:dyDescent="0.25">
      <c r="N71" t="str">
        <f>IF(E71="","",リレー!AU75)</f>
        <v/>
      </c>
    </row>
    <row r="72" spans="14:14" x14ac:dyDescent="0.25">
      <c r="N72" t="str">
        <f>IF(E72="","",リレー!AU76)</f>
        <v/>
      </c>
    </row>
    <row r="73" spans="14:14" x14ac:dyDescent="0.25">
      <c r="N73" t="str">
        <f>IF(E73="","",リレー!AU77)</f>
        <v/>
      </c>
    </row>
    <row r="74" spans="14:14" x14ac:dyDescent="0.25">
      <c r="N74" t="str">
        <f>IF(E74="","",リレー!AU78)</f>
        <v/>
      </c>
    </row>
    <row r="75" spans="14:14" x14ac:dyDescent="0.25">
      <c r="N75" t="str">
        <f>IF(E75="","",リレー!AU79)</f>
        <v/>
      </c>
    </row>
    <row r="76" spans="14:14" x14ac:dyDescent="0.25">
      <c r="N76" t="str">
        <f>IF(E76="","",リレー!AU80)</f>
        <v/>
      </c>
    </row>
    <row r="77" spans="14:14" x14ac:dyDescent="0.25">
      <c r="N77" t="str">
        <f>IF(E77="","",リレー!AU81)</f>
        <v/>
      </c>
    </row>
    <row r="78" spans="14:14" x14ac:dyDescent="0.25">
      <c r="N78" t="str">
        <f>IF(E78="","",リレー!AU82)</f>
        <v/>
      </c>
    </row>
    <row r="79" spans="14:14" x14ac:dyDescent="0.25">
      <c r="N79" t="str">
        <f>IF(E79="","",リレー!AU83)</f>
        <v/>
      </c>
    </row>
    <row r="80" spans="14:14" x14ac:dyDescent="0.25">
      <c r="N80" t="str">
        <f>IF(E80="","",リレー!AU84)</f>
        <v/>
      </c>
    </row>
    <row r="81" spans="14:14" x14ac:dyDescent="0.25">
      <c r="N81" t="str">
        <f>IF(E81="","",リレー!AU85)</f>
        <v/>
      </c>
    </row>
    <row r="82" spans="14:14" x14ac:dyDescent="0.25">
      <c r="N82" t="str">
        <f>IF(E82="","",リレー!AU86)</f>
        <v/>
      </c>
    </row>
    <row r="83" spans="14:14" x14ac:dyDescent="0.25">
      <c r="N83" t="str">
        <f>IF(E83="","",リレー!AU87)</f>
        <v/>
      </c>
    </row>
    <row r="84" spans="14:14" x14ac:dyDescent="0.25">
      <c r="N84" t="str">
        <f>IF(E84="","",リレー!AU88)</f>
        <v/>
      </c>
    </row>
    <row r="85" spans="14:14" x14ac:dyDescent="0.25">
      <c r="N85" t="str">
        <f>IF(E85="","",リレー!AU89)</f>
        <v/>
      </c>
    </row>
    <row r="86" spans="14:14" x14ac:dyDescent="0.25">
      <c r="N86" t="str">
        <f>IF(E86="","",リレー!AU90)</f>
        <v/>
      </c>
    </row>
    <row r="87" spans="14:14" x14ac:dyDescent="0.25">
      <c r="N87" t="str">
        <f>IF(E87="","",リレー!AU91)</f>
        <v/>
      </c>
    </row>
    <row r="88" spans="14:14" x14ac:dyDescent="0.25">
      <c r="N88" t="str">
        <f>IF(E88="","",リレー!AU92)</f>
        <v/>
      </c>
    </row>
    <row r="89" spans="14:14" x14ac:dyDescent="0.25">
      <c r="N89" t="str">
        <f>IF(E89="","",リレー!AU93)</f>
        <v/>
      </c>
    </row>
    <row r="90" spans="14:14" x14ac:dyDescent="0.25">
      <c r="N90" t="str">
        <f>IF(E90="","",リレー!AU94)</f>
        <v/>
      </c>
    </row>
    <row r="269" spans="1:1" x14ac:dyDescent="0.25">
      <c r="A269" t="str">
        <f>IF(リレー!D273="","",リレー!V273)</f>
        <v/>
      </c>
    </row>
    <row r="270" spans="1:1" x14ac:dyDescent="0.25">
      <c r="A270" t="str">
        <f>IF(リレー!D274="","",リレー!V274)</f>
        <v/>
      </c>
    </row>
    <row r="271" spans="1:1" x14ac:dyDescent="0.25">
      <c r="A271" t="str">
        <f>IF(リレー!D275="","",リレー!V275)</f>
        <v/>
      </c>
    </row>
    <row r="272" spans="1:1" x14ac:dyDescent="0.25">
      <c r="A272" t="str">
        <f>IF(リレー!D276="","",リレー!V276)</f>
        <v/>
      </c>
    </row>
    <row r="273" spans="1:1" x14ac:dyDescent="0.25">
      <c r="A273" t="str">
        <f>IF(リレー!D277="","",リレー!V277)</f>
        <v/>
      </c>
    </row>
    <row r="274" spans="1:1" x14ac:dyDescent="0.25">
      <c r="A274" t="str">
        <f>IF(リレー!D278="","",リレー!V278)</f>
        <v/>
      </c>
    </row>
    <row r="275" spans="1:1" x14ac:dyDescent="0.25">
      <c r="A275" t="str">
        <f>IF(リレー!D279="","",リレー!V279)</f>
        <v/>
      </c>
    </row>
    <row r="276" spans="1:1" x14ac:dyDescent="0.25">
      <c r="A276" t="str">
        <f>IF(リレー!D280="","",リレー!V280)</f>
        <v/>
      </c>
    </row>
    <row r="277" spans="1:1" x14ac:dyDescent="0.25">
      <c r="A277" t="str">
        <f>IF(リレー!D281="","",リレー!V281)</f>
        <v/>
      </c>
    </row>
    <row r="278" spans="1:1" x14ac:dyDescent="0.25">
      <c r="A278" t="str">
        <f>IF(リレー!D282="","",リレー!V282)</f>
        <v/>
      </c>
    </row>
    <row r="279" spans="1:1" x14ac:dyDescent="0.25">
      <c r="A279" t="str">
        <f>IF(リレー!D283="","",リレー!V283)</f>
        <v/>
      </c>
    </row>
    <row r="280" spans="1:1" x14ac:dyDescent="0.25">
      <c r="A280" t="str">
        <f>IF(リレー!D284="","",リレー!V284)</f>
        <v/>
      </c>
    </row>
    <row r="281" spans="1:1" x14ac:dyDescent="0.25">
      <c r="A281" t="str">
        <f>IF(リレー!D285="","",リレー!V285)</f>
        <v/>
      </c>
    </row>
    <row r="282" spans="1:1" x14ac:dyDescent="0.25">
      <c r="A282" t="str">
        <f>IF(リレー!D286="","",リレー!V286)</f>
        <v/>
      </c>
    </row>
    <row r="283" spans="1:1" x14ac:dyDescent="0.25">
      <c r="A283" t="str">
        <f>IF(リレー!D287="","",リレー!V287)</f>
        <v/>
      </c>
    </row>
    <row r="284" spans="1:1" x14ac:dyDescent="0.25">
      <c r="A284" t="str">
        <f>IF(リレー!D288="","",リレー!V288)</f>
        <v/>
      </c>
    </row>
    <row r="285" spans="1:1" x14ac:dyDescent="0.25">
      <c r="A285" t="str">
        <f>IF(リレー!D289="","",リレー!V289)</f>
        <v/>
      </c>
    </row>
    <row r="286" spans="1:1" x14ac:dyDescent="0.25">
      <c r="A286" t="str">
        <f>IF(リレー!D290="","",リレー!V290)</f>
        <v/>
      </c>
    </row>
    <row r="287" spans="1:1" x14ac:dyDescent="0.25">
      <c r="A287" t="str">
        <f>IF(リレー!D291="","",リレー!V291)</f>
        <v/>
      </c>
    </row>
    <row r="288" spans="1:1" x14ac:dyDescent="0.25">
      <c r="A288" t="str">
        <f>IF(リレー!D292="","",リレー!V292)</f>
        <v/>
      </c>
    </row>
    <row r="289" spans="1:1" x14ac:dyDescent="0.25">
      <c r="A289" t="str">
        <f>IF(リレー!D293="","",リレー!V293)</f>
        <v/>
      </c>
    </row>
    <row r="290" spans="1:1" x14ac:dyDescent="0.25">
      <c r="A290" t="str">
        <f>IF(リレー!D294="","",リレー!V294)</f>
        <v/>
      </c>
    </row>
    <row r="291" spans="1:1" x14ac:dyDescent="0.25">
      <c r="A291" t="str">
        <f>IF(リレー!D295="","",リレー!V295)</f>
        <v/>
      </c>
    </row>
    <row r="292" spans="1:1" x14ac:dyDescent="0.25">
      <c r="A292" t="str">
        <f>IF(リレー!D296="","",リレー!V296)</f>
        <v/>
      </c>
    </row>
    <row r="293" spans="1:1" x14ac:dyDescent="0.25">
      <c r="A293" t="str">
        <f>IF(リレー!D297="","",リレー!V297)</f>
        <v/>
      </c>
    </row>
    <row r="294" spans="1:1" x14ac:dyDescent="0.25">
      <c r="A294" t="str">
        <f>IF(リレー!D298="","",リレー!V298)</f>
        <v/>
      </c>
    </row>
    <row r="295" spans="1:1" x14ac:dyDescent="0.25">
      <c r="A295" t="str">
        <f>IF(リレー!D299="","",リレー!V299)</f>
        <v/>
      </c>
    </row>
    <row r="296" spans="1:1" x14ac:dyDescent="0.25">
      <c r="A296" t="str">
        <f>IF(リレー!D300="","",リレー!V300)</f>
        <v/>
      </c>
    </row>
    <row r="297" spans="1:1" x14ac:dyDescent="0.25">
      <c r="A297" t="str">
        <f>IF(リレー!D301="","",リレー!V301)</f>
        <v/>
      </c>
    </row>
    <row r="298" spans="1:1" x14ac:dyDescent="0.25">
      <c r="A298" t="str">
        <f>IF(リレー!D302="","",リレー!V302)</f>
        <v/>
      </c>
    </row>
    <row r="299" spans="1:1" x14ac:dyDescent="0.25">
      <c r="A299" t="str">
        <f>IF(リレー!D303="","",リレー!V303)</f>
        <v/>
      </c>
    </row>
    <row r="300" spans="1:1" x14ac:dyDescent="0.25">
      <c r="A300" t="str">
        <f>IF(リレー!D304="","",リレー!V304)</f>
        <v/>
      </c>
    </row>
    <row r="301" spans="1:1" x14ac:dyDescent="0.25">
      <c r="A301" t="str">
        <f>IF(リレー!D305="","",リレー!V305)</f>
        <v/>
      </c>
    </row>
    <row r="302" spans="1:1" x14ac:dyDescent="0.25">
      <c r="A302" t="str">
        <f>IF(リレー!D306="","",リレー!V306)</f>
        <v/>
      </c>
    </row>
    <row r="303" spans="1:1" x14ac:dyDescent="0.25">
      <c r="A303" t="str">
        <f>IF(リレー!D307="","",リレー!V307)</f>
        <v/>
      </c>
    </row>
    <row r="304" spans="1:1" x14ac:dyDescent="0.25">
      <c r="A304" t="str">
        <f>IF(リレー!D308="","",リレー!V308)</f>
        <v/>
      </c>
    </row>
    <row r="305" spans="1:1" x14ac:dyDescent="0.25">
      <c r="A305" t="str">
        <f>IF(リレー!D309="","",リレー!V309)</f>
        <v/>
      </c>
    </row>
    <row r="306" spans="1:1" x14ac:dyDescent="0.25">
      <c r="A306" t="str">
        <f>IF(リレー!D310="","",リレー!V310)</f>
        <v/>
      </c>
    </row>
    <row r="307" spans="1:1" x14ac:dyDescent="0.25">
      <c r="A307" t="str">
        <f>IF(リレー!D311="","",リレー!V311)</f>
        <v/>
      </c>
    </row>
    <row r="308" spans="1:1" x14ac:dyDescent="0.25">
      <c r="A308" t="str">
        <f>IF(リレー!D312="","",リレー!V312)</f>
        <v/>
      </c>
    </row>
    <row r="309" spans="1:1" x14ac:dyDescent="0.25">
      <c r="A309" t="str">
        <f>IF(リレー!D313="","",リレー!V313)</f>
        <v/>
      </c>
    </row>
    <row r="310" spans="1:1" x14ac:dyDescent="0.25">
      <c r="A310" t="str">
        <f>IF(リレー!D314="","",リレー!V314)</f>
        <v/>
      </c>
    </row>
    <row r="311" spans="1:1" x14ac:dyDescent="0.25">
      <c r="A311" t="str">
        <f>IF(リレー!D315="","",リレー!V315)</f>
        <v/>
      </c>
    </row>
    <row r="312" spans="1:1" x14ac:dyDescent="0.25">
      <c r="A312" t="str">
        <f>IF(リレー!D316="","",リレー!V316)</f>
        <v/>
      </c>
    </row>
    <row r="313" spans="1:1" x14ac:dyDescent="0.25">
      <c r="A313" t="str">
        <f>IF(リレー!D317="","",リレー!V317)</f>
        <v/>
      </c>
    </row>
    <row r="314" spans="1:1" x14ac:dyDescent="0.25">
      <c r="A314" t="str">
        <f>IF(リレー!D318="","",リレー!V318)</f>
        <v/>
      </c>
    </row>
    <row r="315" spans="1:1" x14ac:dyDescent="0.25">
      <c r="A315" t="str">
        <f>IF(リレー!D319="","",リレー!V319)</f>
        <v/>
      </c>
    </row>
    <row r="316" spans="1:1" x14ac:dyDescent="0.25">
      <c r="A316" t="str">
        <f>IF(リレー!D320="","",リレー!V320)</f>
        <v/>
      </c>
    </row>
    <row r="317" spans="1:1" x14ac:dyDescent="0.25">
      <c r="A317" t="str">
        <f>IF(リレー!D321="","",リレー!V321)</f>
        <v/>
      </c>
    </row>
    <row r="318" spans="1:1" x14ac:dyDescent="0.25">
      <c r="A318" t="str">
        <f>IF(リレー!D322="","",リレー!V322)</f>
        <v/>
      </c>
    </row>
    <row r="319" spans="1:1" x14ac:dyDescent="0.25">
      <c r="A319" t="str">
        <f>IF(リレー!D323="","",リレー!V323)</f>
        <v/>
      </c>
    </row>
    <row r="320" spans="1:1" x14ac:dyDescent="0.25">
      <c r="A320" t="str">
        <f>IF(リレー!D324="","",リレー!V324)</f>
        <v/>
      </c>
    </row>
    <row r="321" spans="1:1" x14ac:dyDescent="0.25">
      <c r="A321" t="str">
        <f>IF(リレー!D325="","",リレー!V325)</f>
        <v/>
      </c>
    </row>
    <row r="322" spans="1:1" x14ac:dyDescent="0.25">
      <c r="A322" t="str">
        <f>IF(リレー!D326="","",リレー!V326)</f>
        <v/>
      </c>
    </row>
    <row r="323" spans="1:1" x14ac:dyDescent="0.25">
      <c r="A323" t="str">
        <f>IF(リレー!D327="","",リレー!V327)</f>
        <v/>
      </c>
    </row>
    <row r="324" spans="1:1" x14ac:dyDescent="0.25">
      <c r="A324" t="str">
        <f>IF(リレー!D328="","",リレー!V328)</f>
        <v/>
      </c>
    </row>
    <row r="325" spans="1:1" x14ac:dyDescent="0.25">
      <c r="A325" t="str">
        <f>IF(リレー!D329="","",リレー!V329)</f>
        <v/>
      </c>
    </row>
    <row r="326" spans="1:1" x14ac:dyDescent="0.25">
      <c r="A326" t="str">
        <f>IF(リレー!D330="","",リレー!V330)</f>
        <v/>
      </c>
    </row>
    <row r="327" spans="1:1" x14ac:dyDescent="0.25">
      <c r="A327" t="str">
        <f>IF(リレー!D331="","",リレー!V331)</f>
        <v/>
      </c>
    </row>
    <row r="328" spans="1:1" x14ac:dyDescent="0.25">
      <c r="A328" t="str">
        <f>IF(リレー!D332="","",リレー!V332)</f>
        <v/>
      </c>
    </row>
    <row r="329" spans="1:1" x14ac:dyDescent="0.25">
      <c r="A329" t="str">
        <f>IF(リレー!D333="","",リレー!V333)</f>
        <v/>
      </c>
    </row>
    <row r="330" spans="1:1" x14ac:dyDescent="0.25">
      <c r="A330" t="str">
        <f>IF(リレー!D334="","",リレー!V334)</f>
        <v/>
      </c>
    </row>
    <row r="331" spans="1:1" x14ac:dyDescent="0.25">
      <c r="A331" t="str">
        <f>IF(リレー!D335="","",リレー!V335)</f>
        <v/>
      </c>
    </row>
    <row r="332" spans="1:1" x14ac:dyDescent="0.25">
      <c r="A332" t="str">
        <f>IF(リレー!D336="","",リレー!V336)</f>
        <v/>
      </c>
    </row>
    <row r="333" spans="1:1" x14ac:dyDescent="0.25">
      <c r="A333" t="str">
        <f>IF(リレー!D337="","",リレー!V337)</f>
        <v/>
      </c>
    </row>
    <row r="334" spans="1:1" x14ac:dyDescent="0.25">
      <c r="A334" t="str">
        <f>IF(リレー!D338="","",リレー!V338)</f>
        <v/>
      </c>
    </row>
    <row r="335" spans="1:1" x14ac:dyDescent="0.25">
      <c r="A335" t="str">
        <f>IF(リレー!D339="","",リレー!V339)</f>
        <v/>
      </c>
    </row>
    <row r="336" spans="1:1" x14ac:dyDescent="0.25">
      <c r="A336" t="str">
        <f>IF(リレー!D340="","",リレー!V340)</f>
        <v/>
      </c>
    </row>
    <row r="337" spans="1:1" x14ac:dyDescent="0.25">
      <c r="A337" t="str">
        <f>IF(リレー!D341="","",リレー!V341)</f>
        <v/>
      </c>
    </row>
    <row r="338" spans="1:1" x14ac:dyDescent="0.25">
      <c r="A338" t="str">
        <f>IF(リレー!D342="","",リレー!V342)</f>
        <v/>
      </c>
    </row>
    <row r="339" spans="1:1" x14ac:dyDescent="0.25">
      <c r="A339" t="str">
        <f>IF(リレー!D343="","",リレー!V343)</f>
        <v/>
      </c>
    </row>
    <row r="340" spans="1:1" x14ac:dyDescent="0.25">
      <c r="A340" t="str">
        <f>IF(リレー!D344="","",リレー!V344)</f>
        <v/>
      </c>
    </row>
    <row r="341" spans="1:1" x14ac:dyDescent="0.25">
      <c r="A341" t="str">
        <f>IF(リレー!D345="","",リレー!V345)</f>
        <v/>
      </c>
    </row>
    <row r="342" spans="1:1" x14ac:dyDescent="0.25">
      <c r="A342" t="str">
        <f>IF(リレー!D346="","",リレー!V346)</f>
        <v/>
      </c>
    </row>
    <row r="343" spans="1:1" x14ac:dyDescent="0.25">
      <c r="A343" t="str">
        <f>IF(リレー!D347="","",リレー!V347)</f>
        <v/>
      </c>
    </row>
    <row r="344" spans="1:1" x14ac:dyDescent="0.25">
      <c r="A344" t="str">
        <f>IF(リレー!D348="","",リレー!V348)</f>
        <v/>
      </c>
    </row>
    <row r="345" spans="1:1" x14ac:dyDescent="0.25">
      <c r="A345" t="str">
        <f>IF(リレー!D349="","",リレー!V349)</f>
        <v/>
      </c>
    </row>
    <row r="346" spans="1:1" x14ac:dyDescent="0.25">
      <c r="A346" t="str">
        <f>IF(リレー!D350="","",リレー!V350)</f>
        <v/>
      </c>
    </row>
    <row r="347" spans="1:1" x14ac:dyDescent="0.25">
      <c r="A347" t="str">
        <f>IF(リレー!D351="","",リレー!V351)</f>
        <v/>
      </c>
    </row>
    <row r="348" spans="1:1" x14ac:dyDescent="0.25">
      <c r="A348" t="str">
        <f>IF(リレー!D352="","",リレー!V352)</f>
        <v/>
      </c>
    </row>
    <row r="349" spans="1:1" x14ac:dyDescent="0.25">
      <c r="A349" t="str">
        <f>IF(リレー!D353="","",リレー!V353)</f>
        <v/>
      </c>
    </row>
    <row r="350" spans="1:1" x14ac:dyDescent="0.25">
      <c r="A350" t="str">
        <f>IF(リレー!D354="","",リレー!V354)</f>
        <v/>
      </c>
    </row>
    <row r="351" spans="1:1" x14ac:dyDescent="0.25">
      <c r="A351" t="str">
        <f>IF(リレー!D355="","",リレー!V355)</f>
        <v/>
      </c>
    </row>
    <row r="352" spans="1:1" x14ac:dyDescent="0.25">
      <c r="A352" t="str">
        <f>IF(リレー!D356="","",リレー!V356)</f>
        <v/>
      </c>
    </row>
    <row r="353" spans="1:1" x14ac:dyDescent="0.25">
      <c r="A353" t="str">
        <f>IF(リレー!D357="","",リレー!V357)</f>
        <v/>
      </c>
    </row>
    <row r="354" spans="1:1" x14ac:dyDescent="0.25">
      <c r="A354" t="str">
        <f>IF(リレー!D358="","",リレー!V358)</f>
        <v/>
      </c>
    </row>
    <row r="355" spans="1:1" x14ac:dyDescent="0.25">
      <c r="A355" t="str">
        <f>IF(リレー!D359="","",リレー!V359)</f>
        <v/>
      </c>
    </row>
    <row r="356" spans="1:1" x14ac:dyDescent="0.25">
      <c r="A356" t="str">
        <f>IF(リレー!D360="","",リレー!V360)</f>
        <v/>
      </c>
    </row>
    <row r="357" spans="1:1" x14ac:dyDescent="0.25">
      <c r="A357" t="str">
        <f>IF(リレー!D361="","",リレー!V361)</f>
        <v/>
      </c>
    </row>
    <row r="358" spans="1:1" x14ac:dyDescent="0.25">
      <c r="A358" t="str">
        <f>IF(リレー!D362="","",リレー!V362)</f>
        <v/>
      </c>
    </row>
    <row r="359" spans="1:1" x14ac:dyDescent="0.25">
      <c r="A359" t="str">
        <f>IF(リレー!D363="","",リレー!V363)</f>
        <v/>
      </c>
    </row>
    <row r="360" spans="1:1" x14ac:dyDescent="0.25">
      <c r="A360" t="str">
        <f>IF(リレー!D364="","",リレー!V364)</f>
        <v/>
      </c>
    </row>
    <row r="361" spans="1:1" x14ac:dyDescent="0.25">
      <c r="A361" t="str">
        <f>IF(リレー!D365="","",リレー!V365)</f>
        <v/>
      </c>
    </row>
    <row r="362" spans="1:1" x14ac:dyDescent="0.25">
      <c r="A362" t="str">
        <f>IF(リレー!D366="","",リレー!V366)</f>
        <v/>
      </c>
    </row>
    <row r="363" spans="1:1" x14ac:dyDescent="0.25">
      <c r="A363" t="str">
        <f>IF(リレー!D367="","",リレー!V367)</f>
        <v/>
      </c>
    </row>
    <row r="364" spans="1:1" x14ac:dyDescent="0.25">
      <c r="A364" t="str">
        <f>IF(リレー!D368="","",リレー!V368)</f>
        <v/>
      </c>
    </row>
    <row r="365" spans="1:1" x14ac:dyDescent="0.25">
      <c r="A365" t="str">
        <f>IF(リレー!D369="","",リレー!V369)</f>
        <v/>
      </c>
    </row>
    <row r="366" spans="1:1" x14ac:dyDescent="0.25">
      <c r="A366" t="str">
        <f>IF(リレー!D370="","",リレー!V370)</f>
        <v/>
      </c>
    </row>
    <row r="367" spans="1:1" x14ac:dyDescent="0.25">
      <c r="A367" t="str">
        <f>IF(リレー!D371="","",リレー!V371)</f>
        <v/>
      </c>
    </row>
    <row r="368" spans="1:1" x14ac:dyDescent="0.25">
      <c r="A368" t="str">
        <f>IF(リレー!D372="","",リレー!V372)</f>
        <v/>
      </c>
    </row>
    <row r="369" spans="1:1" x14ac:dyDescent="0.25">
      <c r="A369" t="str">
        <f>IF(リレー!D373="","",リレー!V373)</f>
        <v/>
      </c>
    </row>
    <row r="370" spans="1:1" x14ac:dyDescent="0.25">
      <c r="A370" t="str">
        <f>IF(リレー!D374="","",リレー!V374)</f>
        <v/>
      </c>
    </row>
    <row r="371" spans="1:1" x14ac:dyDescent="0.25">
      <c r="A371" t="str">
        <f>IF(リレー!D375="","",リレー!V375)</f>
        <v/>
      </c>
    </row>
    <row r="372" spans="1:1" x14ac:dyDescent="0.25">
      <c r="A372" t="str">
        <f>IF(リレー!D376="","",リレー!V376)</f>
        <v/>
      </c>
    </row>
    <row r="373" spans="1:1" x14ac:dyDescent="0.25">
      <c r="A373" t="str">
        <f>IF(リレー!D377="","",リレー!V377)</f>
        <v/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" x14ac:dyDescent="0.25"/>
  <cols>
    <col min="1" max="1" width="18.7109375" bestFit="1" customWidth="1"/>
  </cols>
  <sheetData>
    <row r="1" spans="1:1" x14ac:dyDescent="0.25">
      <c r="A1" t="s">
        <v>286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B158"/>
  <sheetViews>
    <sheetView showGridLines="0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6" sqref="B6"/>
    </sheetView>
  </sheetViews>
  <sheetFormatPr defaultRowHeight="16.5" customHeight="1" x14ac:dyDescent="0.25"/>
  <cols>
    <col min="1" max="1" width="4.7109375" style="11" customWidth="1"/>
    <col min="2" max="5" width="11" style="4" customWidth="1"/>
    <col min="6" max="6" width="13" style="4" customWidth="1"/>
    <col min="7" max="7" width="10.42578125" style="6" customWidth="1"/>
    <col min="8" max="8" width="10.42578125" style="4" hidden="1" customWidth="1"/>
    <col min="9" max="9" width="10.42578125" style="6" customWidth="1"/>
    <col min="10" max="16" width="11" style="4" hidden="1" customWidth="1"/>
    <col min="17" max="17" width="4.7109375" style="4" customWidth="1"/>
    <col min="18" max="18" width="4.7109375" style="11" customWidth="1"/>
    <col min="19" max="19" width="8.5703125" style="4" bestFit="1" customWidth="1"/>
    <col min="20" max="24" width="4" style="4" hidden="1" customWidth="1"/>
    <col min="25" max="25" width="8.5703125" style="4" hidden="1" customWidth="1"/>
    <col min="26" max="30" width="4" style="4" hidden="1" customWidth="1"/>
    <col min="31" max="31" width="11" style="4" hidden="1" customWidth="1"/>
    <col min="32" max="32" width="8.5703125" style="4" hidden="1" customWidth="1"/>
    <col min="33" max="34" width="6.28515625" style="4" hidden="1" customWidth="1"/>
    <col min="35" max="35" width="16.140625" style="4" hidden="1" customWidth="1"/>
    <col min="36" max="36" width="11.85546875" style="31" hidden="1" customWidth="1"/>
    <col min="37" max="37" width="7.7109375" style="7" hidden="1" customWidth="1"/>
    <col min="38" max="41" width="5.7109375" style="7" hidden="1" customWidth="1"/>
    <col min="42" max="42" width="4.7109375" style="7" hidden="1" customWidth="1"/>
    <col min="43" max="43" width="11" style="4" hidden="1" customWidth="1"/>
    <col min="44" max="44" width="13.5703125" style="4" hidden="1" customWidth="1"/>
    <col min="45" max="45" width="2.85546875" style="4" hidden="1" customWidth="1"/>
    <col min="46" max="55" width="4" style="4" hidden="1" customWidth="1"/>
    <col min="56" max="60" width="12.28515625" style="4" hidden="1" customWidth="1"/>
    <col min="61" max="61" width="10" style="4" hidden="1" customWidth="1"/>
    <col min="62" max="62" width="13.5703125" style="4" hidden="1" customWidth="1"/>
    <col min="63" max="64" width="8.5703125" style="4" hidden="1" customWidth="1"/>
    <col min="65" max="65" width="13.5703125" style="4" hidden="1" customWidth="1"/>
    <col min="66" max="67" width="8.5703125" style="4" hidden="1" customWidth="1"/>
    <col min="68" max="68" width="9.140625" style="4" hidden="1" customWidth="1"/>
    <col min="69" max="69" width="5.140625" style="4" hidden="1" customWidth="1"/>
    <col min="70" max="71" width="6.28515625" style="4" hidden="1" customWidth="1"/>
    <col min="72" max="72" width="8.5703125" style="4" hidden="1" customWidth="1"/>
    <col min="73" max="73" width="2.85546875" style="4" hidden="1" customWidth="1"/>
    <col min="74" max="74" width="9.85546875" style="4" hidden="1" customWidth="1"/>
    <col min="75" max="75" width="4" style="4" hidden="1" customWidth="1"/>
    <col min="76" max="77" width="9.85546875" style="4" hidden="1" customWidth="1"/>
    <col min="78" max="78" width="5.140625" style="4" hidden="1" customWidth="1"/>
    <col min="79" max="79" width="8.5703125" style="4" hidden="1" customWidth="1"/>
    <col min="80" max="80" width="7.42578125" style="4" hidden="1" customWidth="1"/>
    <col min="81" max="16384" width="9.140625" style="4"/>
  </cols>
  <sheetData>
    <row r="1" spans="1:80" ht="16.5" customHeight="1" x14ac:dyDescent="0.25">
      <c r="A1" s="29" t="str">
        <f>申込書!B1</f>
        <v>OWSインドアスイムあいち2018</v>
      </c>
      <c r="G1" s="30"/>
      <c r="H1" s="21"/>
      <c r="I1" s="2"/>
      <c r="J1" s="91"/>
      <c r="K1" s="2"/>
      <c r="M1" s="2"/>
      <c r="N1" s="2"/>
      <c r="O1" s="2"/>
      <c r="P1" s="2"/>
      <c r="Q1" s="2"/>
      <c r="R1" s="159"/>
      <c r="S1" s="158" t="s">
        <v>300</v>
      </c>
      <c r="AF1" s="2"/>
      <c r="AG1" s="2"/>
      <c r="AH1" s="2"/>
      <c r="AI1" s="46" t="s">
        <v>232</v>
      </c>
      <c r="AJ1" s="70">
        <v>43505</v>
      </c>
      <c r="AQ1" s="4" t="str">
        <f>YEAR(AJ1)&amp;RIGHT("0"&amp;MONTH(AJ1),2)&amp;RIGHT("0"&amp;DAY(AJ1),2)</f>
        <v>20190209</v>
      </c>
    </row>
    <row r="2" spans="1:80" ht="16.5" customHeight="1" x14ac:dyDescent="0.25">
      <c r="I2" s="7"/>
      <c r="Q2" s="28"/>
      <c r="S2" s="160" t="s">
        <v>22</v>
      </c>
      <c r="AF2" s="28"/>
      <c r="AG2" s="28"/>
      <c r="AH2" s="28"/>
      <c r="AI2" s="46" t="s">
        <v>32</v>
      </c>
      <c r="AJ2" s="70">
        <v>43191</v>
      </c>
      <c r="AQ2" s="4" t="str">
        <f>YEAR(AJ2)&amp;RIGHT("0"&amp;MONTH(AJ2),2)&amp;RIGHT("0"&amp;DAY(AJ2),2)</f>
        <v>20180401</v>
      </c>
    </row>
    <row r="3" spans="1:80" ht="16.5" customHeight="1" x14ac:dyDescent="0.25">
      <c r="A3" s="3"/>
      <c r="B3" s="8" t="str">
        <f>IF(申込書!C6="","チーム登録を行って下さい！",申込書!C6)</f>
        <v>チーム登録を行って下さい！</v>
      </c>
      <c r="C3" s="5"/>
      <c r="D3" s="5"/>
      <c r="E3" s="5"/>
      <c r="Y3" s="68" t="s">
        <v>92</v>
      </c>
      <c r="Z3" s="210" t="s">
        <v>21</v>
      </c>
      <c r="AA3" s="210"/>
      <c r="AB3" s="210"/>
      <c r="AC3" s="75"/>
      <c r="AD3" s="75"/>
      <c r="AI3" s="68" t="s">
        <v>96</v>
      </c>
      <c r="BJ3" s="4" t="s">
        <v>258</v>
      </c>
      <c r="BM3" s="4" t="s">
        <v>264</v>
      </c>
    </row>
    <row r="4" spans="1:80" s="11" customFormat="1" ht="18.95" customHeight="1" x14ac:dyDescent="0.2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2</v>
      </c>
      <c r="G4" s="207" t="s">
        <v>88</v>
      </c>
      <c r="H4" s="207"/>
      <c r="I4" s="207" t="s">
        <v>89</v>
      </c>
      <c r="J4" s="207"/>
      <c r="K4" s="208" t="s">
        <v>90</v>
      </c>
      <c r="L4" s="209"/>
      <c r="M4" s="208" t="s">
        <v>119</v>
      </c>
      <c r="N4" s="209"/>
      <c r="O4" s="208" t="s">
        <v>120</v>
      </c>
      <c r="P4" s="209"/>
      <c r="Q4" s="138" t="s">
        <v>10</v>
      </c>
      <c r="R4" s="138" t="s">
        <v>33</v>
      </c>
      <c r="S4" s="48" t="s">
        <v>283</v>
      </c>
      <c r="T4" s="10" t="s">
        <v>19</v>
      </c>
      <c r="U4" s="10" t="s">
        <v>20</v>
      </c>
      <c r="V4" s="10" t="s">
        <v>91</v>
      </c>
      <c r="W4" s="75" t="s">
        <v>121</v>
      </c>
      <c r="X4" s="75" t="s">
        <v>122</v>
      </c>
      <c r="Y4" s="10" t="s">
        <v>93</v>
      </c>
      <c r="Z4" s="10" t="s">
        <v>19</v>
      </c>
      <c r="AA4" s="10" t="s">
        <v>94</v>
      </c>
      <c r="AB4" s="10" t="s">
        <v>95</v>
      </c>
      <c r="AC4" s="75" t="s">
        <v>123</v>
      </c>
      <c r="AD4" s="75" t="s">
        <v>124</v>
      </c>
      <c r="AE4" s="10" t="s">
        <v>2</v>
      </c>
      <c r="AF4" s="9" t="s">
        <v>68</v>
      </c>
      <c r="AG4" s="45" t="s">
        <v>69</v>
      </c>
      <c r="AH4" s="45" t="s">
        <v>33</v>
      </c>
      <c r="AI4" s="68" t="s">
        <v>10</v>
      </c>
      <c r="AJ4" s="22"/>
      <c r="AK4" s="19" t="s">
        <v>76</v>
      </c>
      <c r="AL4" s="19" t="s">
        <v>73</v>
      </c>
      <c r="AM4" s="19"/>
      <c r="AN4" s="12"/>
      <c r="AO4" s="12"/>
      <c r="AP4" s="12"/>
      <c r="AT4" s="211" t="s">
        <v>101</v>
      </c>
      <c r="AU4" s="212"/>
      <c r="AV4" s="212"/>
      <c r="AW4" s="212"/>
      <c r="AX4" s="213"/>
      <c r="AY4" s="211" t="s">
        <v>73</v>
      </c>
      <c r="AZ4" s="212"/>
      <c r="BA4" s="212"/>
      <c r="BB4" s="212"/>
      <c r="BC4" s="213"/>
      <c r="BD4" s="214" t="s">
        <v>102</v>
      </c>
      <c r="BE4" s="214"/>
      <c r="BF4" s="214"/>
      <c r="BG4" s="214"/>
      <c r="BH4" s="214"/>
      <c r="BJ4" s="4" t="s">
        <v>236</v>
      </c>
      <c r="BK4" s="4" t="s">
        <v>238</v>
      </c>
      <c r="BL4" s="4" t="s">
        <v>237</v>
      </c>
      <c r="BM4" s="4" t="s">
        <v>236</v>
      </c>
      <c r="BN4" s="4" t="s">
        <v>238</v>
      </c>
      <c r="BO4" s="4" t="s">
        <v>237</v>
      </c>
      <c r="BQ4" s="163" t="s">
        <v>285</v>
      </c>
      <c r="BR4" s="163"/>
      <c r="BS4" s="163"/>
      <c r="BT4" s="11" t="s">
        <v>283</v>
      </c>
      <c r="BU4" s="134"/>
      <c r="BV4" s="134"/>
      <c r="BW4" s="134"/>
      <c r="BX4" s="134"/>
      <c r="BY4" s="134"/>
      <c r="BZ4" s="134"/>
      <c r="CA4" s="134" t="s">
        <v>283</v>
      </c>
    </row>
    <row r="5" spans="1:80" ht="24.75" customHeight="1" x14ac:dyDescent="0.25">
      <c r="A5" s="5" t="s">
        <v>17</v>
      </c>
      <c r="G5" s="36" t="s">
        <v>30</v>
      </c>
      <c r="H5" s="9" t="s">
        <v>9</v>
      </c>
      <c r="I5" s="36" t="s">
        <v>30</v>
      </c>
      <c r="J5" s="9" t="s">
        <v>9</v>
      </c>
      <c r="K5" s="69" t="s">
        <v>30</v>
      </c>
      <c r="L5" s="9" t="s">
        <v>9</v>
      </c>
      <c r="M5" s="77" t="s">
        <v>30</v>
      </c>
      <c r="N5" s="76" t="s">
        <v>9</v>
      </c>
      <c r="O5" s="77" t="s">
        <v>30</v>
      </c>
      <c r="P5" s="76" t="s">
        <v>9</v>
      </c>
      <c r="S5" s="134" t="s">
        <v>284</v>
      </c>
      <c r="AJ5" s="15"/>
      <c r="AT5" s="9" t="s">
        <v>19</v>
      </c>
      <c r="AU5" s="9" t="s">
        <v>20</v>
      </c>
      <c r="AV5" s="9" t="s">
        <v>95</v>
      </c>
      <c r="AW5" s="76" t="s">
        <v>125</v>
      </c>
      <c r="AX5" s="76" t="s">
        <v>122</v>
      </c>
      <c r="AY5" s="9" t="s">
        <v>19</v>
      </c>
      <c r="AZ5" s="9" t="s">
        <v>20</v>
      </c>
      <c r="BA5" s="9" t="s">
        <v>95</v>
      </c>
      <c r="BB5" s="76" t="s">
        <v>125</v>
      </c>
      <c r="BC5" s="76" t="s">
        <v>122</v>
      </c>
      <c r="BD5" s="76" t="s">
        <v>19</v>
      </c>
      <c r="BE5" s="76" t="s">
        <v>20</v>
      </c>
      <c r="BF5" s="76" t="s">
        <v>103</v>
      </c>
      <c r="BG5" s="76" t="s">
        <v>125</v>
      </c>
      <c r="BH5" s="76" t="s">
        <v>122</v>
      </c>
      <c r="BJ5" s="4">
        <f t="shared" ref="BJ5:BN5" si="0">COUNTIF(BJ6:BJ55,1)</f>
        <v>0</v>
      </c>
      <c r="BK5" s="4">
        <f t="shared" si="0"/>
        <v>0</v>
      </c>
      <c r="BL5" s="4">
        <f t="shared" si="0"/>
        <v>0</v>
      </c>
      <c r="BM5" s="4">
        <f t="shared" si="0"/>
        <v>0</v>
      </c>
      <c r="BN5" s="4">
        <f t="shared" si="0"/>
        <v>0</v>
      </c>
      <c r="BO5" s="4">
        <f>COUNTIF(BO6:BO55,1)</f>
        <v>0</v>
      </c>
      <c r="BQ5" s="4">
        <v>500</v>
      </c>
      <c r="BR5" s="4">
        <v>1500</v>
      </c>
      <c r="BS5" s="4">
        <v>3000</v>
      </c>
      <c r="BT5" s="4">
        <f>COUNTIF(BT6:BT107,1)</f>
        <v>0</v>
      </c>
      <c r="BU5" s="4">
        <v>0</v>
      </c>
    </row>
    <row r="6" spans="1:80" ht="24.75" customHeight="1" x14ac:dyDescent="0.25">
      <c r="A6" s="40" t="str">
        <f>IF(F6="","",1)</f>
        <v/>
      </c>
      <c r="B6" s="38"/>
      <c r="C6" s="38"/>
      <c r="D6" s="38"/>
      <c r="E6" s="38"/>
      <c r="F6" s="43"/>
      <c r="G6" s="38"/>
      <c r="H6" s="44"/>
      <c r="I6" s="38"/>
      <c r="J6" s="44"/>
      <c r="K6" s="44"/>
      <c r="L6" s="44"/>
      <c r="M6" s="44"/>
      <c r="N6" s="44"/>
      <c r="O6" s="44"/>
      <c r="P6" s="44"/>
      <c r="Q6" s="40" t="str">
        <f>IF(F6="","",INT(($AQ$1-AE6)/10000))</f>
        <v/>
      </c>
      <c r="R6" s="9" t="str">
        <f>IF(ISERROR(VLOOKUP($AI6,$AK$59:$AL$75,2,0)),"",VLOOKUP($AI6,$AK$59:$AL$75,2,0))</f>
        <v/>
      </c>
      <c r="S6" s="157"/>
      <c r="T6" s="14">
        <f t="shared" ref="T6:T37" si="1">IF(G6="",0,1)</f>
        <v>0</v>
      </c>
      <c r="U6" s="14">
        <f>IF(I6="",0,1)</f>
        <v>0</v>
      </c>
      <c r="V6" s="14">
        <f t="shared" ref="V6:V37" si="2">IF(K6="",0,1)</f>
        <v>0</v>
      </c>
      <c r="W6" s="14">
        <f>IF(M6="",0,1)</f>
        <v>0</v>
      </c>
      <c r="X6" s="14">
        <f>IF(O6="",0,1)</f>
        <v>0</v>
      </c>
      <c r="Y6" s="14">
        <f>SUM(T6:X6)</f>
        <v>0</v>
      </c>
      <c r="Z6" s="14">
        <f>IF(G6="",0,IF(OR(G6=I6,G6=K6,G6=M6,G6=O6),1,0))</f>
        <v>0</v>
      </c>
      <c r="AA6" s="14">
        <f>IF(I6="",0,IF(OR(G6=I6,I6=K6,I6=M6,I6=O6),1,0))</f>
        <v>0</v>
      </c>
      <c r="AB6" s="14">
        <f>IF(K6="",0,IF(OR(K6=G6,I6=K6,K6=M6,K6=O6),1,0))</f>
        <v>0</v>
      </c>
      <c r="AC6" s="14">
        <f>IF(M6="",0,IF(OR(G6=M6,I6=M6,K6=M6,M6=O6),1,0))</f>
        <v>0</v>
      </c>
      <c r="AD6" s="14">
        <f>IF(O6="",0,IF(OR(G6=O6,I6=O6,K6=O6,M6=O6),1,0))</f>
        <v>0</v>
      </c>
      <c r="AE6" s="13" t="str">
        <f t="shared" ref="AE6:AE37" si="3">YEAR(F6)&amp;RIGHT("0"&amp;MONTH(F6),2)&amp;RIGHT("0"&amp;DAY(F6),2)</f>
        <v>19000100</v>
      </c>
      <c r="AF6" s="9" t="str">
        <f>IF(ISERROR(VLOOKUP($AI6,$AK$59:$AP$158,5,0)),"",VLOOKUP($AI6,$AK$59:$AP$158,5,0))</f>
        <v/>
      </c>
      <c r="AG6" s="9" t="str">
        <f>IF(ISERROR(VLOOKUP($AI6,$AK$59:$AN$75,3,0)),"",VLOOKUP($AI6,$AK$59:$AN$75,3,0))</f>
        <v/>
      </c>
      <c r="AH6" s="9" t="str">
        <f>IF(ISERROR(VLOOKUP($AI6,$AK$59:$AN$75,4,0)),"",VLOOKUP($AI6,$AK$59:$AN$75,4,0))</f>
        <v/>
      </c>
      <c r="AI6" s="4" t="str">
        <f t="shared" ref="AI6:AI37" si="4">IF(F6="","",INT(($AQ$2-AE6)/10000))</f>
        <v/>
      </c>
      <c r="AJ6" s="23" t="s">
        <v>234</v>
      </c>
      <c r="AK6" s="7">
        <v>1</v>
      </c>
      <c r="AL6" s="7">
        <v>500</v>
      </c>
      <c r="AP6" s="7">
        <v>1</v>
      </c>
      <c r="AQ6" s="4">
        <f>LEN(TRIM(B6))+LEN(TRIM(C6))</f>
        <v>0</v>
      </c>
      <c r="AR6" s="4" t="str">
        <f t="shared" ref="AR6:AR37" si="5">IF(AQ6=2,TRIM(B6)&amp;"      "&amp;TRIM(C6),IF(AQ6=3,TRIM(B6)&amp;"    "&amp;TRIM(C6),IF(AQ6=4,TRIM(B6)&amp;"  "&amp;TRIM(C6),TRIM(B6)&amp;TRIM(C6))))</f>
        <v/>
      </c>
      <c r="AS6" s="4" t="str">
        <f t="shared" ref="AS6:AS37" si="6">D6&amp;" "&amp;E6</f>
        <v xml:space="preserve"> </v>
      </c>
      <c r="AT6" s="4" t="str">
        <f>IF($G6="","",VLOOKUP($G6,$AJ$6:$AL$61,2,0))</f>
        <v/>
      </c>
      <c r="AU6" s="4" t="str">
        <f>IF($I6="","",VLOOKUP($I6,$AJ$6:$AL$61,2,0))</f>
        <v/>
      </c>
      <c r="AV6" s="4" t="str">
        <f>IF($K6="","",VLOOKUP($K6,$AJ$6:$AL$61,2,0))</f>
        <v/>
      </c>
      <c r="AW6" s="4" t="str">
        <f>IF($M6="","",VLOOKUP($M6,$AJ$6:$AL$61,2,0))</f>
        <v/>
      </c>
      <c r="AX6" s="4" t="str">
        <f>IF($O6="","",VLOOKUP($O6,$AJ$6:$AL$61,2,0))</f>
        <v/>
      </c>
      <c r="AY6" s="4" t="str">
        <f>IF($G6="","",VLOOKUP($G6,$AJ$6:$AL$61,3,0))</f>
        <v/>
      </c>
      <c r="AZ6" s="4" t="str">
        <f>IF($I6="","",VLOOKUP($I6,$AJ$6:$AL$61,3,0))</f>
        <v/>
      </c>
      <c r="BA6" s="4" t="str">
        <f>IF($K6="","",VLOOKUP($K6,$AJ$6:$AL$61,3,0))</f>
        <v/>
      </c>
      <c r="BB6" s="4" t="str">
        <f>IF($M6="","",VLOOKUP($M6,$AJ$6:$AL$61,3,0))</f>
        <v/>
      </c>
      <c r="BC6" s="4" t="str">
        <f>IF($O6="","",VLOOKUP($O6,$AJ$6:$AL$61,3,0))</f>
        <v/>
      </c>
      <c r="BD6" s="4" t="str">
        <f t="shared" ref="BD6:BD37" si="7">IF(H6="","999:99.99"," "&amp;LEFT(RIGHT("        "&amp;TEXT(H6,"0.00"),7),2)&amp;":"&amp;RIGHT(TEXT(H6,"0.00"),5))</f>
        <v>999:99.99</v>
      </c>
      <c r="BE6" s="4" t="str">
        <f>IF(J6="","999:99.99"," "&amp;LEFT(RIGHT("        "&amp;TEXT(J6,"0.00"),7),2)&amp;":"&amp;RIGHT(TEXT(J6,"0.00"),5))</f>
        <v>999:99.99</v>
      </c>
      <c r="BF6" s="4" t="str">
        <f>IF(L6="","999:99.99"," "&amp;LEFT(RIGHT("        "&amp;TEXT(L6,"0.00"),7),2)&amp;":"&amp;RIGHT(TEXT(L6,"0.00"),5))</f>
        <v>999:99.99</v>
      </c>
      <c r="BG6" s="4" t="str">
        <f>IF(N6="","999:99.99"," "&amp;LEFT(RIGHT("        "&amp;TEXT(N6,"0.00"),7),2)&amp;":"&amp;RIGHT(TEXT(N6,"0.00"),5))</f>
        <v>999:99.99</v>
      </c>
      <c r="BH6" s="4" t="str">
        <f>IF(P6="","999:99.99"," "&amp;LEFT(RIGHT("        "&amp;TEXT(P6,"0.00"),7),2)&amp;":"&amp;RIGHT(TEXT(P6,"0.00"),5))</f>
        <v>999:99.99</v>
      </c>
      <c r="BJ6" s="4">
        <f>IF(AND(AI6&lt;=18,BQ6=1),1,0)</f>
        <v>0</v>
      </c>
      <c r="BK6" s="4">
        <f>IF(AND(AI6&lt;=18,BR6=1),1,0)</f>
        <v>0</v>
      </c>
      <c r="BL6" s="4">
        <f>IF(AND(AI6&lt;=18,BS6=1),1,0)</f>
        <v>0</v>
      </c>
      <c r="BM6" s="4">
        <f>IF(AND(AI6&gt;=18,BQ6=1),1,0)</f>
        <v>0</v>
      </c>
      <c r="BN6" s="4">
        <f>IF(AND(AI6&gt;=18,BR6=1),1,0)</f>
        <v>0</v>
      </c>
      <c r="BO6" s="4">
        <f>IF(AND(AI6&gt;=18,BS6=1),1,0)</f>
        <v>0</v>
      </c>
      <c r="BQ6" s="4">
        <f>COUNTIF(AY6:BC6,500)</f>
        <v>0</v>
      </c>
      <c r="BR6" s="4">
        <f>COUNTIF(AY6:BC6,1500)</f>
        <v>0</v>
      </c>
      <c r="BS6" s="4">
        <f>COUNTIF(AY6:BC6,3000)</f>
        <v>0</v>
      </c>
      <c r="BT6" s="4">
        <f>COUNTIF(S6,"○")</f>
        <v>0</v>
      </c>
      <c r="BU6" s="4">
        <f>BU5+IF(OR(選手!C2="",Y6=0),0,1)</f>
        <v>0</v>
      </c>
      <c r="BV6" s="4" t="str">
        <f>IF(OR(選手!C2="",Y6=0),"",BU6)</f>
        <v/>
      </c>
      <c r="BW6" s="4">
        <f>CA6</f>
        <v>0</v>
      </c>
      <c r="BZ6" s="4">
        <v>1</v>
      </c>
      <c r="CA6" s="4">
        <f>IF(COUNTIF(BT6,"1"),選手!C2,0)</f>
        <v>0</v>
      </c>
      <c r="CB6" s="4" t="str">
        <f>IF(ISERROR(VLOOKUP($BZ6,個人種目!$BV$5:$BY$147,2,0)),"",VLOOKUP($BZ6,個人種目!$BV$5:$BY$147,2,0))</f>
        <v/>
      </c>
    </row>
    <row r="7" spans="1:80" ht="24.75" customHeight="1" x14ac:dyDescent="0.25">
      <c r="A7" s="40" t="str">
        <f t="shared" ref="A7:A38" si="8">IF(F7="","",A6+1)</f>
        <v/>
      </c>
      <c r="B7" s="38"/>
      <c r="C7" s="38"/>
      <c r="D7" s="38"/>
      <c r="E7" s="38"/>
      <c r="F7" s="43"/>
      <c r="G7" s="38"/>
      <c r="H7" s="44"/>
      <c r="I7" s="38"/>
      <c r="J7" s="44"/>
      <c r="K7" s="44"/>
      <c r="L7" s="44"/>
      <c r="M7" s="44"/>
      <c r="N7" s="44"/>
      <c r="O7" s="44"/>
      <c r="P7" s="44"/>
      <c r="Q7" s="40" t="str">
        <f t="shared" ref="Q7:Q37" si="9">IF(F7="","",INT(($AQ$1-AE7)/10000))</f>
        <v/>
      </c>
      <c r="R7" s="82" t="str">
        <f t="shared" ref="R7:R55" si="10">IF(ISERROR(VLOOKUP($AI7,$AK$59:$AL$75,2,0)),"",VLOOKUP($AI7,$AK$59:$AL$75,2,0))</f>
        <v/>
      </c>
      <c r="S7" s="157"/>
      <c r="T7" s="14">
        <f t="shared" si="1"/>
        <v>0</v>
      </c>
      <c r="U7" s="14">
        <f t="shared" ref="U7:U55" si="11">IF(I7="",0,1)</f>
        <v>0</v>
      </c>
      <c r="V7" s="14">
        <f t="shared" si="2"/>
        <v>0</v>
      </c>
      <c r="W7" s="14">
        <f t="shared" ref="W7:W55" si="12">IF(M7="",0,1)</f>
        <v>0</v>
      </c>
      <c r="X7" s="14">
        <f t="shared" ref="X7:X55" si="13">IF(O7="",0,1)</f>
        <v>0</v>
      </c>
      <c r="Y7" s="14">
        <f t="shared" ref="Y7:Y55" si="14">SUM(T7:X7)</f>
        <v>0</v>
      </c>
      <c r="Z7" s="14">
        <f t="shared" ref="Z7:Z70" si="15">IF(G7="",0,IF(OR(G7=I7,G7=K7,G7=M7,G7=O7),1,0))</f>
        <v>0</v>
      </c>
      <c r="AA7" s="14">
        <f t="shared" ref="AA7:AA70" si="16">IF(I7="",0,IF(OR(G7=I7,I7=K7,I7=M7,I7=O7),1,0))</f>
        <v>0</v>
      </c>
      <c r="AB7" s="14">
        <f t="shared" ref="AB7:AB70" si="17">IF(K7="",0,IF(OR(K7=G7,I7=K7,K7=M7,K7=O7),1,0))</f>
        <v>0</v>
      </c>
      <c r="AC7" s="14">
        <f t="shared" ref="AC7:AC70" si="18">IF(M7="",0,IF(OR(G7=M7,I7=M7,K7=M7,M7=O7),1,0))</f>
        <v>0</v>
      </c>
      <c r="AD7" s="14">
        <f t="shared" ref="AD7:AD70" si="19">IF(O7="",0,IF(OR(G7=O7,I7=O7,K7=O7,M7=O7),1,0))</f>
        <v>0</v>
      </c>
      <c r="AE7" s="13" t="str">
        <f t="shared" si="3"/>
        <v>19000100</v>
      </c>
      <c r="AF7" s="111" t="str">
        <f t="shared" ref="AF7:AF55" si="20">IF(ISERROR(VLOOKUP($AI7,$AK$59:$AP$158,5,0)),"",VLOOKUP($AI7,$AK$59:$AP$158,5,0))</f>
        <v/>
      </c>
      <c r="AG7" s="9" t="str">
        <f t="shared" ref="AG7:AG55" si="21">IF(ISERROR(VLOOKUP($AI7,$AK$59:$AN$75,3,0)),"",VLOOKUP($AI7,$AK$59:$AN$75,3,0))</f>
        <v/>
      </c>
      <c r="AH7" s="9" t="str">
        <f t="shared" ref="AH7:AH55" si="22">IF(ISERROR(VLOOKUP($AI7,$AK$59:$AN$75,4,0)),"",VLOOKUP($AI7,$AK$59:$AN$75,4,0))</f>
        <v/>
      </c>
      <c r="AI7" s="4" t="str">
        <f t="shared" si="4"/>
        <v/>
      </c>
      <c r="AJ7" s="23" t="s">
        <v>233</v>
      </c>
      <c r="AK7" s="7">
        <v>1</v>
      </c>
      <c r="AL7" s="7">
        <v>1500</v>
      </c>
      <c r="AP7" s="7">
        <v>2</v>
      </c>
      <c r="AQ7" s="4">
        <f t="shared" ref="AQ7:AQ37" si="23">LEN(TRIM(B7))+LEN(TRIM(C7))</f>
        <v>0</v>
      </c>
      <c r="AR7" s="4" t="str">
        <f t="shared" si="5"/>
        <v/>
      </c>
      <c r="AS7" s="4" t="str">
        <f t="shared" si="6"/>
        <v xml:space="preserve"> </v>
      </c>
      <c r="AT7" s="4" t="str">
        <f t="shared" ref="AT7:AT55" si="24">IF($G7="","",VLOOKUP($G7,$AJ$6:$AL$61,2,0))</f>
        <v/>
      </c>
      <c r="AU7" s="4" t="str">
        <f t="shared" ref="AU7:AU55" si="25">IF($I7="","",VLOOKUP($I7,$AJ$6:$AL$61,2,0))</f>
        <v/>
      </c>
      <c r="AV7" s="4" t="str">
        <f t="shared" ref="AV7:AV55" si="26">IF($K7="","",VLOOKUP($K7,$AJ$6:$AL$61,2,0))</f>
        <v/>
      </c>
      <c r="AW7" s="4" t="str">
        <f t="shared" ref="AW7:AW70" si="27">IF($M7="","",VLOOKUP($M7,$AJ$6:$AL$61,2,0))</f>
        <v/>
      </c>
      <c r="AX7" s="4" t="str">
        <f t="shared" ref="AX7:AX70" si="28">IF($O7="","",VLOOKUP($O7,$AJ$6:$AL$61,2,0))</f>
        <v/>
      </c>
      <c r="AY7" s="4" t="str">
        <f t="shared" ref="AY7:AY55" si="29">IF($G7="","",VLOOKUP($G7,$AJ$6:$AL$61,3,0))</f>
        <v/>
      </c>
      <c r="AZ7" s="4" t="str">
        <f t="shared" ref="AZ7:AZ55" si="30">IF($I7="","",VLOOKUP($I7,$AJ$6:$AL$61,3,0))</f>
        <v/>
      </c>
      <c r="BA7" s="4" t="str">
        <f t="shared" ref="BA7:BA55" si="31">IF($K7="","",VLOOKUP($K7,$AJ$6:$AL$61,3,0))</f>
        <v/>
      </c>
      <c r="BB7" s="4" t="str">
        <f t="shared" ref="BB7:BB70" si="32">IF($M7="","",VLOOKUP($M7,$AJ$6:$AL$61,3,0))</f>
        <v/>
      </c>
      <c r="BC7" s="4" t="str">
        <f t="shared" ref="BC7:BC70" si="33">IF($O7="","",VLOOKUP($O7,$AJ$6:$AL$61,3,0))</f>
        <v/>
      </c>
      <c r="BD7" s="4" t="str">
        <f t="shared" si="7"/>
        <v>999:99.99</v>
      </c>
      <c r="BE7" s="4" t="str">
        <f t="shared" ref="BE7:BE70" si="34">IF(J7="","999:99.99"," "&amp;LEFT(RIGHT("        "&amp;TEXT(J7,"0.00"),7),2)&amp;":"&amp;RIGHT(TEXT(J7,"0.00"),5))</f>
        <v>999:99.99</v>
      </c>
      <c r="BF7" s="4" t="str">
        <f t="shared" ref="BF7:BF55" si="35">IF(L7="","999:99.99"," "&amp;LEFT(RIGHT("        "&amp;TEXT(L7,"0.00"),7),2)&amp;":"&amp;RIGHT(TEXT(L7,"0.00"),5))</f>
        <v>999:99.99</v>
      </c>
      <c r="BG7" s="4" t="str">
        <f t="shared" ref="BG7:BG70" si="36">IF(N7="","999:99.99"," "&amp;LEFT(RIGHT("        "&amp;TEXT(N7,"0.00"),7),2)&amp;":"&amp;RIGHT(TEXT(N7,"0.00"),5))</f>
        <v>999:99.99</v>
      </c>
      <c r="BH7" s="4" t="str">
        <f t="shared" ref="BH7:BH70" si="37">IF(P7="","999:99.99"," "&amp;LEFT(RIGHT("        "&amp;TEXT(P7,"0.00"),7),2)&amp;":"&amp;RIGHT(TEXT(P7,"0.00"),5))</f>
        <v>999:99.99</v>
      </c>
      <c r="BJ7" s="4">
        <f t="shared" ref="BJ7:BJ55" si="38">IF(AND(AI7&lt;=18,BQ7=1),1,0)</f>
        <v>0</v>
      </c>
      <c r="BK7" s="4">
        <f t="shared" ref="BK7:BK55" si="39">IF(AND(AI7&lt;=18,BR7=1),1,0)</f>
        <v>0</v>
      </c>
      <c r="BL7" s="4">
        <f t="shared" ref="BL7:BL55" si="40">IF(AND(AI7&lt;=18,BS7=1),1,0)</f>
        <v>0</v>
      </c>
      <c r="BM7" s="4">
        <f t="shared" ref="BM7:BM55" si="41">IF(AND(AI7&gt;=18,BQ7=1),1,0)</f>
        <v>0</v>
      </c>
      <c r="BN7" s="4">
        <f t="shared" ref="BN7:BN55" si="42">IF(AND(AI7&gt;=18,BR7=1),1,0)</f>
        <v>0</v>
      </c>
      <c r="BO7" s="4">
        <f t="shared" ref="BO7:BO55" si="43">IF(AND(AI7&gt;=18,BS7=1),1,0)</f>
        <v>0</v>
      </c>
      <c r="BQ7" s="4">
        <f t="shared" ref="BQ7:BQ70" si="44">COUNTIF(AY7:BC7,500)</f>
        <v>0</v>
      </c>
      <c r="BR7" s="4">
        <f t="shared" ref="BR7:BR70" si="45">COUNTIF(AY7:BC7,1500)</f>
        <v>0</v>
      </c>
      <c r="BS7" s="4">
        <f t="shared" ref="BS7:BS70" si="46">COUNTIF(AY7:BC7,3000)</f>
        <v>0</v>
      </c>
      <c r="BT7" s="4">
        <f t="shared" ref="BT7:BT55" si="47">COUNTIF(S7,"○")</f>
        <v>0</v>
      </c>
      <c r="BU7" s="4">
        <f>BU6+IF(OR(選手!C3="",Y7=0),0,1)</f>
        <v>0</v>
      </c>
      <c r="BV7" s="4" t="str">
        <f>IF(OR(選手!C3="",Y7=0),"",BU7)</f>
        <v/>
      </c>
      <c r="BW7" s="4" t="str">
        <f>CA7</f>
        <v/>
      </c>
      <c r="BZ7" s="4">
        <v>2</v>
      </c>
      <c r="CA7" s="4" t="str">
        <f>IF(COUNTIF(BT7,"1"),選手!C3,"")</f>
        <v/>
      </c>
      <c r="CB7" s="4" t="str">
        <f>IF(ISERROR(VLOOKUP($BZ7,個人種目!$BV$5:$BY$147,2,0)),"",VLOOKUP($BZ7,個人種目!$BV$5:$BY$147,2,0))</f>
        <v/>
      </c>
    </row>
    <row r="8" spans="1:80" ht="24.75" customHeight="1" x14ac:dyDescent="0.25">
      <c r="A8" s="40" t="str">
        <f t="shared" si="8"/>
        <v/>
      </c>
      <c r="B8" s="38"/>
      <c r="C8" s="38"/>
      <c r="D8" s="38"/>
      <c r="E8" s="38"/>
      <c r="F8" s="43"/>
      <c r="G8" s="38"/>
      <c r="H8" s="44"/>
      <c r="I8" s="38"/>
      <c r="J8" s="44"/>
      <c r="K8" s="44"/>
      <c r="L8" s="44"/>
      <c r="M8" s="44"/>
      <c r="N8" s="44"/>
      <c r="O8" s="44"/>
      <c r="P8" s="44"/>
      <c r="Q8" s="40" t="str">
        <f t="shared" si="9"/>
        <v/>
      </c>
      <c r="R8" s="82" t="str">
        <f t="shared" si="10"/>
        <v/>
      </c>
      <c r="S8" s="157"/>
      <c r="T8" s="14">
        <f t="shared" si="1"/>
        <v>0</v>
      </c>
      <c r="U8" s="14">
        <f t="shared" si="11"/>
        <v>0</v>
      </c>
      <c r="V8" s="14">
        <f t="shared" si="2"/>
        <v>0</v>
      </c>
      <c r="W8" s="14">
        <f t="shared" si="12"/>
        <v>0</v>
      </c>
      <c r="X8" s="14">
        <f t="shared" si="13"/>
        <v>0</v>
      </c>
      <c r="Y8" s="14">
        <f t="shared" si="14"/>
        <v>0</v>
      </c>
      <c r="Z8" s="14">
        <f t="shared" si="15"/>
        <v>0</v>
      </c>
      <c r="AA8" s="14">
        <f t="shared" si="16"/>
        <v>0</v>
      </c>
      <c r="AB8" s="14">
        <f t="shared" si="17"/>
        <v>0</v>
      </c>
      <c r="AC8" s="14">
        <f t="shared" si="18"/>
        <v>0</v>
      </c>
      <c r="AD8" s="14">
        <f t="shared" si="19"/>
        <v>0</v>
      </c>
      <c r="AE8" s="13" t="str">
        <f t="shared" si="3"/>
        <v>19000100</v>
      </c>
      <c r="AF8" s="111" t="str">
        <f t="shared" si="20"/>
        <v/>
      </c>
      <c r="AG8" s="9" t="str">
        <f t="shared" si="21"/>
        <v/>
      </c>
      <c r="AH8" s="9" t="str">
        <f t="shared" si="22"/>
        <v/>
      </c>
      <c r="AI8" s="4" t="str">
        <f t="shared" si="4"/>
        <v/>
      </c>
      <c r="AJ8" s="24" t="s">
        <v>235</v>
      </c>
      <c r="AK8" s="7">
        <v>1</v>
      </c>
      <c r="AL8" s="7">
        <v>3000</v>
      </c>
      <c r="AP8" s="7">
        <v>3</v>
      </c>
      <c r="AQ8" s="4">
        <f t="shared" si="23"/>
        <v>0</v>
      </c>
      <c r="AR8" s="4" t="str">
        <f t="shared" si="5"/>
        <v/>
      </c>
      <c r="AS8" s="4" t="str">
        <f t="shared" si="6"/>
        <v xml:space="preserve"> </v>
      </c>
      <c r="AT8" s="4" t="str">
        <f t="shared" si="24"/>
        <v/>
      </c>
      <c r="AU8" s="4" t="str">
        <f t="shared" si="25"/>
        <v/>
      </c>
      <c r="AV8" s="4" t="str">
        <f t="shared" si="26"/>
        <v/>
      </c>
      <c r="AW8" s="4" t="str">
        <f t="shared" si="27"/>
        <v/>
      </c>
      <c r="AX8" s="4" t="str">
        <f t="shared" si="28"/>
        <v/>
      </c>
      <c r="AY8" s="4" t="str">
        <f t="shared" si="29"/>
        <v/>
      </c>
      <c r="AZ8" s="4" t="str">
        <f t="shared" si="30"/>
        <v/>
      </c>
      <c r="BA8" s="4" t="str">
        <f t="shared" si="31"/>
        <v/>
      </c>
      <c r="BB8" s="4" t="str">
        <f t="shared" si="32"/>
        <v/>
      </c>
      <c r="BC8" s="4" t="str">
        <f t="shared" si="33"/>
        <v/>
      </c>
      <c r="BD8" s="4" t="str">
        <f t="shared" si="7"/>
        <v>999:99.99</v>
      </c>
      <c r="BE8" s="4" t="str">
        <f t="shared" si="34"/>
        <v>999:99.99</v>
      </c>
      <c r="BF8" s="4" t="str">
        <f t="shared" si="35"/>
        <v>999:99.99</v>
      </c>
      <c r="BG8" s="4" t="str">
        <f t="shared" si="36"/>
        <v>999:99.99</v>
      </c>
      <c r="BH8" s="4" t="str">
        <f t="shared" si="37"/>
        <v>999:99.99</v>
      </c>
      <c r="BJ8" s="4">
        <f t="shared" si="38"/>
        <v>0</v>
      </c>
      <c r="BK8" s="4">
        <f t="shared" si="39"/>
        <v>0</v>
      </c>
      <c r="BL8" s="4">
        <f t="shared" si="40"/>
        <v>0</v>
      </c>
      <c r="BM8" s="4">
        <f t="shared" si="41"/>
        <v>0</v>
      </c>
      <c r="BN8" s="4">
        <f t="shared" si="42"/>
        <v>0</v>
      </c>
      <c r="BO8" s="4">
        <f t="shared" si="43"/>
        <v>0</v>
      </c>
      <c r="BQ8" s="4">
        <f t="shared" si="44"/>
        <v>0</v>
      </c>
      <c r="BR8" s="4">
        <f t="shared" si="45"/>
        <v>0</v>
      </c>
      <c r="BS8" s="4">
        <f t="shared" si="46"/>
        <v>0</v>
      </c>
      <c r="BT8" s="4">
        <f t="shared" si="47"/>
        <v>0</v>
      </c>
      <c r="BU8" s="4">
        <f>BU7+IF(OR(選手!C4="",Y8=0),0,1)</f>
        <v>0</v>
      </c>
      <c r="BV8" s="4" t="str">
        <f>IF(OR(選手!C4="",Y8=0),"",BU8)</f>
        <v/>
      </c>
      <c r="BW8" s="4" t="str">
        <f t="shared" ref="BW8:BW70" si="48">TRIM(B8)&amp;"　"&amp;TRIM(C8)</f>
        <v>　</v>
      </c>
      <c r="BZ8" s="4">
        <v>3</v>
      </c>
      <c r="CA8" s="4">
        <f>IF(COUNTIF(BT8,"1"),選手!C4,0)</f>
        <v>0</v>
      </c>
      <c r="CB8" s="4" t="str">
        <f>IF(ISERROR(VLOOKUP($BZ8,個人種目!$BV$5:$BY$147,2,0)),"",VLOOKUP($BZ8,個人種目!$BV$5:$BY$147,2,0))</f>
        <v/>
      </c>
    </row>
    <row r="9" spans="1:80" ht="24.75" customHeight="1" x14ac:dyDescent="0.25">
      <c r="A9" s="40" t="str">
        <f t="shared" si="8"/>
        <v/>
      </c>
      <c r="B9" s="38"/>
      <c r="C9" s="38"/>
      <c r="D9" s="38"/>
      <c r="E9" s="38"/>
      <c r="F9" s="43"/>
      <c r="G9" s="38"/>
      <c r="H9" s="44"/>
      <c r="I9" s="38"/>
      <c r="J9" s="44"/>
      <c r="K9" s="44"/>
      <c r="L9" s="44"/>
      <c r="M9" s="44"/>
      <c r="N9" s="44"/>
      <c r="O9" s="44"/>
      <c r="P9" s="44"/>
      <c r="Q9" s="40" t="str">
        <f t="shared" si="9"/>
        <v/>
      </c>
      <c r="R9" s="82" t="str">
        <f t="shared" si="10"/>
        <v/>
      </c>
      <c r="S9" s="157"/>
      <c r="T9" s="14">
        <f t="shared" si="1"/>
        <v>0</v>
      </c>
      <c r="U9" s="14">
        <f t="shared" si="11"/>
        <v>0</v>
      </c>
      <c r="V9" s="14">
        <f t="shared" si="2"/>
        <v>0</v>
      </c>
      <c r="W9" s="14">
        <f t="shared" si="12"/>
        <v>0</v>
      </c>
      <c r="X9" s="14">
        <f t="shared" si="13"/>
        <v>0</v>
      </c>
      <c r="Y9" s="14">
        <f t="shared" si="14"/>
        <v>0</v>
      </c>
      <c r="Z9" s="14">
        <f t="shared" si="15"/>
        <v>0</v>
      </c>
      <c r="AA9" s="14">
        <f t="shared" si="16"/>
        <v>0</v>
      </c>
      <c r="AB9" s="14">
        <f t="shared" si="17"/>
        <v>0</v>
      </c>
      <c r="AC9" s="14">
        <f t="shared" si="18"/>
        <v>0</v>
      </c>
      <c r="AD9" s="14">
        <f>IF(O9="",0,IF(OR(G9=O9,I9=O9,K9=O9,M9=O9),1,0))</f>
        <v>0</v>
      </c>
      <c r="AE9" s="13" t="str">
        <f t="shared" si="3"/>
        <v>19000100</v>
      </c>
      <c r="AF9" s="111" t="str">
        <f t="shared" si="20"/>
        <v/>
      </c>
      <c r="AG9" s="9" t="str">
        <f t="shared" si="21"/>
        <v/>
      </c>
      <c r="AH9" s="9" t="str">
        <f t="shared" si="22"/>
        <v/>
      </c>
      <c r="AI9" s="4" t="str">
        <f t="shared" si="4"/>
        <v/>
      </c>
      <c r="AJ9" s="129"/>
      <c r="AK9" s="37"/>
      <c r="AL9" s="37"/>
      <c r="AM9" s="37"/>
      <c r="AN9" s="37"/>
      <c r="AO9" s="37"/>
      <c r="AP9" s="7">
        <v>4</v>
      </c>
      <c r="AQ9" s="4">
        <f t="shared" si="23"/>
        <v>0</v>
      </c>
      <c r="AR9" s="4" t="str">
        <f t="shared" si="5"/>
        <v/>
      </c>
      <c r="AS9" s="4" t="str">
        <f t="shared" si="6"/>
        <v xml:space="preserve"> </v>
      </c>
      <c r="AT9" s="4" t="str">
        <f t="shared" si="24"/>
        <v/>
      </c>
      <c r="AU9" s="4" t="str">
        <f t="shared" si="25"/>
        <v/>
      </c>
      <c r="AV9" s="4" t="str">
        <f t="shared" si="26"/>
        <v/>
      </c>
      <c r="AW9" s="4" t="str">
        <f t="shared" si="27"/>
        <v/>
      </c>
      <c r="AX9" s="4" t="str">
        <f t="shared" si="28"/>
        <v/>
      </c>
      <c r="AY9" s="4" t="str">
        <f t="shared" si="29"/>
        <v/>
      </c>
      <c r="AZ9" s="4" t="str">
        <f t="shared" si="30"/>
        <v/>
      </c>
      <c r="BA9" s="4" t="str">
        <f t="shared" si="31"/>
        <v/>
      </c>
      <c r="BB9" s="4" t="str">
        <f>IF($M9="","",VLOOKUP($M9,$AJ$6:$AL$61,3,0))</f>
        <v/>
      </c>
      <c r="BC9" s="4" t="str">
        <f t="shared" si="33"/>
        <v/>
      </c>
      <c r="BD9" s="4" t="str">
        <f t="shared" si="7"/>
        <v>999:99.99</v>
      </c>
      <c r="BE9" s="4" t="str">
        <f t="shared" si="34"/>
        <v>999:99.99</v>
      </c>
      <c r="BF9" s="4" t="str">
        <f t="shared" si="35"/>
        <v>999:99.99</v>
      </c>
      <c r="BG9" s="4" t="str">
        <f t="shared" si="36"/>
        <v>999:99.99</v>
      </c>
      <c r="BH9" s="4" t="str">
        <f t="shared" si="37"/>
        <v>999:99.99</v>
      </c>
      <c r="BJ9" s="4">
        <f t="shared" si="38"/>
        <v>0</v>
      </c>
      <c r="BK9" s="4">
        <f t="shared" si="39"/>
        <v>0</v>
      </c>
      <c r="BL9" s="4">
        <f t="shared" si="40"/>
        <v>0</v>
      </c>
      <c r="BM9" s="4">
        <f t="shared" si="41"/>
        <v>0</v>
      </c>
      <c r="BN9" s="4">
        <f t="shared" si="42"/>
        <v>0</v>
      </c>
      <c r="BO9" s="4">
        <f t="shared" si="43"/>
        <v>0</v>
      </c>
      <c r="BQ9" s="4">
        <f t="shared" si="44"/>
        <v>0</v>
      </c>
      <c r="BR9" s="4">
        <f t="shared" si="45"/>
        <v>0</v>
      </c>
      <c r="BS9" s="4">
        <f t="shared" si="46"/>
        <v>0</v>
      </c>
      <c r="BT9" s="4">
        <f t="shared" si="47"/>
        <v>0</v>
      </c>
      <c r="BU9" s="4">
        <f>BU8+IF(OR(選手!C5="",Y9=0),0,1)</f>
        <v>0</v>
      </c>
      <c r="BV9" s="4" t="str">
        <f>IF(OR(選手!C5="",Y9=0),"",BU9)</f>
        <v/>
      </c>
      <c r="BW9" s="4" t="str">
        <f t="shared" si="48"/>
        <v>　</v>
      </c>
      <c r="BZ9" s="4">
        <v>4</v>
      </c>
      <c r="CA9" s="4">
        <f>IF(COUNTIF(BT9,"1"),選手!C5,0)</f>
        <v>0</v>
      </c>
      <c r="CB9" s="4" t="str">
        <f>IF(ISERROR(VLOOKUP($BZ9,個人種目!$BV$5:$BY$147,2,0)),"",VLOOKUP($BZ9,個人種目!$BV$5:$BY$147,2,0))</f>
        <v/>
      </c>
    </row>
    <row r="10" spans="1:80" ht="24.75" customHeight="1" x14ac:dyDescent="0.25">
      <c r="A10" s="40" t="str">
        <f t="shared" si="8"/>
        <v/>
      </c>
      <c r="B10" s="38"/>
      <c r="C10" s="38"/>
      <c r="D10" s="38"/>
      <c r="E10" s="38"/>
      <c r="F10" s="43"/>
      <c r="G10" s="38"/>
      <c r="H10" s="44"/>
      <c r="I10" s="38"/>
      <c r="J10" s="44"/>
      <c r="K10" s="44"/>
      <c r="L10" s="44"/>
      <c r="M10" s="44"/>
      <c r="N10" s="44"/>
      <c r="O10" s="44"/>
      <c r="P10" s="44"/>
      <c r="Q10" s="40" t="str">
        <f t="shared" si="9"/>
        <v/>
      </c>
      <c r="R10" s="82" t="str">
        <f t="shared" si="10"/>
        <v/>
      </c>
      <c r="S10" s="157"/>
      <c r="T10" s="14">
        <f t="shared" si="1"/>
        <v>0</v>
      </c>
      <c r="U10" s="14">
        <f t="shared" si="11"/>
        <v>0</v>
      </c>
      <c r="V10" s="14">
        <f t="shared" si="2"/>
        <v>0</v>
      </c>
      <c r="W10" s="14">
        <f t="shared" si="12"/>
        <v>0</v>
      </c>
      <c r="X10" s="14">
        <f t="shared" si="13"/>
        <v>0</v>
      </c>
      <c r="Y10" s="14">
        <f t="shared" si="14"/>
        <v>0</v>
      </c>
      <c r="Z10" s="14">
        <f t="shared" si="15"/>
        <v>0</v>
      </c>
      <c r="AA10" s="14">
        <f t="shared" si="16"/>
        <v>0</v>
      </c>
      <c r="AB10" s="14">
        <f t="shared" si="17"/>
        <v>0</v>
      </c>
      <c r="AC10" s="14">
        <f t="shared" si="18"/>
        <v>0</v>
      </c>
      <c r="AD10" s="14">
        <f t="shared" si="19"/>
        <v>0</v>
      </c>
      <c r="AE10" s="13" t="str">
        <f t="shared" si="3"/>
        <v>19000100</v>
      </c>
      <c r="AF10" s="111" t="str">
        <f t="shared" si="20"/>
        <v/>
      </c>
      <c r="AG10" s="9" t="str">
        <f t="shared" si="21"/>
        <v/>
      </c>
      <c r="AH10" s="9" t="str">
        <f t="shared" si="22"/>
        <v/>
      </c>
      <c r="AI10" s="4" t="str">
        <f t="shared" si="4"/>
        <v/>
      </c>
      <c r="AJ10" s="71"/>
      <c r="AM10" s="37"/>
      <c r="AN10" s="37"/>
      <c r="AO10" s="37"/>
      <c r="AP10" s="7">
        <v>5</v>
      </c>
      <c r="AQ10" s="4">
        <f t="shared" si="23"/>
        <v>0</v>
      </c>
      <c r="AR10" s="4" t="str">
        <f t="shared" si="5"/>
        <v/>
      </c>
      <c r="AS10" s="4" t="str">
        <f t="shared" si="6"/>
        <v xml:space="preserve"> </v>
      </c>
      <c r="AT10" s="4" t="str">
        <f t="shared" si="24"/>
        <v/>
      </c>
      <c r="AU10" s="4" t="str">
        <f t="shared" si="25"/>
        <v/>
      </c>
      <c r="AV10" s="4" t="str">
        <f t="shared" si="26"/>
        <v/>
      </c>
      <c r="AW10" s="4" t="str">
        <f t="shared" si="27"/>
        <v/>
      </c>
      <c r="AX10" s="4" t="str">
        <f t="shared" si="28"/>
        <v/>
      </c>
      <c r="AY10" s="4" t="str">
        <f t="shared" si="29"/>
        <v/>
      </c>
      <c r="AZ10" s="4" t="str">
        <f t="shared" si="30"/>
        <v/>
      </c>
      <c r="BA10" s="4" t="str">
        <f t="shared" si="31"/>
        <v/>
      </c>
      <c r="BB10" s="4" t="str">
        <f t="shared" si="32"/>
        <v/>
      </c>
      <c r="BC10" s="4" t="str">
        <f t="shared" si="33"/>
        <v/>
      </c>
      <c r="BD10" s="4" t="str">
        <f t="shared" si="7"/>
        <v>999:99.99</v>
      </c>
      <c r="BE10" s="4" t="str">
        <f t="shared" si="34"/>
        <v>999:99.99</v>
      </c>
      <c r="BF10" s="4" t="str">
        <f t="shared" si="35"/>
        <v>999:99.99</v>
      </c>
      <c r="BG10" s="4" t="str">
        <f t="shared" si="36"/>
        <v>999:99.99</v>
      </c>
      <c r="BH10" s="4" t="str">
        <f t="shared" si="37"/>
        <v>999:99.99</v>
      </c>
      <c r="BJ10" s="4">
        <f t="shared" si="38"/>
        <v>0</v>
      </c>
      <c r="BK10" s="4">
        <f t="shared" si="39"/>
        <v>0</v>
      </c>
      <c r="BL10" s="4">
        <f t="shared" si="40"/>
        <v>0</v>
      </c>
      <c r="BM10" s="4">
        <f t="shared" si="41"/>
        <v>0</v>
      </c>
      <c r="BN10" s="4">
        <f t="shared" si="42"/>
        <v>0</v>
      </c>
      <c r="BO10" s="4">
        <f t="shared" si="43"/>
        <v>0</v>
      </c>
      <c r="BQ10" s="4">
        <f t="shared" si="44"/>
        <v>0</v>
      </c>
      <c r="BR10" s="4">
        <f t="shared" si="45"/>
        <v>0</v>
      </c>
      <c r="BS10" s="4">
        <f t="shared" si="46"/>
        <v>0</v>
      </c>
      <c r="BT10" s="4">
        <f t="shared" si="47"/>
        <v>0</v>
      </c>
      <c r="BU10" s="4">
        <f>BU9+IF(OR(選手!C6="",Y10=0),0,1)</f>
        <v>0</v>
      </c>
      <c r="BV10" s="4" t="str">
        <f>IF(OR(選手!C6="",Y10=0),"",BU10)</f>
        <v/>
      </c>
      <c r="BW10" s="4" t="str">
        <f t="shared" si="48"/>
        <v>　</v>
      </c>
      <c r="BZ10" s="4">
        <v>5</v>
      </c>
      <c r="CA10" s="4">
        <f>IF(COUNTIF(BT10,"1"),選手!C6,0)</f>
        <v>0</v>
      </c>
      <c r="CB10" s="4" t="str">
        <f>IF(ISERROR(VLOOKUP($BZ10,個人種目!$BV$5:$BY$147,2,0)),"",VLOOKUP($BZ10,個人種目!$BV$5:$BY$147,2,0))</f>
        <v/>
      </c>
    </row>
    <row r="11" spans="1:80" ht="24.75" customHeight="1" x14ac:dyDescent="0.25">
      <c r="A11" s="40" t="str">
        <f t="shared" si="8"/>
        <v/>
      </c>
      <c r="B11" s="38"/>
      <c r="C11" s="38"/>
      <c r="D11" s="38"/>
      <c r="E11" s="38"/>
      <c r="F11" s="43"/>
      <c r="G11" s="38"/>
      <c r="H11" s="44"/>
      <c r="I11" s="38"/>
      <c r="J11" s="44"/>
      <c r="K11" s="44"/>
      <c r="L11" s="44"/>
      <c r="M11" s="44"/>
      <c r="N11" s="44"/>
      <c r="O11" s="44"/>
      <c r="P11" s="44"/>
      <c r="Q11" s="40" t="str">
        <f t="shared" si="9"/>
        <v/>
      </c>
      <c r="R11" s="82" t="str">
        <f t="shared" si="10"/>
        <v/>
      </c>
      <c r="S11" s="157"/>
      <c r="T11" s="14">
        <f t="shared" si="1"/>
        <v>0</v>
      </c>
      <c r="U11" s="14">
        <f t="shared" si="11"/>
        <v>0</v>
      </c>
      <c r="V11" s="14">
        <f t="shared" si="2"/>
        <v>0</v>
      </c>
      <c r="W11" s="14">
        <f t="shared" si="12"/>
        <v>0</v>
      </c>
      <c r="X11" s="14">
        <f t="shared" si="13"/>
        <v>0</v>
      </c>
      <c r="Y11" s="14">
        <f t="shared" si="14"/>
        <v>0</v>
      </c>
      <c r="Z11" s="14">
        <f t="shared" si="15"/>
        <v>0</v>
      </c>
      <c r="AA11" s="14">
        <f t="shared" si="16"/>
        <v>0</v>
      </c>
      <c r="AB11" s="14">
        <f t="shared" si="17"/>
        <v>0</v>
      </c>
      <c r="AC11" s="14">
        <f t="shared" si="18"/>
        <v>0</v>
      </c>
      <c r="AD11" s="14">
        <f t="shared" si="19"/>
        <v>0</v>
      </c>
      <c r="AE11" s="13" t="str">
        <f t="shared" si="3"/>
        <v>19000100</v>
      </c>
      <c r="AF11" s="111" t="str">
        <f t="shared" si="20"/>
        <v/>
      </c>
      <c r="AG11" s="9" t="str">
        <f t="shared" si="21"/>
        <v/>
      </c>
      <c r="AH11" s="9" t="str">
        <f t="shared" si="22"/>
        <v/>
      </c>
      <c r="AI11" s="4" t="str">
        <f t="shared" si="4"/>
        <v/>
      </c>
      <c r="AJ11" s="71"/>
      <c r="AP11" s="7">
        <v>6</v>
      </c>
      <c r="AQ11" s="4">
        <f t="shared" si="23"/>
        <v>0</v>
      </c>
      <c r="AR11" s="4" t="str">
        <f t="shared" si="5"/>
        <v/>
      </c>
      <c r="AS11" s="4" t="str">
        <f t="shared" si="6"/>
        <v xml:space="preserve"> </v>
      </c>
      <c r="AT11" s="4" t="str">
        <f t="shared" si="24"/>
        <v/>
      </c>
      <c r="AU11" s="4" t="str">
        <f t="shared" si="25"/>
        <v/>
      </c>
      <c r="AV11" s="4" t="str">
        <f t="shared" si="26"/>
        <v/>
      </c>
      <c r="AW11" s="4" t="str">
        <f t="shared" si="27"/>
        <v/>
      </c>
      <c r="AX11" s="4" t="str">
        <f t="shared" si="28"/>
        <v/>
      </c>
      <c r="AY11" s="4" t="str">
        <f t="shared" si="29"/>
        <v/>
      </c>
      <c r="AZ11" s="4" t="str">
        <f t="shared" si="30"/>
        <v/>
      </c>
      <c r="BA11" s="4" t="str">
        <f t="shared" si="31"/>
        <v/>
      </c>
      <c r="BB11" s="4" t="str">
        <f t="shared" si="32"/>
        <v/>
      </c>
      <c r="BC11" s="4" t="str">
        <f t="shared" si="33"/>
        <v/>
      </c>
      <c r="BD11" s="4" t="str">
        <f t="shared" si="7"/>
        <v>999:99.99</v>
      </c>
      <c r="BE11" s="4" t="str">
        <f t="shared" si="34"/>
        <v>999:99.99</v>
      </c>
      <c r="BF11" s="4" t="str">
        <f t="shared" si="35"/>
        <v>999:99.99</v>
      </c>
      <c r="BG11" s="4" t="str">
        <f t="shared" si="36"/>
        <v>999:99.99</v>
      </c>
      <c r="BH11" s="4" t="str">
        <f t="shared" si="37"/>
        <v>999:99.99</v>
      </c>
      <c r="BJ11" s="4">
        <f t="shared" si="38"/>
        <v>0</v>
      </c>
      <c r="BK11" s="4">
        <f t="shared" si="39"/>
        <v>0</v>
      </c>
      <c r="BL11" s="4">
        <f t="shared" si="40"/>
        <v>0</v>
      </c>
      <c r="BM11" s="4">
        <f t="shared" si="41"/>
        <v>0</v>
      </c>
      <c r="BN11" s="4">
        <f t="shared" si="42"/>
        <v>0</v>
      </c>
      <c r="BO11" s="4">
        <f t="shared" si="43"/>
        <v>0</v>
      </c>
      <c r="BQ11" s="4">
        <f t="shared" si="44"/>
        <v>0</v>
      </c>
      <c r="BR11" s="4">
        <f t="shared" si="45"/>
        <v>0</v>
      </c>
      <c r="BS11" s="4">
        <f t="shared" si="46"/>
        <v>0</v>
      </c>
      <c r="BT11" s="4">
        <f t="shared" si="47"/>
        <v>0</v>
      </c>
      <c r="BU11" s="4">
        <f>BU10+IF(OR(選手!C7="",Y11=0),0,1)</f>
        <v>0</v>
      </c>
      <c r="BV11" s="4" t="str">
        <f>IF(OR(選手!C7="",Y11=0),"",BU11)</f>
        <v/>
      </c>
      <c r="BW11" s="4" t="str">
        <f t="shared" si="48"/>
        <v>　</v>
      </c>
      <c r="BZ11" s="4">
        <v>6</v>
      </c>
      <c r="CA11" s="4">
        <f>IF(COUNTIF(BT11,"1"),選手!C7,0)</f>
        <v>0</v>
      </c>
      <c r="CB11" s="4" t="str">
        <f>IF(ISERROR(VLOOKUP($BZ11,個人種目!$BV$5:$BY$147,2,0)),"",VLOOKUP($BZ11,個人種目!$BV$5:$BY$147,2,0))</f>
        <v/>
      </c>
    </row>
    <row r="12" spans="1:80" ht="24.75" customHeight="1" x14ac:dyDescent="0.25">
      <c r="A12" s="40" t="str">
        <f t="shared" si="8"/>
        <v/>
      </c>
      <c r="B12" s="38"/>
      <c r="C12" s="38"/>
      <c r="D12" s="38"/>
      <c r="E12" s="38"/>
      <c r="F12" s="43"/>
      <c r="G12" s="38"/>
      <c r="H12" s="44"/>
      <c r="I12" s="38"/>
      <c r="J12" s="44"/>
      <c r="K12" s="44"/>
      <c r="L12" s="44"/>
      <c r="M12" s="44"/>
      <c r="N12" s="44"/>
      <c r="O12" s="44"/>
      <c r="P12" s="44"/>
      <c r="Q12" s="40" t="str">
        <f t="shared" si="9"/>
        <v/>
      </c>
      <c r="R12" s="82" t="str">
        <f t="shared" si="10"/>
        <v/>
      </c>
      <c r="S12" s="157"/>
      <c r="T12" s="14">
        <f t="shared" si="1"/>
        <v>0</v>
      </c>
      <c r="U12" s="14">
        <f t="shared" si="11"/>
        <v>0</v>
      </c>
      <c r="V12" s="14">
        <f t="shared" si="2"/>
        <v>0</v>
      </c>
      <c r="W12" s="14">
        <f t="shared" si="12"/>
        <v>0</v>
      </c>
      <c r="X12" s="14">
        <f t="shared" si="13"/>
        <v>0</v>
      </c>
      <c r="Y12" s="14">
        <f t="shared" si="14"/>
        <v>0</v>
      </c>
      <c r="Z12" s="14">
        <f t="shared" si="15"/>
        <v>0</v>
      </c>
      <c r="AA12" s="14">
        <f t="shared" si="16"/>
        <v>0</v>
      </c>
      <c r="AB12" s="14">
        <f t="shared" si="17"/>
        <v>0</v>
      </c>
      <c r="AC12" s="14">
        <f t="shared" si="18"/>
        <v>0</v>
      </c>
      <c r="AD12" s="14">
        <f t="shared" si="19"/>
        <v>0</v>
      </c>
      <c r="AE12" s="13" t="str">
        <f t="shared" si="3"/>
        <v>19000100</v>
      </c>
      <c r="AF12" s="111" t="str">
        <f t="shared" si="20"/>
        <v/>
      </c>
      <c r="AG12" s="9" t="str">
        <f t="shared" si="21"/>
        <v/>
      </c>
      <c r="AH12" s="9" t="str">
        <f t="shared" si="22"/>
        <v/>
      </c>
      <c r="AI12" s="4" t="str">
        <f t="shared" si="4"/>
        <v/>
      </c>
      <c r="AJ12" s="71"/>
      <c r="AP12" s="7">
        <v>7</v>
      </c>
      <c r="AQ12" s="4">
        <f t="shared" si="23"/>
        <v>0</v>
      </c>
      <c r="AR12" s="4" t="str">
        <f t="shared" si="5"/>
        <v/>
      </c>
      <c r="AS12" s="4" t="str">
        <f t="shared" si="6"/>
        <v xml:space="preserve"> </v>
      </c>
      <c r="AT12" s="4" t="str">
        <f t="shared" si="24"/>
        <v/>
      </c>
      <c r="AU12" s="4" t="str">
        <f t="shared" si="25"/>
        <v/>
      </c>
      <c r="AV12" s="4" t="str">
        <f t="shared" si="26"/>
        <v/>
      </c>
      <c r="AW12" s="4" t="str">
        <f t="shared" si="27"/>
        <v/>
      </c>
      <c r="AX12" s="4" t="str">
        <f t="shared" si="28"/>
        <v/>
      </c>
      <c r="AY12" s="4" t="str">
        <f t="shared" si="29"/>
        <v/>
      </c>
      <c r="AZ12" s="4" t="str">
        <f t="shared" si="30"/>
        <v/>
      </c>
      <c r="BA12" s="4" t="str">
        <f t="shared" si="31"/>
        <v/>
      </c>
      <c r="BB12" s="4" t="str">
        <f t="shared" si="32"/>
        <v/>
      </c>
      <c r="BC12" s="4" t="str">
        <f t="shared" si="33"/>
        <v/>
      </c>
      <c r="BD12" s="4" t="str">
        <f t="shared" si="7"/>
        <v>999:99.99</v>
      </c>
      <c r="BE12" s="4" t="str">
        <f t="shared" si="34"/>
        <v>999:99.99</v>
      </c>
      <c r="BF12" s="4" t="str">
        <f t="shared" si="35"/>
        <v>999:99.99</v>
      </c>
      <c r="BG12" s="4" t="str">
        <f t="shared" si="36"/>
        <v>999:99.99</v>
      </c>
      <c r="BH12" s="4" t="str">
        <f t="shared" si="37"/>
        <v>999:99.99</v>
      </c>
      <c r="BJ12" s="4">
        <f t="shared" si="38"/>
        <v>0</v>
      </c>
      <c r="BK12" s="4">
        <f t="shared" si="39"/>
        <v>0</v>
      </c>
      <c r="BL12" s="4">
        <f t="shared" si="40"/>
        <v>0</v>
      </c>
      <c r="BM12" s="4">
        <f t="shared" si="41"/>
        <v>0</v>
      </c>
      <c r="BN12" s="4">
        <f t="shared" si="42"/>
        <v>0</v>
      </c>
      <c r="BO12" s="4">
        <f t="shared" si="43"/>
        <v>0</v>
      </c>
      <c r="BQ12" s="4">
        <f t="shared" si="44"/>
        <v>0</v>
      </c>
      <c r="BR12" s="4">
        <f t="shared" si="45"/>
        <v>0</v>
      </c>
      <c r="BS12" s="4">
        <f t="shared" si="46"/>
        <v>0</v>
      </c>
      <c r="BT12" s="4">
        <f t="shared" si="47"/>
        <v>0</v>
      </c>
      <c r="BU12" s="4">
        <f>BU11+IF(OR(選手!C8="",Y12=0),0,1)</f>
        <v>0</v>
      </c>
      <c r="BV12" s="4" t="str">
        <f>IF(OR(選手!C8="",Y12=0),"",BU12)</f>
        <v/>
      </c>
      <c r="BW12" s="4" t="str">
        <f t="shared" si="48"/>
        <v>　</v>
      </c>
      <c r="BZ12" s="4">
        <v>7</v>
      </c>
      <c r="CA12" s="4">
        <f>IF(COUNTIF(BT12,"1"),選手!C8,0)</f>
        <v>0</v>
      </c>
      <c r="CB12" s="4" t="str">
        <f>IF(ISERROR(VLOOKUP($BZ12,個人種目!$BV$5:$BY$147,2,0)),"",VLOOKUP($BZ12,個人種目!$BV$5:$BY$147,2,0))</f>
        <v/>
      </c>
    </row>
    <row r="13" spans="1:80" ht="24.75" customHeight="1" x14ac:dyDescent="0.25">
      <c r="A13" s="40" t="str">
        <f t="shared" si="8"/>
        <v/>
      </c>
      <c r="B13" s="38"/>
      <c r="C13" s="38"/>
      <c r="D13" s="38"/>
      <c r="E13" s="38"/>
      <c r="F13" s="43"/>
      <c r="G13" s="38"/>
      <c r="H13" s="44"/>
      <c r="I13" s="38"/>
      <c r="J13" s="44"/>
      <c r="K13" s="44"/>
      <c r="L13" s="44"/>
      <c r="M13" s="44"/>
      <c r="N13" s="44"/>
      <c r="O13" s="44"/>
      <c r="P13" s="44"/>
      <c r="Q13" s="40" t="str">
        <f t="shared" si="9"/>
        <v/>
      </c>
      <c r="R13" s="82" t="str">
        <f t="shared" si="10"/>
        <v/>
      </c>
      <c r="S13" s="157"/>
      <c r="T13" s="14">
        <f t="shared" si="1"/>
        <v>0</v>
      </c>
      <c r="U13" s="14">
        <f t="shared" si="11"/>
        <v>0</v>
      </c>
      <c r="V13" s="14">
        <f t="shared" si="2"/>
        <v>0</v>
      </c>
      <c r="W13" s="14">
        <f t="shared" si="12"/>
        <v>0</v>
      </c>
      <c r="X13" s="14">
        <f t="shared" si="13"/>
        <v>0</v>
      </c>
      <c r="Y13" s="14">
        <f t="shared" si="14"/>
        <v>0</v>
      </c>
      <c r="Z13" s="14">
        <f t="shared" si="15"/>
        <v>0</v>
      </c>
      <c r="AA13" s="14">
        <f t="shared" si="16"/>
        <v>0</v>
      </c>
      <c r="AB13" s="14">
        <f t="shared" si="17"/>
        <v>0</v>
      </c>
      <c r="AC13" s="14">
        <f t="shared" si="18"/>
        <v>0</v>
      </c>
      <c r="AD13" s="14">
        <f t="shared" si="19"/>
        <v>0</v>
      </c>
      <c r="AE13" s="13" t="str">
        <f t="shared" si="3"/>
        <v>19000100</v>
      </c>
      <c r="AF13" s="111" t="str">
        <f t="shared" si="20"/>
        <v/>
      </c>
      <c r="AG13" s="9" t="str">
        <f t="shared" si="21"/>
        <v/>
      </c>
      <c r="AH13" s="9" t="str">
        <f t="shared" si="22"/>
        <v/>
      </c>
      <c r="AI13" s="4" t="str">
        <f t="shared" si="4"/>
        <v/>
      </c>
      <c r="AJ13" s="71"/>
      <c r="AK13" s="37"/>
      <c r="AL13" s="37"/>
      <c r="AP13" s="7">
        <v>8</v>
      </c>
      <c r="AQ13" s="4">
        <f t="shared" si="23"/>
        <v>0</v>
      </c>
      <c r="AR13" s="4" t="str">
        <f t="shared" si="5"/>
        <v/>
      </c>
      <c r="AS13" s="4" t="str">
        <f t="shared" si="6"/>
        <v xml:space="preserve"> </v>
      </c>
      <c r="AT13" s="4" t="str">
        <f t="shared" si="24"/>
        <v/>
      </c>
      <c r="AU13" s="4" t="str">
        <f t="shared" si="25"/>
        <v/>
      </c>
      <c r="AV13" s="4" t="str">
        <f t="shared" si="26"/>
        <v/>
      </c>
      <c r="AW13" s="4" t="str">
        <f t="shared" si="27"/>
        <v/>
      </c>
      <c r="AX13" s="4" t="str">
        <f t="shared" si="28"/>
        <v/>
      </c>
      <c r="AY13" s="4" t="str">
        <f t="shared" si="29"/>
        <v/>
      </c>
      <c r="AZ13" s="4" t="str">
        <f t="shared" si="30"/>
        <v/>
      </c>
      <c r="BA13" s="4" t="str">
        <f t="shared" si="31"/>
        <v/>
      </c>
      <c r="BB13" s="4" t="str">
        <f t="shared" si="32"/>
        <v/>
      </c>
      <c r="BC13" s="4" t="str">
        <f t="shared" si="33"/>
        <v/>
      </c>
      <c r="BD13" s="4" t="str">
        <f t="shared" si="7"/>
        <v>999:99.99</v>
      </c>
      <c r="BE13" s="4" t="str">
        <f t="shared" si="34"/>
        <v>999:99.99</v>
      </c>
      <c r="BF13" s="4" t="str">
        <f t="shared" si="35"/>
        <v>999:99.99</v>
      </c>
      <c r="BG13" s="4" t="str">
        <f t="shared" si="36"/>
        <v>999:99.99</v>
      </c>
      <c r="BH13" s="4" t="str">
        <f t="shared" si="37"/>
        <v>999:99.99</v>
      </c>
      <c r="BJ13" s="4">
        <f t="shared" si="38"/>
        <v>0</v>
      </c>
      <c r="BK13" s="4">
        <f t="shared" si="39"/>
        <v>0</v>
      </c>
      <c r="BL13" s="4">
        <f t="shared" si="40"/>
        <v>0</v>
      </c>
      <c r="BM13" s="4">
        <f t="shared" si="41"/>
        <v>0</v>
      </c>
      <c r="BN13" s="4">
        <f t="shared" si="42"/>
        <v>0</v>
      </c>
      <c r="BO13" s="4">
        <f t="shared" si="43"/>
        <v>0</v>
      </c>
      <c r="BQ13" s="4">
        <f t="shared" si="44"/>
        <v>0</v>
      </c>
      <c r="BR13" s="4">
        <f t="shared" si="45"/>
        <v>0</v>
      </c>
      <c r="BS13" s="4">
        <f t="shared" si="46"/>
        <v>0</v>
      </c>
      <c r="BT13" s="4">
        <f t="shared" si="47"/>
        <v>0</v>
      </c>
      <c r="BU13" s="4">
        <f>BU12+IF(OR(選手!C9="",Y13=0),0,1)</f>
        <v>0</v>
      </c>
      <c r="BV13" s="4" t="str">
        <f>IF(OR(選手!C9="",Y13=0),"",BU13)</f>
        <v/>
      </c>
      <c r="BW13" s="4" t="str">
        <f t="shared" si="48"/>
        <v>　</v>
      </c>
      <c r="BZ13" s="4">
        <v>8</v>
      </c>
      <c r="CA13" s="4">
        <f>IF(COUNTIF(BT13,"1"),選手!C9,0)</f>
        <v>0</v>
      </c>
      <c r="CB13" s="4" t="str">
        <f>IF(ISERROR(VLOOKUP($BZ13,個人種目!$BV$5:$BY$147,2,0)),"",VLOOKUP($BZ13,個人種目!$BV$5:$BY$147,2,0))</f>
        <v/>
      </c>
    </row>
    <row r="14" spans="1:80" ht="24.75" customHeight="1" x14ac:dyDescent="0.25">
      <c r="A14" s="40" t="str">
        <f t="shared" si="8"/>
        <v/>
      </c>
      <c r="B14" s="38"/>
      <c r="C14" s="38"/>
      <c r="D14" s="38"/>
      <c r="E14" s="38"/>
      <c r="F14" s="43"/>
      <c r="G14" s="38"/>
      <c r="H14" s="44"/>
      <c r="I14" s="38"/>
      <c r="J14" s="44"/>
      <c r="K14" s="44"/>
      <c r="L14" s="44"/>
      <c r="M14" s="44"/>
      <c r="N14" s="44"/>
      <c r="O14" s="44"/>
      <c r="P14" s="44"/>
      <c r="Q14" s="40" t="str">
        <f t="shared" si="9"/>
        <v/>
      </c>
      <c r="R14" s="82" t="str">
        <f t="shared" si="10"/>
        <v/>
      </c>
      <c r="S14" s="157"/>
      <c r="T14" s="14">
        <f t="shared" si="1"/>
        <v>0</v>
      </c>
      <c r="U14" s="14">
        <f t="shared" si="11"/>
        <v>0</v>
      </c>
      <c r="V14" s="14">
        <f t="shared" si="2"/>
        <v>0</v>
      </c>
      <c r="W14" s="14">
        <f t="shared" si="12"/>
        <v>0</v>
      </c>
      <c r="X14" s="14">
        <f t="shared" si="13"/>
        <v>0</v>
      </c>
      <c r="Y14" s="14">
        <f t="shared" si="14"/>
        <v>0</v>
      </c>
      <c r="Z14" s="14">
        <f t="shared" si="15"/>
        <v>0</v>
      </c>
      <c r="AA14" s="14">
        <f t="shared" si="16"/>
        <v>0</v>
      </c>
      <c r="AB14" s="14">
        <f t="shared" si="17"/>
        <v>0</v>
      </c>
      <c r="AC14" s="14">
        <f t="shared" si="18"/>
        <v>0</v>
      </c>
      <c r="AD14" s="14">
        <f t="shared" si="19"/>
        <v>0</v>
      </c>
      <c r="AE14" s="13" t="str">
        <f t="shared" si="3"/>
        <v>19000100</v>
      </c>
      <c r="AF14" s="111" t="str">
        <f t="shared" si="20"/>
        <v/>
      </c>
      <c r="AG14" s="9" t="str">
        <f t="shared" si="21"/>
        <v/>
      </c>
      <c r="AH14" s="9" t="str">
        <f t="shared" si="22"/>
        <v/>
      </c>
      <c r="AI14" s="4" t="str">
        <f t="shared" si="4"/>
        <v/>
      </c>
      <c r="AJ14" s="71"/>
      <c r="AK14" s="37"/>
      <c r="AL14" s="37"/>
      <c r="AP14" s="7">
        <v>9</v>
      </c>
      <c r="AQ14" s="4">
        <f t="shared" si="23"/>
        <v>0</v>
      </c>
      <c r="AR14" s="4" t="str">
        <f t="shared" si="5"/>
        <v/>
      </c>
      <c r="AS14" s="4" t="str">
        <f t="shared" si="6"/>
        <v xml:space="preserve"> </v>
      </c>
      <c r="AT14" s="4" t="str">
        <f t="shared" si="24"/>
        <v/>
      </c>
      <c r="AU14" s="4" t="str">
        <f t="shared" si="25"/>
        <v/>
      </c>
      <c r="AV14" s="4" t="str">
        <f t="shared" si="26"/>
        <v/>
      </c>
      <c r="AW14" s="4" t="str">
        <f t="shared" si="27"/>
        <v/>
      </c>
      <c r="AX14" s="4" t="str">
        <f t="shared" si="28"/>
        <v/>
      </c>
      <c r="AY14" s="4" t="str">
        <f t="shared" si="29"/>
        <v/>
      </c>
      <c r="AZ14" s="4" t="str">
        <f t="shared" si="30"/>
        <v/>
      </c>
      <c r="BA14" s="4" t="str">
        <f t="shared" si="31"/>
        <v/>
      </c>
      <c r="BB14" s="4" t="str">
        <f t="shared" si="32"/>
        <v/>
      </c>
      <c r="BC14" s="4" t="str">
        <f t="shared" si="33"/>
        <v/>
      </c>
      <c r="BD14" s="4" t="str">
        <f t="shared" si="7"/>
        <v>999:99.99</v>
      </c>
      <c r="BE14" s="4" t="str">
        <f t="shared" si="34"/>
        <v>999:99.99</v>
      </c>
      <c r="BF14" s="4" t="str">
        <f t="shared" si="35"/>
        <v>999:99.99</v>
      </c>
      <c r="BG14" s="4" t="str">
        <f t="shared" si="36"/>
        <v>999:99.99</v>
      </c>
      <c r="BH14" s="4" t="str">
        <f t="shared" si="37"/>
        <v>999:99.99</v>
      </c>
      <c r="BJ14" s="4">
        <f t="shared" si="38"/>
        <v>0</v>
      </c>
      <c r="BK14" s="4">
        <f t="shared" si="39"/>
        <v>0</v>
      </c>
      <c r="BL14" s="4">
        <f t="shared" si="40"/>
        <v>0</v>
      </c>
      <c r="BM14" s="4">
        <f t="shared" si="41"/>
        <v>0</v>
      </c>
      <c r="BN14" s="4">
        <f t="shared" si="42"/>
        <v>0</v>
      </c>
      <c r="BO14" s="4">
        <f t="shared" si="43"/>
        <v>0</v>
      </c>
      <c r="BQ14" s="4">
        <f t="shared" si="44"/>
        <v>0</v>
      </c>
      <c r="BR14" s="4">
        <f t="shared" si="45"/>
        <v>0</v>
      </c>
      <c r="BS14" s="4">
        <f t="shared" si="46"/>
        <v>0</v>
      </c>
      <c r="BT14" s="4">
        <f t="shared" si="47"/>
        <v>0</v>
      </c>
      <c r="BU14" s="4">
        <f>BU13+IF(OR(選手!C10="",Y14=0),0,1)</f>
        <v>0</v>
      </c>
      <c r="BV14" s="4" t="str">
        <f>IF(OR(選手!C10="",Y14=0),"",BU14)</f>
        <v/>
      </c>
      <c r="BW14" s="4" t="str">
        <f t="shared" si="48"/>
        <v>　</v>
      </c>
      <c r="BZ14" s="4">
        <v>9</v>
      </c>
      <c r="CA14" s="4">
        <f>IF(COUNTIF(BT14,"1"),選手!C10,0)</f>
        <v>0</v>
      </c>
      <c r="CB14" s="4" t="str">
        <f>IF(ISERROR(VLOOKUP($BZ14,個人種目!$BV$5:$BY$147,2,0)),"",VLOOKUP($BZ14,個人種目!$BV$5:$BY$147,2,0))</f>
        <v/>
      </c>
    </row>
    <row r="15" spans="1:80" ht="24.75" customHeight="1" x14ac:dyDescent="0.25">
      <c r="A15" s="40" t="str">
        <f t="shared" si="8"/>
        <v/>
      </c>
      <c r="B15" s="38"/>
      <c r="C15" s="38"/>
      <c r="D15" s="38"/>
      <c r="E15" s="38"/>
      <c r="F15" s="43"/>
      <c r="G15" s="38"/>
      <c r="H15" s="44"/>
      <c r="I15" s="38"/>
      <c r="J15" s="44"/>
      <c r="K15" s="44"/>
      <c r="L15" s="44"/>
      <c r="M15" s="44"/>
      <c r="N15" s="44"/>
      <c r="O15" s="44"/>
      <c r="P15" s="44"/>
      <c r="Q15" s="40" t="str">
        <f t="shared" si="9"/>
        <v/>
      </c>
      <c r="R15" s="82" t="str">
        <f t="shared" si="10"/>
        <v/>
      </c>
      <c r="S15" s="157"/>
      <c r="T15" s="14">
        <f t="shared" si="1"/>
        <v>0</v>
      </c>
      <c r="U15" s="14">
        <f t="shared" si="11"/>
        <v>0</v>
      </c>
      <c r="V15" s="14">
        <f t="shared" si="2"/>
        <v>0</v>
      </c>
      <c r="W15" s="14">
        <f t="shared" si="12"/>
        <v>0</v>
      </c>
      <c r="X15" s="14">
        <f t="shared" si="13"/>
        <v>0</v>
      </c>
      <c r="Y15" s="14">
        <f t="shared" si="14"/>
        <v>0</v>
      </c>
      <c r="Z15" s="14">
        <f t="shared" si="15"/>
        <v>0</v>
      </c>
      <c r="AA15" s="14">
        <f t="shared" si="16"/>
        <v>0</v>
      </c>
      <c r="AB15" s="14">
        <f t="shared" si="17"/>
        <v>0</v>
      </c>
      <c r="AC15" s="14">
        <f t="shared" si="18"/>
        <v>0</v>
      </c>
      <c r="AD15" s="14">
        <f t="shared" si="19"/>
        <v>0</v>
      </c>
      <c r="AE15" s="13" t="str">
        <f t="shared" si="3"/>
        <v>19000100</v>
      </c>
      <c r="AF15" s="111" t="str">
        <f t="shared" si="20"/>
        <v/>
      </c>
      <c r="AG15" s="9" t="str">
        <f t="shared" si="21"/>
        <v/>
      </c>
      <c r="AH15" s="9" t="str">
        <f t="shared" si="22"/>
        <v/>
      </c>
      <c r="AI15" s="4" t="str">
        <f t="shared" si="4"/>
        <v/>
      </c>
      <c r="AJ15" s="71"/>
      <c r="AK15" s="37"/>
      <c r="AL15" s="37"/>
      <c r="AP15" s="7">
        <v>10</v>
      </c>
      <c r="AQ15" s="4">
        <f t="shared" si="23"/>
        <v>0</v>
      </c>
      <c r="AR15" s="4" t="str">
        <f t="shared" si="5"/>
        <v/>
      </c>
      <c r="AS15" s="4" t="str">
        <f t="shared" si="6"/>
        <v xml:space="preserve"> </v>
      </c>
      <c r="AT15" s="4" t="str">
        <f t="shared" si="24"/>
        <v/>
      </c>
      <c r="AU15" s="4" t="str">
        <f t="shared" si="25"/>
        <v/>
      </c>
      <c r="AV15" s="4" t="str">
        <f t="shared" si="26"/>
        <v/>
      </c>
      <c r="AW15" s="4" t="str">
        <f t="shared" si="27"/>
        <v/>
      </c>
      <c r="AX15" s="4" t="str">
        <f t="shared" si="28"/>
        <v/>
      </c>
      <c r="AY15" s="4" t="str">
        <f t="shared" si="29"/>
        <v/>
      </c>
      <c r="AZ15" s="4" t="str">
        <f t="shared" si="30"/>
        <v/>
      </c>
      <c r="BA15" s="4" t="str">
        <f t="shared" si="31"/>
        <v/>
      </c>
      <c r="BB15" s="4" t="str">
        <f t="shared" si="32"/>
        <v/>
      </c>
      <c r="BC15" s="4" t="str">
        <f t="shared" si="33"/>
        <v/>
      </c>
      <c r="BD15" s="4" t="str">
        <f t="shared" si="7"/>
        <v>999:99.99</v>
      </c>
      <c r="BE15" s="4" t="str">
        <f t="shared" si="34"/>
        <v>999:99.99</v>
      </c>
      <c r="BF15" s="4" t="str">
        <f t="shared" si="35"/>
        <v>999:99.99</v>
      </c>
      <c r="BG15" s="4" t="str">
        <f t="shared" si="36"/>
        <v>999:99.99</v>
      </c>
      <c r="BH15" s="4" t="str">
        <f t="shared" si="37"/>
        <v>999:99.99</v>
      </c>
      <c r="BJ15" s="4">
        <f t="shared" si="38"/>
        <v>0</v>
      </c>
      <c r="BK15" s="4">
        <f t="shared" si="39"/>
        <v>0</v>
      </c>
      <c r="BL15" s="4">
        <f t="shared" si="40"/>
        <v>0</v>
      </c>
      <c r="BM15" s="4">
        <f t="shared" si="41"/>
        <v>0</v>
      </c>
      <c r="BN15" s="4">
        <f t="shared" si="42"/>
        <v>0</v>
      </c>
      <c r="BO15" s="4">
        <f t="shared" si="43"/>
        <v>0</v>
      </c>
      <c r="BQ15" s="4">
        <f t="shared" si="44"/>
        <v>0</v>
      </c>
      <c r="BR15" s="4">
        <f t="shared" si="45"/>
        <v>0</v>
      </c>
      <c r="BS15" s="4">
        <f t="shared" si="46"/>
        <v>0</v>
      </c>
      <c r="BT15" s="4">
        <f t="shared" si="47"/>
        <v>0</v>
      </c>
      <c r="BU15" s="4">
        <f>BU14+IF(OR(選手!C11="",Y15=0),0,1)</f>
        <v>0</v>
      </c>
      <c r="BV15" s="4" t="str">
        <f>IF(OR(選手!C11="",Y15=0),"",BU15)</f>
        <v/>
      </c>
      <c r="BW15" s="4" t="str">
        <f t="shared" si="48"/>
        <v>　</v>
      </c>
      <c r="BZ15" s="4">
        <v>10</v>
      </c>
      <c r="CA15" s="4">
        <f>IF(COUNTIF(BT15,"1"),選手!C11,0)</f>
        <v>0</v>
      </c>
      <c r="CB15" s="4" t="str">
        <f>IF(ISERROR(VLOOKUP($BZ15,個人種目!$BV$5:$BY$147,2,0)),"",VLOOKUP($BZ15,個人種目!$BV$5:$BY$147,2,0))</f>
        <v/>
      </c>
    </row>
    <row r="16" spans="1:80" ht="24.75" customHeight="1" x14ac:dyDescent="0.25">
      <c r="A16" s="40" t="str">
        <f t="shared" si="8"/>
        <v/>
      </c>
      <c r="B16" s="38"/>
      <c r="C16" s="38"/>
      <c r="D16" s="38"/>
      <c r="E16" s="38"/>
      <c r="F16" s="43"/>
      <c r="G16" s="38"/>
      <c r="H16" s="44"/>
      <c r="I16" s="38"/>
      <c r="J16" s="44"/>
      <c r="K16" s="44"/>
      <c r="L16" s="44"/>
      <c r="M16" s="44"/>
      <c r="N16" s="44"/>
      <c r="O16" s="44"/>
      <c r="P16" s="44"/>
      <c r="Q16" s="40" t="str">
        <f t="shared" si="9"/>
        <v/>
      </c>
      <c r="R16" s="82" t="str">
        <f t="shared" si="10"/>
        <v/>
      </c>
      <c r="S16" s="157"/>
      <c r="T16" s="14">
        <f t="shared" si="1"/>
        <v>0</v>
      </c>
      <c r="U16" s="14">
        <f t="shared" si="11"/>
        <v>0</v>
      </c>
      <c r="V16" s="14">
        <f t="shared" si="2"/>
        <v>0</v>
      </c>
      <c r="W16" s="14">
        <f t="shared" si="12"/>
        <v>0</v>
      </c>
      <c r="X16" s="14">
        <f t="shared" si="13"/>
        <v>0</v>
      </c>
      <c r="Y16" s="14">
        <f t="shared" si="14"/>
        <v>0</v>
      </c>
      <c r="Z16" s="14">
        <f t="shared" si="15"/>
        <v>0</v>
      </c>
      <c r="AA16" s="14">
        <f t="shared" si="16"/>
        <v>0</v>
      </c>
      <c r="AB16" s="14">
        <f t="shared" si="17"/>
        <v>0</v>
      </c>
      <c r="AC16" s="14">
        <f t="shared" si="18"/>
        <v>0</v>
      </c>
      <c r="AD16" s="14">
        <f t="shared" si="19"/>
        <v>0</v>
      </c>
      <c r="AE16" s="13" t="str">
        <f t="shared" si="3"/>
        <v>19000100</v>
      </c>
      <c r="AF16" s="111" t="str">
        <f t="shared" si="20"/>
        <v/>
      </c>
      <c r="AG16" s="9" t="str">
        <f t="shared" si="21"/>
        <v/>
      </c>
      <c r="AH16" s="9" t="str">
        <f t="shared" si="22"/>
        <v/>
      </c>
      <c r="AI16" s="4" t="str">
        <f t="shared" si="4"/>
        <v/>
      </c>
      <c r="AJ16" s="71"/>
      <c r="AK16" s="37"/>
      <c r="AL16" s="37"/>
      <c r="AM16" s="37"/>
      <c r="AP16" s="7">
        <v>11</v>
      </c>
      <c r="AQ16" s="4">
        <f t="shared" si="23"/>
        <v>0</v>
      </c>
      <c r="AR16" s="4" t="str">
        <f t="shared" si="5"/>
        <v/>
      </c>
      <c r="AS16" s="4" t="str">
        <f t="shared" si="6"/>
        <v xml:space="preserve"> </v>
      </c>
      <c r="AT16" s="4" t="str">
        <f t="shared" si="24"/>
        <v/>
      </c>
      <c r="AU16" s="4" t="str">
        <f t="shared" si="25"/>
        <v/>
      </c>
      <c r="AV16" s="4" t="str">
        <f t="shared" si="26"/>
        <v/>
      </c>
      <c r="AW16" s="4" t="str">
        <f t="shared" si="27"/>
        <v/>
      </c>
      <c r="AX16" s="4" t="str">
        <f t="shared" si="28"/>
        <v/>
      </c>
      <c r="AY16" s="4" t="str">
        <f t="shared" si="29"/>
        <v/>
      </c>
      <c r="AZ16" s="4" t="str">
        <f t="shared" si="30"/>
        <v/>
      </c>
      <c r="BA16" s="4" t="str">
        <f t="shared" si="31"/>
        <v/>
      </c>
      <c r="BB16" s="4" t="str">
        <f t="shared" si="32"/>
        <v/>
      </c>
      <c r="BC16" s="4" t="str">
        <f t="shared" si="33"/>
        <v/>
      </c>
      <c r="BD16" s="4" t="str">
        <f t="shared" si="7"/>
        <v>999:99.99</v>
      </c>
      <c r="BE16" s="4" t="str">
        <f t="shared" si="34"/>
        <v>999:99.99</v>
      </c>
      <c r="BF16" s="4" t="str">
        <f t="shared" si="35"/>
        <v>999:99.99</v>
      </c>
      <c r="BG16" s="4" t="str">
        <f t="shared" si="36"/>
        <v>999:99.99</v>
      </c>
      <c r="BH16" s="4" t="str">
        <f t="shared" si="37"/>
        <v>999:99.99</v>
      </c>
      <c r="BJ16" s="4">
        <f t="shared" si="38"/>
        <v>0</v>
      </c>
      <c r="BK16" s="4">
        <f t="shared" si="39"/>
        <v>0</v>
      </c>
      <c r="BL16" s="4">
        <f t="shared" si="40"/>
        <v>0</v>
      </c>
      <c r="BM16" s="4">
        <f t="shared" si="41"/>
        <v>0</v>
      </c>
      <c r="BN16" s="4">
        <f t="shared" si="42"/>
        <v>0</v>
      </c>
      <c r="BO16" s="4">
        <f t="shared" si="43"/>
        <v>0</v>
      </c>
      <c r="BQ16" s="4">
        <f t="shared" si="44"/>
        <v>0</v>
      </c>
      <c r="BR16" s="4">
        <f t="shared" si="45"/>
        <v>0</v>
      </c>
      <c r="BS16" s="4">
        <f t="shared" si="46"/>
        <v>0</v>
      </c>
      <c r="BT16" s="4">
        <f t="shared" si="47"/>
        <v>0</v>
      </c>
      <c r="BU16" s="4">
        <f>BU15+IF(OR(選手!C12="",Y16=0),0,1)</f>
        <v>0</v>
      </c>
      <c r="BV16" s="4" t="str">
        <f>IF(OR(選手!C12="",Y16=0),"",BU16)</f>
        <v/>
      </c>
      <c r="BW16" s="4" t="str">
        <f t="shared" si="48"/>
        <v>　</v>
      </c>
      <c r="BZ16" s="4">
        <v>11</v>
      </c>
      <c r="CA16" s="4">
        <f>IF(COUNTIF(BT16,"1"),選手!C12,0)</f>
        <v>0</v>
      </c>
      <c r="CB16" s="4" t="str">
        <f>IF(ISERROR(VLOOKUP($BZ16,個人種目!$BV$5:$BY$147,2,0)),"",VLOOKUP($BZ16,個人種目!$BV$5:$BY$147,2,0))</f>
        <v/>
      </c>
    </row>
    <row r="17" spans="1:80" ht="24.75" customHeight="1" x14ac:dyDescent="0.25">
      <c r="A17" s="40" t="str">
        <f t="shared" si="8"/>
        <v/>
      </c>
      <c r="B17" s="38"/>
      <c r="C17" s="38"/>
      <c r="D17" s="38"/>
      <c r="E17" s="38"/>
      <c r="F17" s="43"/>
      <c r="G17" s="38"/>
      <c r="H17" s="44"/>
      <c r="I17" s="38"/>
      <c r="J17" s="44"/>
      <c r="K17" s="44"/>
      <c r="L17" s="44"/>
      <c r="M17" s="44"/>
      <c r="N17" s="44"/>
      <c r="O17" s="44"/>
      <c r="P17" s="44"/>
      <c r="Q17" s="40" t="str">
        <f t="shared" si="9"/>
        <v/>
      </c>
      <c r="R17" s="82" t="str">
        <f t="shared" si="10"/>
        <v/>
      </c>
      <c r="S17" s="157"/>
      <c r="T17" s="14">
        <f t="shared" si="1"/>
        <v>0</v>
      </c>
      <c r="U17" s="14">
        <f t="shared" si="11"/>
        <v>0</v>
      </c>
      <c r="V17" s="14">
        <f t="shared" si="2"/>
        <v>0</v>
      </c>
      <c r="W17" s="14">
        <f t="shared" si="12"/>
        <v>0</v>
      </c>
      <c r="X17" s="14">
        <f t="shared" si="13"/>
        <v>0</v>
      </c>
      <c r="Y17" s="14">
        <f t="shared" si="14"/>
        <v>0</v>
      </c>
      <c r="Z17" s="14">
        <f t="shared" si="15"/>
        <v>0</v>
      </c>
      <c r="AA17" s="14">
        <f t="shared" si="16"/>
        <v>0</v>
      </c>
      <c r="AB17" s="14">
        <f t="shared" si="17"/>
        <v>0</v>
      </c>
      <c r="AC17" s="14">
        <f t="shared" si="18"/>
        <v>0</v>
      </c>
      <c r="AD17" s="14">
        <f t="shared" si="19"/>
        <v>0</v>
      </c>
      <c r="AE17" s="13" t="str">
        <f t="shared" si="3"/>
        <v>19000100</v>
      </c>
      <c r="AF17" s="111" t="str">
        <f t="shared" si="20"/>
        <v/>
      </c>
      <c r="AG17" s="9" t="str">
        <f t="shared" si="21"/>
        <v/>
      </c>
      <c r="AH17" s="9" t="str">
        <f t="shared" si="22"/>
        <v/>
      </c>
      <c r="AI17" s="4" t="str">
        <f t="shared" si="4"/>
        <v/>
      </c>
      <c r="AJ17" s="71"/>
      <c r="AK17" s="37"/>
      <c r="AL17" s="37"/>
      <c r="AM17" s="37"/>
      <c r="AN17" s="37"/>
      <c r="AO17" s="37"/>
      <c r="AP17" s="7">
        <v>12</v>
      </c>
      <c r="AQ17" s="4">
        <f t="shared" si="23"/>
        <v>0</v>
      </c>
      <c r="AR17" s="4" t="str">
        <f t="shared" si="5"/>
        <v/>
      </c>
      <c r="AS17" s="4" t="str">
        <f t="shared" si="6"/>
        <v xml:space="preserve"> </v>
      </c>
      <c r="AT17" s="4" t="str">
        <f t="shared" si="24"/>
        <v/>
      </c>
      <c r="AU17" s="4" t="str">
        <f t="shared" si="25"/>
        <v/>
      </c>
      <c r="AV17" s="4" t="str">
        <f t="shared" si="26"/>
        <v/>
      </c>
      <c r="AW17" s="4" t="str">
        <f t="shared" si="27"/>
        <v/>
      </c>
      <c r="AX17" s="4" t="str">
        <f t="shared" si="28"/>
        <v/>
      </c>
      <c r="AY17" s="4" t="str">
        <f t="shared" si="29"/>
        <v/>
      </c>
      <c r="AZ17" s="4" t="str">
        <f t="shared" si="30"/>
        <v/>
      </c>
      <c r="BA17" s="4" t="str">
        <f t="shared" si="31"/>
        <v/>
      </c>
      <c r="BB17" s="4" t="str">
        <f t="shared" si="32"/>
        <v/>
      </c>
      <c r="BC17" s="4" t="str">
        <f t="shared" si="33"/>
        <v/>
      </c>
      <c r="BD17" s="4" t="str">
        <f t="shared" si="7"/>
        <v>999:99.99</v>
      </c>
      <c r="BE17" s="4" t="str">
        <f t="shared" si="34"/>
        <v>999:99.99</v>
      </c>
      <c r="BF17" s="4" t="str">
        <f t="shared" si="35"/>
        <v>999:99.99</v>
      </c>
      <c r="BG17" s="4" t="str">
        <f t="shared" si="36"/>
        <v>999:99.99</v>
      </c>
      <c r="BH17" s="4" t="str">
        <f t="shared" si="37"/>
        <v>999:99.99</v>
      </c>
      <c r="BJ17" s="4">
        <f t="shared" si="38"/>
        <v>0</v>
      </c>
      <c r="BK17" s="4">
        <f t="shared" si="39"/>
        <v>0</v>
      </c>
      <c r="BL17" s="4">
        <f t="shared" si="40"/>
        <v>0</v>
      </c>
      <c r="BM17" s="4">
        <f t="shared" si="41"/>
        <v>0</v>
      </c>
      <c r="BN17" s="4">
        <f t="shared" si="42"/>
        <v>0</v>
      </c>
      <c r="BO17" s="4">
        <f t="shared" si="43"/>
        <v>0</v>
      </c>
      <c r="BQ17" s="4">
        <f t="shared" si="44"/>
        <v>0</v>
      </c>
      <c r="BR17" s="4">
        <f t="shared" si="45"/>
        <v>0</v>
      </c>
      <c r="BS17" s="4">
        <f t="shared" si="46"/>
        <v>0</v>
      </c>
      <c r="BT17" s="4">
        <f t="shared" si="47"/>
        <v>0</v>
      </c>
      <c r="BU17" s="4">
        <f>BU16+IF(OR(選手!C13="",Y17=0),0,1)</f>
        <v>0</v>
      </c>
      <c r="BV17" s="4" t="str">
        <f>IF(OR(選手!C13="",Y17=0),"",BU17)</f>
        <v/>
      </c>
      <c r="BW17" s="4" t="str">
        <f t="shared" si="48"/>
        <v>　</v>
      </c>
      <c r="BZ17" s="4">
        <v>12</v>
      </c>
      <c r="CA17" s="4">
        <f>IF(COUNTIF(BT17,"1"),選手!C13,0)</f>
        <v>0</v>
      </c>
      <c r="CB17" s="4" t="str">
        <f>IF(ISERROR(VLOOKUP($BZ17,個人種目!$BV$5:$BY$147,2,0)),"",VLOOKUP($BZ17,個人種目!$BV$5:$BY$147,2,0))</f>
        <v/>
      </c>
    </row>
    <row r="18" spans="1:80" ht="24.75" customHeight="1" x14ac:dyDescent="0.25">
      <c r="A18" s="40" t="str">
        <f t="shared" si="8"/>
        <v/>
      </c>
      <c r="B18" s="38"/>
      <c r="C18" s="38"/>
      <c r="D18" s="38"/>
      <c r="E18" s="38"/>
      <c r="F18" s="43"/>
      <c r="G18" s="38"/>
      <c r="H18" s="44"/>
      <c r="I18" s="38"/>
      <c r="J18" s="44"/>
      <c r="K18" s="44"/>
      <c r="L18" s="44"/>
      <c r="M18" s="44"/>
      <c r="N18" s="44"/>
      <c r="O18" s="44"/>
      <c r="P18" s="44"/>
      <c r="Q18" s="40" t="str">
        <f t="shared" si="9"/>
        <v/>
      </c>
      <c r="R18" s="82" t="str">
        <f t="shared" si="10"/>
        <v/>
      </c>
      <c r="S18" s="157"/>
      <c r="T18" s="14">
        <f t="shared" si="1"/>
        <v>0</v>
      </c>
      <c r="U18" s="14">
        <f t="shared" si="11"/>
        <v>0</v>
      </c>
      <c r="V18" s="14">
        <f t="shared" si="2"/>
        <v>0</v>
      </c>
      <c r="W18" s="14">
        <f t="shared" si="12"/>
        <v>0</v>
      </c>
      <c r="X18" s="14">
        <f t="shared" si="13"/>
        <v>0</v>
      </c>
      <c r="Y18" s="14">
        <f t="shared" si="14"/>
        <v>0</v>
      </c>
      <c r="Z18" s="14">
        <f t="shared" si="15"/>
        <v>0</v>
      </c>
      <c r="AA18" s="14">
        <f t="shared" si="16"/>
        <v>0</v>
      </c>
      <c r="AB18" s="14">
        <f t="shared" si="17"/>
        <v>0</v>
      </c>
      <c r="AC18" s="14">
        <f t="shared" si="18"/>
        <v>0</v>
      </c>
      <c r="AD18" s="14">
        <f t="shared" si="19"/>
        <v>0</v>
      </c>
      <c r="AE18" s="13" t="str">
        <f t="shared" si="3"/>
        <v>19000100</v>
      </c>
      <c r="AF18" s="111" t="str">
        <f t="shared" si="20"/>
        <v/>
      </c>
      <c r="AG18" s="9" t="str">
        <f t="shared" si="21"/>
        <v/>
      </c>
      <c r="AH18" s="9" t="str">
        <f t="shared" si="22"/>
        <v/>
      </c>
      <c r="AI18" s="4" t="str">
        <f t="shared" si="4"/>
        <v/>
      </c>
      <c r="AJ18" s="71"/>
      <c r="AK18" s="37"/>
      <c r="AL18" s="37"/>
      <c r="AM18" s="37"/>
      <c r="AN18" s="37"/>
      <c r="AO18" s="37"/>
      <c r="AP18" s="7">
        <v>13</v>
      </c>
      <c r="AQ18" s="4">
        <f t="shared" si="23"/>
        <v>0</v>
      </c>
      <c r="AR18" s="4" t="str">
        <f t="shared" si="5"/>
        <v/>
      </c>
      <c r="AS18" s="4" t="str">
        <f t="shared" si="6"/>
        <v xml:space="preserve"> </v>
      </c>
      <c r="AT18" s="4" t="str">
        <f t="shared" si="24"/>
        <v/>
      </c>
      <c r="AU18" s="4" t="str">
        <f t="shared" si="25"/>
        <v/>
      </c>
      <c r="AV18" s="4" t="str">
        <f t="shared" si="26"/>
        <v/>
      </c>
      <c r="AW18" s="4" t="str">
        <f t="shared" si="27"/>
        <v/>
      </c>
      <c r="AX18" s="4" t="str">
        <f t="shared" si="28"/>
        <v/>
      </c>
      <c r="AY18" s="4" t="str">
        <f t="shared" si="29"/>
        <v/>
      </c>
      <c r="AZ18" s="4" t="str">
        <f t="shared" si="30"/>
        <v/>
      </c>
      <c r="BA18" s="4" t="str">
        <f t="shared" si="31"/>
        <v/>
      </c>
      <c r="BB18" s="4" t="str">
        <f t="shared" si="32"/>
        <v/>
      </c>
      <c r="BC18" s="4" t="str">
        <f t="shared" si="33"/>
        <v/>
      </c>
      <c r="BD18" s="4" t="str">
        <f t="shared" si="7"/>
        <v>999:99.99</v>
      </c>
      <c r="BE18" s="4" t="str">
        <f t="shared" si="34"/>
        <v>999:99.99</v>
      </c>
      <c r="BF18" s="4" t="str">
        <f t="shared" si="35"/>
        <v>999:99.99</v>
      </c>
      <c r="BG18" s="4" t="str">
        <f t="shared" si="36"/>
        <v>999:99.99</v>
      </c>
      <c r="BH18" s="4" t="str">
        <f t="shared" si="37"/>
        <v>999:99.99</v>
      </c>
      <c r="BJ18" s="4">
        <f t="shared" si="38"/>
        <v>0</v>
      </c>
      <c r="BK18" s="4">
        <f t="shared" si="39"/>
        <v>0</v>
      </c>
      <c r="BL18" s="4">
        <f t="shared" si="40"/>
        <v>0</v>
      </c>
      <c r="BM18" s="4">
        <f t="shared" si="41"/>
        <v>0</v>
      </c>
      <c r="BN18" s="4">
        <f t="shared" si="42"/>
        <v>0</v>
      </c>
      <c r="BO18" s="4">
        <f t="shared" si="43"/>
        <v>0</v>
      </c>
      <c r="BQ18" s="4">
        <f t="shared" si="44"/>
        <v>0</v>
      </c>
      <c r="BR18" s="4">
        <f t="shared" si="45"/>
        <v>0</v>
      </c>
      <c r="BS18" s="4">
        <f t="shared" si="46"/>
        <v>0</v>
      </c>
      <c r="BT18" s="4">
        <f t="shared" si="47"/>
        <v>0</v>
      </c>
      <c r="BU18" s="4">
        <f>BU17+IF(OR(選手!C14="",Y18=0),0,1)</f>
        <v>0</v>
      </c>
      <c r="BV18" s="4" t="str">
        <f>IF(OR(選手!C14="",Y18=0),"",BU18)</f>
        <v/>
      </c>
      <c r="BW18" s="4" t="str">
        <f t="shared" si="48"/>
        <v>　</v>
      </c>
      <c r="BZ18" s="4">
        <v>13</v>
      </c>
      <c r="CA18" s="4">
        <f>IF(COUNTIF(BT18,"1"),選手!C14,0)</f>
        <v>0</v>
      </c>
      <c r="CB18" s="4" t="str">
        <f>IF(ISERROR(VLOOKUP($BZ18,個人種目!$BV$5:$BY$147,2,0)),"",VLOOKUP($BZ18,個人種目!$BV$5:$BY$147,2,0))</f>
        <v/>
      </c>
    </row>
    <row r="19" spans="1:80" ht="24.75" customHeight="1" x14ac:dyDescent="0.25">
      <c r="A19" s="40" t="str">
        <f t="shared" si="8"/>
        <v/>
      </c>
      <c r="B19" s="38"/>
      <c r="C19" s="38"/>
      <c r="D19" s="38"/>
      <c r="E19" s="38"/>
      <c r="F19" s="43"/>
      <c r="G19" s="38"/>
      <c r="H19" s="44"/>
      <c r="I19" s="38"/>
      <c r="J19" s="44"/>
      <c r="K19" s="44"/>
      <c r="L19" s="44"/>
      <c r="M19" s="44"/>
      <c r="N19" s="44"/>
      <c r="O19" s="44"/>
      <c r="P19" s="44"/>
      <c r="Q19" s="40" t="str">
        <f t="shared" si="9"/>
        <v/>
      </c>
      <c r="R19" s="82" t="str">
        <f t="shared" si="10"/>
        <v/>
      </c>
      <c r="S19" s="157"/>
      <c r="T19" s="14">
        <f t="shared" si="1"/>
        <v>0</v>
      </c>
      <c r="U19" s="14">
        <f t="shared" si="11"/>
        <v>0</v>
      </c>
      <c r="V19" s="14">
        <f t="shared" si="2"/>
        <v>0</v>
      </c>
      <c r="W19" s="14">
        <f t="shared" si="12"/>
        <v>0</v>
      </c>
      <c r="X19" s="14">
        <f t="shared" si="13"/>
        <v>0</v>
      </c>
      <c r="Y19" s="14">
        <f t="shared" si="14"/>
        <v>0</v>
      </c>
      <c r="Z19" s="14">
        <f t="shared" si="15"/>
        <v>0</v>
      </c>
      <c r="AA19" s="14">
        <f t="shared" si="16"/>
        <v>0</v>
      </c>
      <c r="AB19" s="14">
        <f t="shared" si="17"/>
        <v>0</v>
      </c>
      <c r="AC19" s="14">
        <f t="shared" si="18"/>
        <v>0</v>
      </c>
      <c r="AD19" s="14">
        <f t="shared" si="19"/>
        <v>0</v>
      </c>
      <c r="AE19" s="13" t="str">
        <f t="shared" si="3"/>
        <v>19000100</v>
      </c>
      <c r="AF19" s="111" t="str">
        <f t="shared" si="20"/>
        <v/>
      </c>
      <c r="AG19" s="9" t="str">
        <f t="shared" si="21"/>
        <v/>
      </c>
      <c r="AH19" s="9" t="str">
        <f t="shared" si="22"/>
        <v/>
      </c>
      <c r="AI19" s="4" t="str">
        <f t="shared" si="4"/>
        <v/>
      </c>
      <c r="AJ19" s="71"/>
      <c r="AK19" s="37"/>
      <c r="AL19" s="37"/>
      <c r="AM19" s="37"/>
      <c r="AN19" s="37"/>
      <c r="AO19" s="37"/>
      <c r="AP19" s="7">
        <v>14</v>
      </c>
      <c r="AQ19" s="4">
        <f t="shared" si="23"/>
        <v>0</v>
      </c>
      <c r="AR19" s="4" t="str">
        <f t="shared" si="5"/>
        <v/>
      </c>
      <c r="AS19" s="4" t="str">
        <f t="shared" si="6"/>
        <v xml:space="preserve"> </v>
      </c>
      <c r="AT19" s="4" t="str">
        <f t="shared" si="24"/>
        <v/>
      </c>
      <c r="AU19" s="4" t="str">
        <f t="shared" si="25"/>
        <v/>
      </c>
      <c r="AV19" s="4" t="str">
        <f t="shared" si="26"/>
        <v/>
      </c>
      <c r="AW19" s="4" t="str">
        <f t="shared" si="27"/>
        <v/>
      </c>
      <c r="AX19" s="4" t="str">
        <f t="shared" si="28"/>
        <v/>
      </c>
      <c r="AY19" s="4" t="str">
        <f t="shared" si="29"/>
        <v/>
      </c>
      <c r="AZ19" s="4" t="str">
        <f t="shared" si="30"/>
        <v/>
      </c>
      <c r="BA19" s="4" t="str">
        <f t="shared" si="31"/>
        <v/>
      </c>
      <c r="BB19" s="4" t="str">
        <f t="shared" si="32"/>
        <v/>
      </c>
      <c r="BC19" s="4" t="str">
        <f t="shared" si="33"/>
        <v/>
      </c>
      <c r="BD19" s="4" t="str">
        <f t="shared" si="7"/>
        <v>999:99.99</v>
      </c>
      <c r="BE19" s="4" t="str">
        <f t="shared" si="34"/>
        <v>999:99.99</v>
      </c>
      <c r="BF19" s="4" t="str">
        <f t="shared" si="35"/>
        <v>999:99.99</v>
      </c>
      <c r="BG19" s="4" t="str">
        <f t="shared" si="36"/>
        <v>999:99.99</v>
      </c>
      <c r="BH19" s="4" t="str">
        <f t="shared" si="37"/>
        <v>999:99.99</v>
      </c>
      <c r="BJ19" s="4">
        <f t="shared" si="38"/>
        <v>0</v>
      </c>
      <c r="BK19" s="4">
        <f t="shared" si="39"/>
        <v>0</v>
      </c>
      <c r="BL19" s="4">
        <f t="shared" si="40"/>
        <v>0</v>
      </c>
      <c r="BM19" s="4">
        <f t="shared" si="41"/>
        <v>0</v>
      </c>
      <c r="BN19" s="4">
        <f t="shared" si="42"/>
        <v>0</v>
      </c>
      <c r="BO19" s="4">
        <f t="shared" si="43"/>
        <v>0</v>
      </c>
      <c r="BQ19" s="4">
        <f t="shared" si="44"/>
        <v>0</v>
      </c>
      <c r="BR19" s="4">
        <f t="shared" si="45"/>
        <v>0</v>
      </c>
      <c r="BS19" s="4">
        <f t="shared" si="46"/>
        <v>0</v>
      </c>
      <c r="BT19" s="4">
        <f t="shared" si="47"/>
        <v>0</v>
      </c>
      <c r="BU19" s="4">
        <f>BU18+IF(OR(選手!C15="",Y19=0),0,1)</f>
        <v>0</v>
      </c>
      <c r="BV19" s="4" t="str">
        <f>IF(OR(選手!C15="",Y19=0),"",BU19)</f>
        <v/>
      </c>
      <c r="BW19" s="4" t="str">
        <f t="shared" si="48"/>
        <v>　</v>
      </c>
      <c r="BZ19" s="4">
        <v>14</v>
      </c>
      <c r="CA19" s="4">
        <f>IF(COUNTIF(BT19,"1"),選手!C15,0)</f>
        <v>0</v>
      </c>
      <c r="CB19" s="4" t="str">
        <f>IF(ISERROR(VLOOKUP($BZ19,個人種目!$BV$5:$BY$147,2,0)),"",VLOOKUP($BZ19,個人種目!$BV$5:$BY$147,2,0))</f>
        <v/>
      </c>
    </row>
    <row r="20" spans="1:80" ht="24.75" customHeight="1" x14ac:dyDescent="0.25">
      <c r="A20" s="40" t="str">
        <f t="shared" si="8"/>
        <v/>
      </c>
      <c r="B20" s="38"/>
      <c r="C20" s="38"/>
      <c r="D20" s="38"/>
      <c r="E20" s="38"/>
      <c r="F20" s="43"/>
      <c r="G20" s="38"/>
      <c r="H20" s="44"/>
      <c r="I20" s="38"/>
      <c r="J20" s="44"/>
      <c r="K20" s="44"/>
      <c r="L20" s="44"/>
      <c r="M20" s="44"/>
      <c r="N20" s="44"/>
      <c r="O20" s="44"/>
      <c r="P20" s="44"/>
      <c r="Q20" s="40" t="str">
        <f t="shared" si="9"/>
        <v/>
      </c>
      <c r="R20" s="82" t="str">
        <f t="shared" si="10"/>
        <v/>
      </c>
      <c r="S20" s="157"/>
      <c r="T20" s="14">
        <f t="shared" si="1"/>
        <v>0</v>
      </c>
      <c r="U20" s="14">
        <f t="shared" si="11"/>
        <v>0</v>
      </c>
      <c r="V20" s="14">
        <f t="shared" si="2"/>
        <v>0</v>
      </c>
      <c r="W20" s="14">
        <f t="shared" si="12"/>
        <v>0</v>
      </c>
      <c r="X20" s="14">
        <f t="shared" si="13"/>
        <v>0</v>
      </c>
      <c r="Y20" s="14">
        <f t="shared" si="14"/>
        <v>0</v>
      </c>
      <c r="Z20" s="14">
        <f t="shared" si="15"/>
        <v>0</v>
      </c>
      <c r="AA20" s="14">
        <f t="shared" si="16"/>
        <v>0</v>
      </c>
      <c r="AB20" s="14">
        <f t="shared" si="17"/>
        <v>0</v>
      </c>
      <c r="AC20" s="14">
        <f t="shared" si="18"/>
        <v>0</v>
      </c>
      <c r="AD20" s="14">
        <f t="shared" si="19"/>
        <v>0</v>
      </c>
      <c r="AE20" s="13" t="str">
        <f t="shared" si="3"/>
        <v>19000100</v>
      </c>
      <c r="AF20" s="111" t="str">
        <f t="shared" si="20"/>
        <v/>
      </c>
      <c r="AG20" s="9" t="str">
        <f t="shared" si="21"/>
        <v/>
      </c>
      <c r="AH20" s="9" t="str">
        <f t="shared" si="22"/>
        <v/>
      </c>
      <c r="AI20" s="4" t="str">
        <f t="shared" si="4"/>
        <v/>
      </c>
      <c r="AJ20" s="71"/>
      <c r="AK20" s="37"/>
      <c r="AL20" s="37"/>
      <c r="AM20" s="37"/>
      <c r="AN20" s="37"/>
      <c r="AO20" s="37"/>
      <c r="AP20" s="7">
        <v>15</v>
      </c>
      <c r="AQ20" s="4">
        <f t="shared" si="23"/>
        <v>0</v>
      </c>
      <c r="AR20" s="4" t="str">
        <f t="shared" si="5"/>
        <v/>
      </c>
      <c r="AS20" s="4" t="str">
        <f t="shared" si="6"/>
        <v xml:space="preserve"> </v>
      </c>
      <c r="AT20" s="4" t="str">
        <f t="shared" si="24"/>
        <v/>
      </c>
      <c r="AU20" s="4" t="str">
        <f t="shared" si="25"/>
        <v/>
      </c>
      <c r="AV20" s="4" t="str">
        <f t="shared" si="26"/>
        <v/>
      </c>
      <c r="AW20" s="4" t="str">
        <f t="shared" si="27"/>
        <v/>
      </c>
      <c r="AX20" s="4" t="str">
        <f t="shared" si="28"/>
        <v/>
      </c>
      <c r="AY20" s="4" t="str">
        <f t="shared" si="29"/>
        <v/>
      </c>
      <c r="AZ20" s="4" t="str">
        <f t="shared" si="30"/>
        <v/>
      </c>
      <c r="BA20" s="4" t="str">
        <f t="shared" si="31"/>
        <v/>
      </c>
      <c r="BB20" s="4" t="str">
        <f t="shared" si="32"/>
        <v/>
      </c>
      <c r="BC20" s="4" t="str">
        <f t="shared" si="33"/>
        <v/>
      </c>
      <c r="BD20" s="4" t="str">
        <f t="shared" si="7"/>
        <v>999:99.99</v>
      </c>
      <c r="BE20" s="4" t="str">
        <f t="shared" si="34"/>
        <v>999:99.99</v>
      </c>
      <c r="BF20" s="4" t="str">
        <f t="shared" si="35"/>
        <v>999:99.99</v>
      </c>
      <c r="BG20" s="4" t="str">
        <f t="shared" si="36"/>
        <v>999:99.99</v>
      </c>
      <c r="BH20" s="4" t="str">
        <f t="shared" si="37"/>
        <v>999:99.99</v>
      </c>
      <c r="BJ20" s="4">
        <f t="shared" si="38"/>
        <v>0</v>
      </c>
      <c r="BK20" s="4">
        <f t="shared" si="39"/>
        <v>0</v>
      </c>
      <c r="BL20" s="4">
        <f t="shared" si="40"/>
        <v>0</v>
      </c>
      <c r="BM20" s="4">
        <f t="shared" si="41"/>
        <v>0</v>
      </c>
      <c r="BN20" s="4">
        <f t="shared" si="42"/>
        <v>0</v>
      </c>
      <c r="BO20" s="4">
        <f t="shared" si="43"/>
        <v>0</v>
      </c>
      <c r="BQ20" s="4">
        <f t="shared" si="44"/>
        <v>0</v>
      </c>
      <c r="BR20" s="4">
        <f t="shared" si="45"/>
        <v>0</v>
      </c>
      <c r="BS20" s="4">
        <f t="shared" si="46"/>
        <v>0</v>
      </c>
      <c r="BT20" s="4">
        <f t="shared" si="47"/>
        <v>0</v>
      </c>
      <c r="BU20" s="4">
        <f>BU19+IF(OR(選手!C16="",Y20=0),0,1)</f>
        <v>0</v>
      </c>
      <c r="BV20" s="4" t="str">
        <f>IF(OR(選手!C16="",Y20=0),"",BU20)</f>
        <v/>
      </c>
      <c r="BW20" s="4" t="str">
        <f t="shared" si="48"/>
        <v>　</v>
      </c>
      <c r="BZ20" s="4">
        <v>15</v>
      </c>
      <c r="CA20" s="4">
        <f>IF(COUNTIF(BT20,"1"),選手!C16,0)</f>
        <v>0</v>
      </c>
      <c r="CB20" s="4" t="str">
        <f>IF(ISERROR(VLOOKUP($BZ20,個人種目!$BV$5:$BY$147,2,0)),"",VLOOKUP($BZ20,個人種目!$BV$5:$BY$147,2,0))</f>
        <v/>
      </c>
    </row>
    <row r="21" spans="1:80" ht="24.75" customHeight="1" x14ac:dyDescent="0.25">
      <c r="A21" s="40" t="str">
        <f t="shared" si="8"/>
        <v/>
      </c>
      <c r="B21" s="38"/>
      <c r="C21" s="38"/>
      <c r="D21" s="38"/>
      <c r="E21" s="38"/>
      <c r="F21" s="43"/>
      <c r="G21" s="38"/>
      <c r="H21" s="44"/>
      <c r="I21" s="38"/>
      <c r="J21" s="44"/>
      <c r="K21" s="44"/>
      <c r="L21" s="44"/>
      <c r="M21" s="44"/>
      <c r="N21" s="44"/>
      <c r="O21" s="44"/>
      <c r="P21" s="44"/>
      <c r="Q21" s="40" t="str">
        <f t="shared" si="9"/>
        <v/>
      </c>
      <c r="R21" s="82" t="str">
        <f t="shared" si="10"/>
        <v/>
      </c>
      <c r="S21" s="157"/>
      <c r="T21" s="14">
        <f t="shared" si="1"/>
        <v>0</v>
      </c>
      <c r="U21" s="14">
        <f t="shared" si="11"/>
        <v>0</v>
      </c>
      <c r="V21" s="14">
        <f t="shared" si="2"/>
        <v>0</v>
      </c>
      <c r="W21" s="14">
        <f t="shared" si="12"/>
        <v>0</v>
      </c>
      <c r="X21" s="14">
        <f t="shared" si="13"/>
        <v>0</v>
      </c>
      <c r="Y21" s="14">
        <f t="shared" si="14"/>
        <v>0</v>
      </c>
      <c r="Z21" s="14">
        <f t="shared" si="15"/>
        <v>0</v>
      </c>
      <c r="AA21" s="14">
        <f t="shared" si="16"/>
        <v>0</v>
      </c>
      <c r="AB21" s="14">
        <f t="shared" si="17"/>
        <v>0</v>
      </c>
      <c r="AC21" s="14">
        <f t="shared" si="18"/>
        <v>0</v>
      </c>
      <c r="AD21" s="14">
        <f t="shared" si="19"/>
        <v>0</v>
      </c>
      <c r="AE21" s="13" t="str">
        <f t="shared" si="3"/>
        <v>19000100</v>
      </c>
      <c r="AF21" s="111" t="str">
        <f t="shared" si="20"/>
        <v/>
      </c>
      <c r="AG21" s="9" t="str">
        <f t="shared" si="21"/>
        <v/>
      </c>
      <c r="AH21" s="9" t="str">
        <f t="shared" si="22"/>
        <v/>
      </c>
      <c r="AI21" s="4" t="str">
        <f t="shared" si="4"/>
        <v/>
      </c>
      <c r="AJ21" s="71"/>
      <c r="AK21" s="37"/>
      <c r="AL21" s="37"/>
      <c r="AM21" s="37"/>
      <c r="AN21" s="37"/>
      <c r="AO21" s="37"/>
      <c r="AP21" s="7">
        <v>16</v>
      </c>
      <c r="AQ21" s="4">
        <f t="shared" si="23"/>
        <v>0</v>
      </c>
      <c r="AR21" s="4" t="str">
        <f t="shared" si="5"/>
        <v/>
      </c>
      <c r="AS21" s="4" t="str">
        <f t="shared" si="6"/>
        <v xml:space="preserve"> </v>
      </c>
      <c r="AT21" s="4" t="str">
        <f t="shared" si="24"/>
        <v/>
      </c>
      <c r="AU21" s="4" t="str">
        <f t="shared" si="25"/>
        <v/>
      </c>
      <c r="AV21" s="4" t="str">
        <f t="shared" si="26"/>
        <v/>
      </c>
      <c r="AW21" s="4" t="str">
        <f t="shared" si="27"/>
        <v/>
      </c>
      <c r="AX21" s="4" t="str">
        <f t="shared" si="28"/>
        <v/>
      </c>
      <c r="AY21" s="4" t="str">
        <f t="shared" si="29"/>
        <v/>
      </c>
      <c r="AZ21" s="4" t="str">
        <f t="shared" si="30"/>
        <v/>
      </c>
      <c r="BA21" s="4" t="str">
        <f t="shared" si="31"/>
        <v/>
      </c>
      <c r="BB21" s="4" t="str">
        <f t="shared" si="32"/>
        <v/>
      </c>
      <c r="BC21" s="4" t="str">
        <f t="shared" si="33"/>
        <v/>
      </c>
      <c r="BD21" s="4" t="str">
        <f t="shared" si="7"/>
        <v>999:99.99</v>
      </c>
      <c r="BE21" s="4" t="str">
        <f t="shared" si="34"/>
        <v>999:99.99</v>
      </c>
      <c r="BF21" s="4" t="str">
        <f t="shared" si="35"/>
        <v>999:99.99</v>
      </c>
      <c r="BG21" s="4" t="str">
        <f t="shared" si="36"/>
        <v>999:99.99</v>
      </c>
      <c r="BH21" s="4" t="str">
        <f t="shared" si="37"/>
        <v>999:99.99</v>
      </c>
      <c r="BJ21" s="4">
        <f t="shared" si="38"/>
        <v>0</v>
      </c>
      <c r="BK21" s="4">
        <f t="shared" si="39"/>
        <v>0</v>
      </c>
      <c r="BL21" s="4">
        <f t="shared" si="40"/>
        <v>0</v>
      </c>
      <c r="BM21" s="4">
        <f t="shared" si="41"/>
        <v>0</v>
      </c>
      <c r="BN21" s="4">
        <f t="shared" si="42"/>
        <v>0</v>
      </c>
      <c r="BO21" s="4">
        <f t="shared" si="43"/>
        <v>0</v>
      </c>
      <c r="BQ21" s="4">
        <f t="shared" si="44"/>
        <v>0</v>
      </c>
      <c r="BR21" s="4">
        <f t="shared" si="45"/>
        <v>0</v>
      </c>
      <c r="BS21" s="4">
        <f t="shared" si="46"/>
        <v>0</v>
      </c>
      <c r="BT21" s="4">
        <f t="shared" si="47"/>
        <v>0</v>
      </c>
      <c r="BU21" s="4">
        <f>BU20+IF(OR(選手!C17="",Y21=0),0,1)</f>
        <v>0</v>
      </c>
      <c r="BV21" s="4" t="str">
        <f>IF(OR(選手!C17="",Y21=0),"",BU21)</f>
        <v/>
      </c>
      <c r="BW21" s="4" t="str">
        <f t="shared" si="48"/>
        <v>　</v>
      </c>
      <c r="BZ21" s="4">
        <v>16</v>
      </c>
      <c r="CA21" s="4">
        <f>IF(COUNTIF(BT21,"1"),選手!C17,0)</f>
        <v>0</v>
      </c>
      <c r="CB21" s="4" t="str">
        <f>IF(ISERROR(VLOOKUP($BZ21,個人種目!$BV$5:$BY$147,2,0)),"",VLOOKUP($BZ21,個人種目!$BV$5:$BY$147,2,0))</f>
        <v/>
      </c>
    </row>
    <row r="22" spans="1:80" ht="24.75" customHeight="1" x14ac:dyDescent="0.25">
      <c r="A22" s="40" t="str">
        <f t="shared" si="8"/>
        <v/>
      </c>
      <c r="B22" s="38"/>
      <c r="C22" s="38"/>
      <c r="D22" s="38"/>
      <c r="E22" s="38"/>
      <c r="F22" s="43"/>
      <c r="G22" s="38"/>
      <c r="H22" s="44"/>
      <c r="I22" s="38"/>
      <c r="J22" s="44"/>
      <c r="K22" s="44"/>
      <c r="L22" s="44"/>
      <c r="M22" s="44"/>
      <c r="N22" s="44"/>
      <c r="O22" s="44"/>
      <c r="P22" s="44"/>
      <c r="Q22" s="40" t="str">
        <f t="shared" si="9"/>
        <v/>
      </c>
      <c r="R22" s="82" t="str">
        <f t="shared" si="10"/>
        <v/>
      </c>
      <c r="S22" s="157"/>
      <c r="T22" s="14">
        <f t="shared" si="1"/>
        <v>0</v>
      </c>
      <c r="U22" s="14">
        <f t="shared" si="11"/>
        <v>0</v>
      </c>
      <c r="V22" s="14">
        <f t="shared" si="2"/>
        <v>0</v>
      </c>
      <c r="W22" s="14">
        <f t="shared" si="12"/>
        <v>0</v>
      </c>
      <c r="X22" s="14">
        <f t="shared" si="13"/>
        <v>0</v>
      </c>
      <c r="Y22" s="14">
        <f t="shared" si="14"/>
        <v>0</v>
      </c>
      <c r="Z22" s="14">
        <f t="shared" si="15"/>
        <v>0</v>
      </c>
      <c r="AA22" s="14">
        <f t="shared" si="16"/>
        <v>0</v>
      </c>
      <c r="AB22" s="14">
        <f t="shared" si="17"/>
        <v>0</v>
      </c>
      <c r="AC22" s="14">
        <f t="shared" si="18"/>
        <v>0</v>
      </c>
      <c r="AD22" s="14">
        <f t="shared" si="19"/>
        <v>0</v>
      </c>
      <c r="AE22" s="13" t="str">
        <f t="shared" si="3"/>
        <v>19000100</v>
      </c>
      <c r="AF22" s="111" t="str">
        <f t="shared" si="20"/>
        <v/>
      </c>
      <c r="AG22" s="9" t="str">
        <f t="shared" si="21"/>
        <v/>
      </c>
      <c r="AH22" s="9" t="str">
        <f t="shared" si="22"/>
        <v/>
      </c>
      <c r="AI22" s="4" t="str">
        <f t="shared" si="4"/>
        <v/>
      </c>
      <c r="AJ22" s="22"/>
      <c r="AN22" s="37"/>
      <c r="AO22" s="37"/>
      <c r="AP22" s="7">
        <v>17</v>
      </c>
      <c r="AQ22" s="4">
        <f t="shared" si="23"/>
        <v>0</v>
      </c>
      <c r="AR22" s="4" t="str">
        <f t="shared" si="5"/>
        <v/>
      </c>
      <c r="AS22" s="4" t="str">
        <f t="shared" si="6"/>
        <v xml:space="preserve"> </v>
      </c>
      <c r="AT22" s="4" t="str">
        <f t="shared" si="24"/>
        <v/>
      </c>
      <c r="AU22" s="4" t="str">
        <f t="shared" si="25"/>
        <v/>
      </c>
      <c r="AV22" s="4" t="str">
        <f t="shared" si="26"/>
        <v/>
      </c>
      <c r="AW22" s="4" t="str">
        <f t="shared" si="27"/>
        <v/>
      </c>
      <c r="AX22" s="4" t="str">
        <f t="shared" si="28"/>
        <v/>
      </c>
      <c r="AY22" s="4" t="str">
        <f t="shared" si="29"/>
        <v/>
      </c>
      <c r="AZ22" s="4" t="str">
        <f t="shared" si="30"/>
        <v/>
      </c>
      <c r="BA22" s="4" t="str">
        <f t="shared" si="31"/>
        <v/>
      </c>
      <c r="BB22" s="4" t="str">
        <f t="shared" si="32"/>
        <v/>
      </c>
      <c r="BC22" s="4" t="str">
        <f t="shared" si="33"/>
        <v/>
      </c>
      <c r="BD22" s="4" t="str">
        <f t="shared" si="7"/>
        <v>999:99.99</v>
      </c>
      <c r="BE22" s="4" t="str">
        <f t="shared" si="34"/>
        <v>999:99.99</v>
      </c>
      <c r="BF22" s="4" t="str">
        <f t="shared" si="35"/>
        <v>999:99.99</v>
      </c>
      <c r="BG22" s="4" t="str">
        <f t="shared" si="36"/>
        <v>999:99.99</v>
      </c>
      <c r="BH22" s="4" t="str">
        <f t="shared" si="37"/>
        <v>999:99.99</v>
      </c>
      <c r="BJ22" s="4">
        <f t="shared" si="38"/>
        <v>0</v>
      </c>
      <c r="BK22" s="4">
        <f t="shared" si="39"/>
        <v>0</v>
      </c>
      <c r="BL22" s="4">
        <f t="shared" si="40"/>
        <v>0</v>
      </c>
      <c r="BM22" s="4">
        <f t="shared" si="41"/>
        <v>0</v>
      </c>
      <c r="BN22" s="4">
        <f t="shared" si="42"/>
        <v>0</v>
      </c>
      <c r="BO22" s="4">
        <f t="shared" si="43"/>
        <v>0</v>
      </c>
      <c r="BQ22" s="4">
        <f t="shared" si="44"/>
        <v>0</v>
      </c>
      <c r="BR22" s="4">
        <f t="shared" si="45"/>
        <v>0</v>
      </c>
      <c r="BS22" s="4">
        <f t="shared" si="46"/>
        <v>0</v>
      </c>
      <c r="BT22" s="4">
        <f t="shared" si="47"/>
        <v>0</v>
      </c>
      <c r="BU22" s="4">
        <f>BU21+IF(OR(選手!C18="",Y22=0),0,1)</f>
        <v>0</v>
      </c>
      <c r="BV22" s="4" t="str">
        <f>IF(OR(選手!C18="",Y22=0),"",BU22)</f>
        <v/>
      </c>
      <c r="BW22" s="4" t="str">
        <f t="shared" si="48"/>
        <v>　</v>
      </c>
      <c r="BZ22" s="4">
        <v>17</v>
      </c>
      <c r="CA22" s="4">
        <f>IF(COUNTIF(BT22,"1"),選手!C18,0)</f>
        <v>0</v>
      </c>
      <c r="CB22" s="4" t="str">
        <f>IF(ISERROR(VLOOKUP($BZ22,個人種目!$BV$5:$BY$147,2,0)),"",VLOOKUP($BZ22,個人種目!$BV$5:$BY$147,2,0))</f>
        <v/>
      </c>
    </row>
    <row r="23" spans="1:80" ht="24.75" customHeight="1" x14ac:dyDescent="0.25">
      <c r="A23" s="40" t="str">
        <f t="shared" si="8"/>
        <v/>
      </c>
      <c r="B23" s="38"/>
      <c r="C23" s="38"/>
      <c r="D23" s="38"/>
      <c r="E23" s="38"/>
      <c r="F23" s="43"/>
      <c r="G23" s="38"/>
      <c r="H23" s="44"/>
      <c r="I23" s="38"/>
      <c r="J23" s="44"/>
      <c r="K23" s="44"/>
      <c r="L23" s="44"/>
      <c r="M23" s="44"/>
      <c r="N23" s="44"/>
      <c r="O23" s="44"/>
      <c r="P23" s="44"/>
      <c r="Q23" s="40" t="str">
        <f t="shared" si="9"/>
        <v/>
      </c>
      <c r="R23" s="82" t="str">
        <f t="shared" si="10"/>
        <v/>
      </c>
      <c r="S23" s="157"/>
      <c r="T23" s="14">
        <f t="shared" si="1"/>
        <v>0</v>
      </c>
      <c r="U23" s="14">
        <f t="shared" si="11"/>
        <v>0</v>
      </c>
      <c r="V23" s="14">
        <f t="shared" si="2"/>
        <v>0</v>
      </c>
      <c r="W23" s="14">
        <f t="shared" si="12"/>
        <v>0</v>
      </c>
      <c r="X23" s="14">
        <f t="shared" si="13"/>
        <v>0</v>
      </c>
      <c r="Y23" s="14">
        <f t="shared" si="14"/>
        <v>0</v>
      </c>
      <c r="Z23" s="14">
        <f t="shared" si="15"/>
        <v>0</v>
      </c>
      <c r="AA23" s="14">
        <f t="shared" si="16"/>
        <v>0</v>
      </c>
      <c r="AB23" s="14">
        <f t="shared" si="17"/>
        <v>0</v>
      </c>
      <c r="AC23" s="14">
        <f t="shared" si="18"/>
        <v>0</v>
      </c>
      <c r="AD23" s="14">
        <f t="shared" si="19"/>
        <v>0</v>
      </c>
      <c r="AE23" s="13" t="str">
        <f t="shared" si="3"/>
        <v>19000100</v>
      </c>
      <c r="AF23" s="111" t="str">
        <f t="shared" si="20"/>
        <v/>
      </c>
      <c r="AG23" s="9" t="str">
        <f t="shared" si="21"/>
        <v/>
      </c>
      <c r="AH23" s="9" t="str">
        <f t="shared" si="22"/>
        <v/>
      </c>
      <c r="AI23" s="4" t="str">
        <f t="shared" si="4"/>
        <v/>
      </c>
      <c r="AN23" s="37"/>
      <c r="AO23" s="37"/>
      <c r="AP23" s="7">
        <v>18</v>
      </c>
      <c r="AQ23" s="4">
        <f t="shared" si="23"/>
        <v>0</v>
      </c>
      <c r="AR23" s="4" t="str">
        <f t="shared" si="5"/>
        <v/>
      </c>
      <c r="AS23" s="4" t="str">
        <f t="shared" si="6"/>
        <v xml:space="preserve"> </v>
      </c>
      <c r="AT23" s="4" t="str">
        <f t="shared" si="24"/>
        <v/>
      </c>
      <c r="AU23" s="4" t="str">
        <f t="shared" si="25"/>
        <v/>
      </c>
      <c r="AV23" s="4" t="str">
        <f t="shared" si="26"/>
        <v/>
      </c>
      <c r="AW23" s="4" t="str">
        <f t="shared" si="27"/>
        <v/>
      </c>
      <c r="AX23" s="4" t="str">
        <f t="shared" si="28"/>
        <v/>
      </c>
      <c r="AY23" s="4" t="str">
        <f t="shared" si="29"/>
        <v/>
      </c>
      <c r="AZ23" s="4" t="str">
        <f t="shared" si="30"/>
        <v/>
      </c>
      <c r="BA23" s="4" t="str">
        <f t="shared" si="31"/>
        <v/>
      </c>
      <c r="BB23" s="4" t="str">
        <f t="shared" si="32"/>
        <v/>
      </c>
      <c r="BC23" s="4" t="str">
        <f t="shared" si="33"/>
        <v/>
      </c>
      <c r="BD23" s="4" t="str">
        <f t="shared" si="7"/>
        <v>999:99.99</v>
      </c>
      <c r="BE23" s="4" t="str">
        <f t="shared" si="34"/>
        <v>999:99.99</v>
      </c>
      <c r="BF23" s="4" t="str">
        <f t="shared" si="35"/>
        <v>999:99.99</v>
      </c>
      <c r="BG23" s="4" t="str">
        <f t="shared" si="36"/>
        <v>999:99.99</v>
      </c>
      <c r="BH23" s="4" t="str">
        <f t="shared" si="37"/>
        <v>999:99.99</v>
      </c>
      <c r="BJ23" s="4">
        <f t="shared" si="38"/>
        <v>0</v>
      </c>
      <c r="BK23" s="4">
        <f t="shared" si="39"/>
        <v>0</v>
      </c>
      <c r="BL23" s="4">
        <f t="shared" si="40"/>
        <v>0</v>
      </c>
      <c r="BM23" s="4">
        <f t="shared" si="41"/>
        <v>0</v>
      </c>
      <c r="BN23" s="4">
        <f t="shared" si="42"/>
        <v>0</v>
      </c>
      <c r="BO23" s="4">
        <f t="shared" si="43"/>
        <v>0</v>
      </c>
      <c r="BQ23" s="4">
        <f t="shared" si="44"/>
        <v>0</v>
      </c>
      <c r="BR23" s="4">
        <f t="shared" si="45"/>
        <v>0</v>
      </c>
      <c r="BS23" s="4">
        <f t="shared" si="46"/>
        <v>0</v>
      </c>
      <c r="BT23" s="4">
        <f t="shared" si="47"/>
        <v>0</v>
      </c>
      <c r="BU23" s="4">
        <f>BU22+IF(OR(選手!C19="",Y23=0),0,1)</f>
        <v>0</v>
      </c>
      <c r="BV23" s="4" t="str">
        <f>IF(OR(選手!C19="",Y23=0),"",BU23)</f>
        <v/>
      </c>
      <c r="BW23" s="4" t="str">
        <f t="shared" si="48"/>
        <v>　</v>
      </c>
      <c r="BZ23" s="4">
        <v>18</v>
      </c>
      <c r="CA23" s="4">
        <f>IF(COUNTIF(BT23,"1"),選手!C19,0)</f>
        <v>0</v>
      </c>
      <c r="CB23" s="4" t="str">
        <f>IF(ISERROR(VLOOKUP($BZ23,個人種目!$BV$5:$BY$147,2,0)),"",VLOOKUP($BZ23,個人種目!$BV$5:$BY$147,2,0))</f>
        <v/>
      </c>
    </row>
    <row r="24" spans="1:80" ht="24.75" customHeight="1" x14ac:dyDescent="0.25">
      <c r="A24" s="40" t="str">
        <f t="shared" si="8"/>
        <v/>
      </c>
      <c r="B24" s="38"/>
      <c r="C24" s="38"/>
      <c r="D24" s="38"/>
      <c r="E24" s="38"/>
      <c r="F24" s="43"/>
      <c r="G24" s="38"/>
      <c r="H24" s="44"/>
      <c r="I24" s="38"/>
      <c r="J24" s="44"/>
      <c r="K24" s="44"/>
      <c r="L24" s="44"/>
      <c r="M24" s="44"/>
      <c r="N24" s="44"/>
      <c r="O24" s="44"/>
      <c r="P24" s="44"/>
      <c r="Q24" s="40" t="str">
        <f t="shared" si="9"/>
        <v/>
      </c>
      <c r="R24" s="82" t="str">
        <f t="shared" si="10"/>
        <v/>
      </c>
      <c r="S24" s="157"/>
      <c r="T24" s="14">
        <f t="shared" si="1"/>
        <v>0</v>
      </c>
      <c r="U24" s="14">
        <f t="shared" si="11"/>
        <v>0</v>
      </c>
      <c r="V24" s="14">
        <f t="shared" si="2"/>
        <v>0</v>
      </c>
      <c r="W24" s="14">
        <f t="shared" si="12"/>
        <v>0</v>
      </c>
      <c r="X24" s="14">
        <f t="shared" si="13"/>
        <v>0</v>
      </c>
      <c r="Y24" s="14">
        <f t="shared" si="14"/>
        <v>0</v>
      </c>
      <c r="Z24" s="14">
        <f t="shared" si="15"/>
        <v>0</v>
      </c>
      <c r="AA24" s="14">
        <f t="shared" si="16"/>
        <v>0</v>
      </c>
      <c r="AB24" s="14">
        <f t="shared" si="17"/>
        <v>0</v>
      </c>
      <c r="AC24" s="14">
        <f t="shared" si="18"/>
        <v>0</v>
      </c>
      <c r="AD24" s="14">
        <f t="shared" si="19"/>
        <v>0</v>
      </c>
      <c r="AE24" s="13" t="str">
        <f t="shared" si="3"/>
        <v>19000100</v>
      </c>
      <c r="AF24" s="111" t="str">
        <f t="shared" si="20"/>
        <v/>
      </c>
      <c r="AG24" s="9" t="str">
        <f t="shared" si="21"/>
        <v/>
      </c>
      <c r="AH24" s="9" t="str">
        <f t="shared" si="22"/>
        <v/>
      </c>
      <c r="AI24" s="4" t="str">
        <f t="shared" si="4"/>
        <v/>
      </c>
      <c r="AJ24" s="71"/>
      <c r="AP24" s="7">
        <v>19</v>
      </c>
      <c r="AQ24" s="4">
        <f t="shared" si="23"/>
        <v>0</v>
      </c>
      <c r="AR24" s="4" t="str">
        <f t="shared" si="5"/>
        <v/>
      </c>
      <c r="AS24" s="4" t="str">
        <f t="shared" si="6"/>
        <v xml:space="preserve"> </v>
      </c>
      <c r="AT24" s="4" t="str">
        <f t="shared" si="24"/>
        <v/>
      </c>
      <c r="AU24" s="4" t="str">
        <f t="shared" si="25"/>
        <v/>
      </c>
      <c r="AV24" s="4" t="str">
        <f t="shared" si="26"/>
        <v/>
      </c>
      <c r="AW24" s="4" t="str">
        <f t="shared" si="27"/>
        <v/>
      </c>
      <c r="AX24" s="4" t="str">
        <f t="shared" si="28"/>
        <v/>
      </c>
      <c r="AY24" s="4" t="str">
        <f t="shared" si="29"/>
        <v/>
      </c>
      <c r="AZ24" s="4" t="str">
        <f t="shared" si="30"/>
        <v/>
      </c>
      <c r="BA24" s="4" t="str">
        <f t="shared" si="31"/>
        <v/>
      </c>
      <c r="BB24" s="4" t="str">
        <f t="shared" si="32"/>
        <v/>
      </c>
      <c r="BC24" s="4" t="str">
        <f t="shared" si="33"/>
        <v/>
      </c>
      <c r="BD24" s="4" t="str">
        <f t="shared" si="7"/>
        <v>999:99.99</v>
      </c>
      <c r="BE24" s="4" t="str">
        <f t="shared" si="34"/>
        <v>999:99.99</v>
      </c>
      <c r="BF24" s="4" t="str">
        <f t="shared" si="35"/>
        <v>999:99.99</v>
      </c>
      <c r="BG24" s="4" t="str">
        <f t="shared" si="36"/>
        <v>999:99.99</v>
      </c>
      <c r="BH24" s="4" t="str">
        <f t="shared" si="37"/>
        <v>999:99.99</v>
      </c>
      <c r="BJ24" s="4">
        <f t="shared" si="38"/>
        <v>0</v>
      </c>
      <c r="BK24" s="4">
        <f t="shared" si="39"/>
        <v>0</v>
      </c>
      <c r="BL24" s="4">
        <f t="shared" si="40"/>
        <v>0</v>
      </c>
      <c r="BM24" s="4">
        <f t="shared" si="41"/>
        <v>0</v>
      </c>
      <c r="BN24" s="4">
        <f t="shared" si="42"/>
        <v>0</v>
      </c>
      <c r="BO24" s="4">
        <f t="shared" si="43"/>
        <v>0</v>
      </c>
      <c r="BQ24" s="4">
        <f t="shared" si="44"/>
        <v>0</v>
      </c>
      <c r="BR24" s="4">
        <f t="shared" si="45"/>
        <v>0</v>
      </c>
      <c r="BS24" s="4">
        <f t="shared" si="46"/>
        <v>0</v>
      </c>
      <c r="BT24" s="4">
        <f t="shared" si="47"/>
        <v>0</v>
      </c>
      <c r="BU24" s="4">
        <f>BU23+IF(OR(選手!C20="",Y24=0),0,1)</f>
        <v>0</v>
      </c>
      <c r="BV24" s="4" t="str">
        <f>IF(OR(選手!C20="",Y24=0),"",BU24)</f>
        <v/>
      </c>
      <c r="BW24" s="4" t="str">
        <f t="shared" si="48"/>
        <v>　</v>
      </c>
      <c r="BZ24" s="4">
        <v>19</v>
      </c>
      <c r="CA24" s="4">
        <f>IF(COUNTIF(BT24,"1"),選手!C20,0)</f>
        <v>0</v>
      </c>
      <c r="CB24" s="4" t="str">
        <f>IF(ISERROR(VLOOKUP($BZ24,個人種目!$BV$5:$BY$147,2,0)),"",VLOOKUP($BZ24,個人種目!$BV$5:$BY$147,2,0))</f>
        <v/>
      </c>
    </row>
    <row r="25" spans="1:80" ht="24.75" customHeight="1" x14ac:dyDescent="0.25">
      <c r="A25" s="40" t="str">
        <f t="shared" si="8"/>
        <v/>
      </c>
      <c r="B25" s="38"/>
      <c r="C25" s="38"/>
      <c r="D25" s="38"/>
      <c r="E25" s="38"/>
      <c r="F25" s="43"/>
      <c r="G25" s="38"/>
      <c r="H25" s="44"/>
      <c r="I25" s="38"/>
      <c r="J25" s="44"/>
      <c r="K25" s="44"/>
      <c r="L25" s="44"/>
      <c r="M25" s="44"/>
      <c r="N25" s="44"/>
      <c r="O25" s="44"/>
      <c r="P25" s="44"/>
      <c r="Q25" s="40" t="str">
        <f t="shared" si="9"/>
        <v/>
      </c>
      <c r="R25" s="82" t="str">
        <f t="shared" si="10"/>
        <v/>
      </c>
      <c r="S25" s="157"/>
      <c r="T25" s="14">
        <f t="shared" si="1"/>
        <v>0</v>
      </c>
      <c r="U25" s="14">
        <f t="shared" si="11"/>
        <v>0</v>
      </c>
      <c r="V25" s="14">
        <f t="shared" si="2"/>
        <v>0</v>
      </c>
      <c r="W25" s="14">
        <f t="shared" si="12"/>
        <v>0</v>
      </c>
      <c r="X25" s="14">
        <f t="shared" si="13"/>
        <v>0</v>
      </c>
      <c r="Y25" s="14">
        <f t="shared" si="14"/>
        <v>0</v>
      </c>
      <c r="Z25" s="14">
        <f t="shared" si="15"/>
        <v>0</v>
      </c>
      <c r="AA25" s="14">
        <f t="shared" si="16"/>
        <v>0</v>
      </c>
      <c r="AB25" s="14">
        <f t="shared" si="17"/>
        <v>0</v>
      </c>
      <c r="AC25" s="14">
        <f t="shared" si="18"/>
        <v>0</v>
      </c>
      <c r="AD25" s="14">
        <f t="shared" si="19"/>
        <v>0</v>
      </c>
      <c r="AE25" s="13" t="str">
        <f t="shared" si="3"/>
        <v>19000100</v>
      </c>
      <c r="AF25" s="111" t="str">
        <f t="shared" si="20"/>
        <v/>
      </c>
      <c r="AG25" s="9" t="str">
        <f t="shared" si="21"/>
        <v/>
      </c>
      <c r="AH25" s="9" t="str">
        <f t="shared" si="22"/>
        <v/>
      </c>
      <c r="AI25" s="4" t="str">
        <f t="shared" si="4"/>
        <v/>
      </c>
      <c r="AJ25" s="71"/>
      <c r="AP25" s="7">
        <v>20</v>
      </c>
      <c r="AQ25" s="4">
        <f t="shared" si="23"/>
        <v>0</v>
      </c>
      <c r="AR25" s="4" t="str">
        <f t="shared" si="5"/>
        <v/>
      </c>
      <c r="AS25" s="4" t="str">
        <f t="shared" si="6"/>
        <v xml:space="preserve"> </v>
      </c>
      <c r="AT25" s="4" t="str">
        <f t="shared" si="24"/>
        <v/>
      </c>
      <c r="AU25" s="4" t="str">
        <f t="shared" si="25"/>
        <v/>
      </c>
      <c r="AV25" s="4" t="str">
        <f t="shared" si="26"/>
        <v/>
      </c>
      <c r="AW25" s="4" t="str">
        <f t="shared" si="27"/>
        <v/>
      </c>
      <c r="AX25" s="4" t="str">
        <f t="shared" si="28"/>
        <v/>
      </c>
      <c r="AY25" s="4" t="str">
        <f t="shared" si="29"/>
        <v/>
      </c>
      <c r="AZ25" s="4" t="str">
        <f t="shared" si="30"/>
        <v/>
      </c>
      <c r="BA25" s="4" t="str">
        <f t="shared" si="31"/>
        <v/>
      </c>
      <c r="BB25" s="4" t="str">
        <f t="shared" si="32"/>
        <v/>
      </c>
      <c r="BC25" s="4" t="str">
        <f t="shared" si="33"/>
        <v/>
      </c>
      <c r="BD25" s="4" t="str">
        <f t="shared" si="7"/>
        <v>999:99.99</v>
      </c>
      <c r="BE25" s="4" t="str">
        <f t="shared" si="34"/>
        <v>999:99.99</v>
      </c>
      <c r="BF25" s="4" t="str">
        <f t="shared" si="35"/>
        <v>999:99.99</v>
      </c>
      <c r="BG25" s="4" t="str">
        <f t="shared" si="36"/>
        <v>999:99.99</v>
      </c>
      <c r="BH25" s="4" t="str">
        <f t="shared" si="37"/>
        <v>999:99.99</v>
      </c>
      <c r="BJ25" s="4">
        <f t="shared" si="38"/>
        <v>0</v>
      </c>
      <c r="BK25" s="4">
        <f t="shared" si="39"/>
        <v>0</v>
      </c>
      <c r="BL25" s="4">
        <f t="shared" si="40"/>
        <v>0</v>
      </c>
      <c r="BM25" s="4">
        <f t="shared" si="41"/>
        <v>0</v>
      </c>
      <c r="BN25" s="4">
        <f t="shared" si="42"/>
        <v>0</v>
      </c>
      <c r="BO25" s="4">
        <f t="shared" si="43"/>
        <v>0</v>
      </c>
      <c r="BQ25" s="4">
        <f t="shared" si="44"/>
        <v>0</v>
      </c>
      <c r="BR25" s="4">
        <f t="shared" si="45"/>
        <v>0</v>
      </c>
      <c r="BS25" s="4">
        <f t="shared" si="46"/>
        <v>0</v>
      </c>
      <c r="BT25" s="4">
        <f t="shared" si="47"/>
        <v>0</v>
      </c>
      <c r="BU25" s="4">
        <f>BU24+IF(OR(選手!C21="",Y25=0),0,1)</f>
        <v>0</v>
      </c>
      <c r="BV25" s="4" t="str">
        <f>IF(OR(選手!C21="",Y25=0),"",BU25)</f>
        <v/>
      </c>
      <c r="BW25" s="4" t="str">
        <f t="shared" si="48"/>
        <v>　</v>
      </c>
      <c r="BZ25" s="4">
        <v>20</v>
      </c>
      <c r="CA25" s="4">
        <f>IF(COUNTIF(BT25,"1"),選手!C21,0)</f>
        <v>0</v>
      </c>
      <c r="CB25" s="4" t="str">
        <f>IF(ISERROR(VLOOKUP($BZ25,個人種目!$BV$5:$BY$147,2,0)),"",VLOOKUP($BZ25,個人種目!$BV$5:$BY$147,2,0))</f>
        <v/>
      </c>
    </row>
    <row r="26" spans="1:80" ht="24.75" customHeight="1" x14ac:dyDescent="0.25">
      <c r="A26" s="40" t="str">
        <f t="shared" si="8"/>
        <v/>
      </c>
      <c r="B26" s="38"/>
      <c r="C26" s="38"/>
      <c r="D26" s="38"/>
      <c r="E26" s="38"/>
      <c r="F26" s="43"/>
      <c r="G26" s="38"/>
      <c r="H26" s="44"/>
      <c r="I26" s="38"/>
      <c r="J26" s="44"/>
      <c r="K26" s="44"/>
      <c r="L26" s="44"/>
      <c r="M26" s="44"/>
      <c r="N26" s="44"/>
      <c r="O26" s="44"/>
      <c r="P26" s="44"/>
      <c r="Q26" s="40" t="str">
        <f t="shared" si="9"/>
        <v/>
      </c>
      <c r="R26" s="82" t="str">
        <f t="shared" si="10"/>
        <v/>
      </c>
      <c r="S26" s="157"/>
      <c r="T26" s="14">
        <f t="shared" si="1"/>
        <v>0</v>
      </c>
      <c r="U26" s="14">
        <f t="shared" si="11"/>
        <v>0</v>
      </c>
      <c r="V26" s="14">
        <f t="shared" si="2"/>
        <v>0</v>
      </c>
      <c r="W26" s="14">
        <f t="shared" si="12"/>
        <v>0</v>
      </c>
      <c r="X26" s="14">
        <f t="shared" si="13"/>
        <v>0</v>
      </c>
      <c r="Y26" s="14">
        <f t="shared" si="14"/>
        <v>0</v>
      </c>
      <c r="Z26" s="14">
        <f t="shared" si="15"/>
        <v>0</v>
      </c>
      <c r="AA26" s="14">
        <f t="shared" si="16"/>
        <v>0</v>
      </c>
      <c r="AB26" s="14">
        <f t="shared" si="17"/>
        <v>0</v>
      </c>
      <c r="AC26" s="14">
        <f t="shared" si="18"/>
        <v>0</v>
      </c>
      <c r="AD26" s="14">
        <f t="shared" si="19"/>
        <v>0</v>
      </c>
      <c r="AE26" s="13" t="str">
        <f t="shared" si="3"/>
        <v>19000100</v>
      </c>
      <c r="AF26" s="111" t="str">
        <f t="shared" si="20"/>
        <v/>
      </c>
      <c r="AG26" s="9" t="str">
        <f t="shared" si="21"/>
        <v/>
      </c>
      <c r="AH26" s="9" t="str">
        <f t="shared" si="22"/>
        <v/>
      </c>
      <c r="AI26" s="4" t="str">
        <f t="shared" si="4"/>
        <v/>
      </c>
      <c r="AJ26" s="71"/>
      <c r="AK26" s="37"/>
      <c r="AL26" s="37"/>
      <c r="AP26" s="7">
        <v>21</v>
      </c>
      <c r="AQ26" s="4">
        <f t="shared" si="23"/>
        <v>0</v>
      </c>
      <c r="AR26" s="4" t="str">
        <f t="shared" si="5"/>
        <v/>
      </c>
      <c r="AS26" s="4" t="str">
        <f t="shared" si="6"/>
        <v xml:space="preserve"> </v>
      </c>
      <c r="AT26" s="4" t="str">
        <f t="shared" si="24"/>
        <v/>
      </c>
      <c r="AU26" s="4" t="str">
        <f t="shared" si="25"/>
        <v/>
      </c>
      <c r="AV26" s="4" t="str">
        <f t="shared" si="26"/>
        <v/>
      </c>
      <c r="AW26" s="4" t="str">
        <f t="shared" si="27"/>
        <v/>
      </c>
      <c r="AX26" s="4" t="str">
        <f t="shared" si="28"/>
        <v/>
      </c>
      <c r="AY26" s="4" t="str">
        <f t="shared" si="29"/>
        <v/>
      </c>
      <c r="AZ26" s="4" t="str">
        <f t="shared" si="30"/>
        <v/>
      </c>
      <c r="BA26" s="4" t="str">
        <f t="shared" si="31"/>
        <v/>
      </c>
      <c r="BB26" s="4" t="str">
        <f t="shared" si="32"/>
        <v/>
      </c>
      <c r="BC26" s="4" t="str">
        <f t="shared" si="33"/>
        <v/>
      </c>
      <c r="BD26" s="4" t="str">
        <f t="shared" si="7"/>
        <v>999:99.99</v>
      </c>
      <c r="BE26" s="4" t="str">
        <f t="shared" si="34"/>
        <v>999:99.99</v>
      </c>
      <c r="BF26" s="4" t="str">
        <f t="shared" si="35"/>
        <v>999:99.99</v>
      </c>
      <c r="BG26" s="4" t="str">
        <f t="shared" si="36"/>
        <v>999:99.99</v>
      </c>
      <c r="BH26" s="4" t="str">
        <f t="shared" si="37"/>
        <v>999:99.99</v>
      </c>
      <c r="BJ26" s="4">
        <f t="shared" si="38"/>
        <v>0</v>
      </c>
      <c r="BK26" s="4">
        <f t="shared" si="39"/>
        <v>0</v>
      </c>
      <c r="BL26" s="4">
        <f t="shared" si="40"/>
        <v>0</v>
      </c>
      <c r="BM26" s="4">
        <f t="shared" si="41"/>
        <v>0</v>
      </c>
      <c r="BN26" s="4">
        <f t="shared" si="42"/>
        <v>0</v>
      </c>
      <c r="BO26" s="4">
        <f t="shared" si="43"/>
        <v>0</v>
      </c>
      <c r="BQ26" s="4">
        <f t="shared" si="44"/>
        <v>0</v>
      </c>
      <c r="BR26" s="4">
        <f t="shared" si="45"/>
        <v>0</v>
      </c>
      <c r="BS26" s="4">
        <f t="shared" si="46"/>
        <v>0</v>
      </c>
      <c r="BT26" s="4">
        <f t="shared" si="47"/>
        <v>0</v>
      </c>
      <c r="BU26" s="4">
        <f>BU25+IF(OR(選手!C22="",Y26=0),0,1)</f>
        <v>0</v>
      </c>
      <c r="BV26" s="4" t="str">
        <f>IF(OR(選手!C22="",Y26=0),"",BU26)</f>
        <v/>
      </c>
      <c r="BW26" s="4" t="str">
        <f t="shared" si="48"/>
        <v>　</v>
      </c>
      <c r="BZ26" s="4">
        <v>21</v>
      </c>
      <c r="CA26" s="4">
        <f>IF(COUNTIF(BT26,"1"),選手!C22,0)</f>
        <v>0</v>
      </c>
      <c r="CB26" s="4" t="str">
        <f>IF(ISERROR(VLOOKUP($BZ26,個人種目!$BV$5:$BY$147,2,0)),"",VLOOKUP($BZ26,個人種目!$BV$5:$BY$147,2,0))</f>
        <v/>
      </c>
    </row>
    <row r="27" spans="1:80" ht="24.75" customHeight="1" x14ac:dyDescent="0.25">
      <c r="A27" s="40" t="str">
        <f t="shared" si="8"/>
        <v/>
      </c>
      <c r="B27" s="38"/>
      <c r="C27" s="38"/>
      <c r="D27" s="38"/>
      <c r="E27" s="38"/>
      <c r="F27" s="43"/>
      <c r="G27" s="38"/>
      <c r="H27" s="44"/>
      <c r="I27" s="38"/>
      <c r="J27" s="44"/>
      <c r="K27" s="44"/>
      <c r="L27" s="44"/>
      <c r="M27" s="44"/>
      <c r="N27" s="44"/>
      <c r="O27" s="44"/>
      <c r="P27" s="44"/>
      <c r="Q27" s="40" t="str">
        <f t="shared" si="9"/>
        <v/>
      </c>
      <c r="R27" s="82" t="str">
        <f t="shared" si="10"/>
        <v/>
      </c>
      <c r="S27" s="157"/>
      <c r="T27" s="14">
        <f t="shared" si="1"/>
        <v>0</v>
      </c>
      <c r="U27" s="14">
        <f t="shared" si="11"/>
        <v>0</v>
      </c>
      <c r="V27" s="14">
        <f t="shared" si="2"/>
        <v>0</v>
      </c>
      <c r="W27" s="14">
        <f t="shared" si="12"/>
        <v>0</v>
      </c>
      <c r="X27" s="14">
        <f t="shared" si="13"/>
        <v>0</v>
      </c>
      <c r="Y27" s="14">
        <f t="shared" si="14"/>
        <v>0</v>
      </c>
      <c r="Z27" s="14">
        <f t="shared" si="15"/>
        <v>0</v>
      </c>
      <c r="AA27" s="14">
        <f t="shared" si="16"/>
        <v>0</v>
      </c>
      <c r="AB27" s="14">
        <f t="shared" si="17"/>
        <v>0</v>
      </c>
      <c r="AC27" s="14">
        <f t="shared" si="18"/>
        <v>0</v>
      </c>
      <c r="AD27" s="14">
        <f t="shared" si="19"/>
        <v>0</v>
      </c>
      <c r="AE27" s="13" t="str">
        <f t="shared" si="3"/>
        <v>19000100</v>
      </c>
      <c r="AF27" s="111" t="str">
        <f t="shared" si="20"/>
        <v/>
      </c>
      <c r="AG27" s="9" t="str">
        <f t="shared" si="21"/>
        <v/>
      </c>
      <c r="AH27" s="9" t="str">
        <f t="shared" si="22"/>
        <v/>
      </c>
      <c r="AI27" s="4" t="str">
        <f t="shared" si="4"/>
        <v/>
      </c>
      <c r="AJ27" s="71"/>
      <c r="AK27" s="37"/>
      <c r="AL27" s="37"/>
      <c r="AM27" s="37"/>
      <c r="AP27" s="7">
        <v>22</v>
      </c>
      <c r="AQ27" s="4">
        <f t="shared" si="23"/>
        <v>0</v>
      </c>
      <c r="AR27" s="4" t="str">
        <f t="shared" si="5"/>
        <v/>
      </c>
      <c r="AS27" s="4" t="str">
        <f t="shared" si="6"/>
        <v xml:space="preserve"> </v>
      </c>
      <c r="AT27" s="4" t="str">
        <f t="shared" si="24"/>
        <v/>
      </c>
      <c r="AU27" s="4" t="str">
        <f t="shared" si="25"/>
        <v/>
      </c>
      <c r="AV27" s="4" t="str">
        <f t="shared" si="26"/>
        <v/>
      </c>
      <c r="AW27" s="4" t="str">
        <f t="shared" si="27"/>
        <v/>
      </c>
      <c r="AX27" s="4" t="str">
        <f t="shared" si="28"/>
        <v/>
      </c>
      <c r="AY27" s="4" t="str">
        <f t="shared" si="29"/>
        <v/>
      </c>
      <c r="AZ27" s="4" t="str">
        <f t="shared" si="30"/>
        <v/>
      </c>
      <c r="BA27" s="4" t="str">
        <f t="shared" si="31"/>
        <v/>
      </c>
      <c r="BB27" s="4" t="str">
        <f t="shared" si="32"/>
        <v/>
      </c>
      <c r="BC27" s="4" t="str">
        <f t="shared" si="33"/>
        <v/>
      </c>
      <c r="BD27" s="4" t="str">
        <f t="shared" si="7"/>
        <v>999:99.99</v>
      </c>
      <c r="BE27" s="4" t="str">
        <f t="shared" si="34"/>
        <v>999:99.99</v>
      </c>
      <c r="BF27" s="4" t="str">
        <f t="shared" si="35"/>
        <v>999:99.99</v>
      </c>
      <c r="BG27" s="4" t="str">
        <f t="shared" si="36"/>
        <v>999:99.99</v>
      </c>
      <c r="BH27" s="4" t="str">
        <f t="shared" si="37"/>
        <v>999:99.99</v>
      </c>
      <c r="BJ27" s="4">
        <f t="shared" si="38"/>
        <v>0</v>
      </c>
      <c r="BK27" s="4">
        <f t="shared" si="39"/>
        <v>0</v>
      </c>
      <c r="BL27" s="4">
        <f t="shared" si="40"/>
        <v>0</v>
      </c>
      <c r="BM27" s="4">
        <f t="shared" si="41"/>
        <v>0</v>
      </c>
      <c r="BN27" s="4">
        <f t="shared" si="42"/>
        <v>0</v>
      </c>
      <c r="BO27" s="4">
        <f t="shared" si="43"/>
        <v>0</v>
      </c>
      <c r="BQ27" s="4">
        <f t="shared" si="44"/>
        <v>0</v>
      </c>
      <c r="BR27" s="4">
        <f t="shared" si="45"/>
        <v>0</v>
      </c>
      <c r="BS27" s="4">
        <f t="shared" si="46"/>
        <v>0</v>
      </c>
      <c r="BT27" s="4">
        <f t="shared" si="47"/>
        <v>0</v>
      </c>
      <c r="BU27" s="4">
        <f>BU26+IF(OR(選手!C23="",Y27=0),0,1)</f>
        <v>0</v>
      </c>
      <c r="BV27" s="4" t="str">
        <f>IF(OR(選手!C23="",Y27=0),"",BU27)</f>
        <v/>
      </c>
      <c r="BW27" s="4" t="str">
        <f t="shared" si="48"/>
        <v>　</v>
      </c>
      <c r="BZ27" s="4">
        <v>22</v>
      </c>
      <c r="CA27" s="4">
        <f>IF(COUNTIF(BT27,"1"),選手!C23,0)</f>
        <v>0</v>
      </c>
      <c r="CB27" s="4" t="str">
        <f>IF(ISERROR(VLOOKUP($BZ27,個人種目!$BV$5:$BY$147,2,0)),"",VLOOKUP($BZ27,個人種目!$BV$5:$BY$147,2,0))</f>
        <v/>
      </c>
    </row>
    <row r="28" spans="1:80" ht="24.75" customHeight="1" x14ac:dyDescent="0.25">
      <c r="A28" s="40" t="str">
        <f t="shared" si="8"/>
        <v/>
      </c>
      <c r="B28" s="38"/>
      <c r="C28" s="38"/>
      <c r="D28" s="38"/>
      <c r="E28" s="38"/>
      <c r="F28" s="43"/>
      <c r="G28" s="38"/>
      <c r="H28" s="44"/>
      <c r="I28" s="38"/>
      <c r="J28" s="44"/>
      <c r="K28" s="44"/>
      <c r="L28" s="44"/>
      <c r="M28" s="44"/>
      <c r="N28" s="44"/>
      <c r="O28" s="44"/>
      <c r="P28" s="44"/>
      <c r="Q28" s="40" t="str">
        <f t="shared" si="9"/>
        <v/>
      </c>
      <c r="R28" s="82" t="str">
        <f t="shared" si="10"/>
        <v/>
      </c>
      <c r="S28" s="157"/>
      <c r="T28" s="14">
        <f t="shared" si="1"/>
        <v>0</v>
      </c>
      <c r="U28" s="14">
        <f t="shared" si="11"/>
        <v>0</v>
      </c>
      <c r="V28" s="14">
        <f t="shared" si="2"/>
        <v>0</v>
      </c>
      <c r="W28" s="14">
        <f t="shared" si="12"/>
        <v>0</v>
      </c>
      <c r="X28" s="14">
        <f t="shared" si="13"/>
        <v>0</v>
      </c>
      <c r="Y28" s="14">
        <f t="shared" si="14"/>
        <v>0</v>
      </c>
      <c r="Z28" s="14">
        <f t="shared" si="15"/>
        <v>0</v>
      </c>
      <c r="AA28" s="14">
        <f t="shared" si="16"/>
        <v>0</v>
      </c>
      <c r="AB28" s="14">
        <f t="shared" si="17"/>
        <v>0</v>
      </c>
      <c r="AC28" s="14">
        <f t="shared" si="18"/>
        <v>0</v>
      </c>
      <c r="AD28" s="14">
        <f t="shared" si="19"/>
        <v>0</v>
      </c>
      <c r="AE28" s="13" t="str">
        <f t="shared" si="3"/>
        <v>19000100</v>
      </c>
      <c r="AF28" s="111" t="str">
        <f t="shared" si="20"/>
        <v/>
      </c>
      <c r="AG28" s="9" t="str">
        <f t="shared" si="21"/>
        <v/>
      </c>
      <c r="AH28" s="9" t="str">
        <f t="shared" si="22"/>
        <v/>
      </c>
      <c r="AI28" s="4" t="str">
        <f t="shared" si="4"/>
        <v/>
      </c>
      <c r="AJ28" s="71"/>
      <c r="AK28" s="37"/>
      <c r="AL28" s="37"/>
      <c r="AM28" s="37"/>
      <c r="AP28" s="7">
        <v>23</v>
      </c>
      <c r="AQ28" s="4">
        <f t="shared" si="23"/>
        <v>0</v>
      </c>
      <c r="AR28" s="4" t="str">
        <f t="shared" si="5"/>
        <v/>
      </c>
      <c r="AS28" s="4" t="str">
        <f t="shared" si="6"/>
        <v xml:space="preserve"> </v>
      </c>
      <c r="AT28" s="4" t="str">
        <f t="shared" si="24"/>
        <v/>
      </c>
      <c r="AU28" s="4" t="str">
        <f t="shared" si="25"/>
        <v/>
      </c>
      <c r="AV28" s="4" t="str">
        <f t="shared" si="26"/>
        <v/>
      </c>
      <c r="AW28" s="4" t="str">
        <f t="shared" si="27"/>
        <v/>
      </c>
      <c r="AX28" s="4" t="str">
        <f t="shared" si="28"/>
        <v/>
      </c>
      <c r="AY28" s="4" t="str">
        <f t="shared" si="29"/>
        <v/>
      </c>
      <c r="AZ28" s="4" t="str">
        <f t="shared" si="30"/>
        <v/>
      </c>
      <c r="BA28" s="4" t="str">
        <f t="shared" si="31"/>
        <v/>
      </c>
      <c r="BB28" s="4" t="str">
        <f t="shared" si="32"/>
        <v/>
      </c>
      <c r="BC28" s="4" t="str">
        <f t="shared" si="33"/>
        <v/>
      </c>
      <c r="BD28" s="4" t="str">
        <f t="shared" si="7"/>
        <v>999:99.99</v>
      </c>
      <c r="BE28" s="4" t="str">
        <f t="shared" si="34"/>
        <v>999:99.99</v>
      </c>
      <c r="BF28" s="4" t="str">
        <f t="shared" si="35"/>
        <v>999:99.99</v>
      </c>
      <c r="BG28" s="4" t="str">
        <f t="shared" si="36"/>
        <v>999:99.99</v>
      </c>
      <c r="BH28" s="4" t="str">
        <f t="shared" si="37"/>
        <v>999:99.99</v>
      </c>
      <c r="BJ28" s="4">
        <f t="shared" si="38"/>
        <v>0</v>
      </c>
      <c r="BK28" s="4">
        <f t="shared" si="39"/>
        <v>0</v>
      </c>
      <c r="BL28" s="4">
        <f t="shared" si="40"/>
        <v>0</v>
      </c>
      <c r="BM28" s="4">
        <f t="shared" si="41"/>
        <v>0</v>
      </c>
      <c r="BN28" s="4">
        <f t="shared" si="42"/>
        <v>0</v>
      </c>
      <c r="BO28" s="4">
        <f t="shared" si="43"/>
        <v>0</v>
      </c>
      <c r="BQ28" s="4">
        <f t="shared" si="44"/>
        <v>0</v>
      </c>
      <c r="BR28" s="4">
        <f t="shared" si="45"/>
        <v>0</v>
      </c>
      <c r="BS28" s="4">
        <f t="shared" si="46"/>
        <v>0</v>
      </c>
      <c r="BT28" s="4">
        <f t="shared" si="47"/>
        <v>0</v>
      </c>
      <c r="BU28" s="4">
        <f>BU27+IF(OR(選手!C24="",Y28=0),0,1)</f>
        <v>0</v>
      </c>
      <c r="BV28" s="4" t="str">
        <f>IF(OR(選手!C24="",Y28=0),"",BU28)</f>
        <v/>
      </c>
      <c r="BW28" s="4" t="str">
        <f t="shared" si="48"/>
        <v>　</v>
      </c>
      <c r="BZ28" s="4">
        <v>23</v>
      </c>
      <c r="CA28" s="4">
        <f>IF(COUNTIF(BT28,"1"),選手!C24,0)</f>
        <v>0</v>
      </c>
      <c r="CB28" s="4" t="str">
        <f>IF(ISERROR(VLOOKUP($BZ28,個人種目!$BV$5:$BY$147,2,0)),"",VLOOKUP($BZ28,個人種目!$BV$5:$BY$147,2,0))</f>
        <v/>
      </c>
    </row>
    <row r="29" spans="1:80" ht="24.75" customHeight="1" x14ac:dyDescent="0.25">
      <c r="A29" s="40" t="str">
        <f t="shared" si="8"/>
        <v/>
      </c>
      <c r="B29" s="38"/>
      <c r="C29" s="38"/>
      <c r="D29" s="38"/>
      <c r="E29" s="38"/>
      <c r="F29" s="43"/>
      <c r="G29" s="38"/>
      <c r="H29" s="44"/>
      <c r="I29" s="38"/>
      <c r="J29" s="44"/>
      <c r="K29" s="44"/>
      <c r="L29" s="44"/>
      <c r="M29" s="44"/>
      <c r="N29" s="44"/>
      <c r="O29" s="44"/>
      <c r="P29" s="44"/>
      <c r="Q29" s="40" t="str">
        <f t="shared" si="9"/>
        <v/>
      </c>
      <c r="R29" s="82" t="str">
        <f t="shared" si="10"/>
        <v/>
      </c>
      <c r="S29" s="157"/>
      <c r="T29" s="14">
        <f t="shared" si="1"/>
        <v>0</v>
      </c>
      <c r="U29" s="14">
        <f t="shared" si="11"/>
        <v>0</v>
      </c>
      <c r="V29" s="14">
        <f t="shared" si="2"/>
        <v>0</v>
      </c>
      <c r="W29" s="14">
        <f t="shared" si="12"/>
        <v>0</v>
      </c>
      <c r="X29" s="14">
        <f t="shared" si="13"/>
        <v>0</v>
      </c>
      <c r="Y29" s="14">
        <f t="shared" si="14"/>
        <v>0</v>
      </c>
      <c r="Z29" s="14">
        <f t="shared" si="15"/>
        <v>0</v>
      </c>
      <c r="AA29" s="14">
        <f t="shared" si="16"/>
        <v>0</v>
      </c>
      <c r="AB29" s="14">
        <f t="shared" si="17"/>
        <v>0</v>
      </c>
      <c r="AC29" s="14">
        <f t="shared" si="18"/>
        <v>0</v>
      </c>
      <c r="AD29" s="14">
        <f t="shared" si="19"/>
        <v>0</v>
      </c>
      <c r="AE29" s="13" t="str">
        <f t="shared" si="3"/>
        <v>19000100</v>
      </c>
      <c r="AF29" s="111" t="str">
        <f t="shared" si="20"/>
        <v/>
      </c>
      <c r="AG29" s="9" t="str">
        <f t="shared" si="21"/>
        <v/>
      </c>
      <c r="AH29" s="9" t="str">
        <f t="shared" si="22"/>
        <v/>
      </c>
      <c r="AI29" s="4" t="str">
        <f t="shared" si="4"/>
        <v/>
      </c>
      <c r="AJ29" s="71"/>
      <c r="AK29" s="37"/>
      <c r="AL29" s="37"/>
      <c r="AM29" s="37"/>
      <c r="AP29" s="7">
        <v>24</v>
      </c>
      <c r="AQ29" s="4">
        <f t="shared" si="23"/>
        <v>0</v>
      </c>
      <c r="AR29" s="4" t="str">
        <f t="shared" si="5"/>
        <v/>
      </c>
      <c r="AS29" s="4" t="str">
        <f t="shared" si="6"/>
        <v xml:space="preserve"> </v>
      </c>
      <c r="AT29" s="4" t="str">
        <f t="shared" si="24"/>
        <v/>
      </c>
      <c r="AU29" s="4" t="str">
        <f t="shared" si="25"/>
        <v/>
      </c>
      <c r="AV29" s="4" t="str">
        <f t="shared" si="26"/>
        <v/>
      </c>
      <c r="AW29" s="4" t="str">
        <f t="shared" si="27"/>
        <v/>
      </c>
      <c r="AX29" s="4" t="str">
        <f t="shared" si="28"/>
        <v/>
      </c>
      <c r="AY29" s="4" t="str">
        <f t="shared" si="29"/>
        <v/>
      </c>
      <c r="AZ29" s="4" t="str">
        <f t="shared" si="30"/>
        <v/>
      </c>
      <c r="BA29" s="4" t="str">
        <f t="shared" si="31"/>
        <v/>
      </c>
      <c r="BB29" s="4" t="str">
        <f t="shared" si="32"/>
        <v/>
      </c>
      <c r="BC29" s="4" t="str">
        <f t="shared" si="33"/>
        <v/>
      </c>
      <c r="BD29" s="4" t="str">
        <f t="shared" si="7"/>
        <v>999:99.99</v>
      </c>
      <c r="BE29" s="4" t="str">
        <f t="shared" si="34"/>
        <v>999:99.99</v>
      </c>
      <c r="BF29" s="4" t="str">
        <f t="shared" si="35"/>
        <v>999:99.99</v>
      </c>
      <c r="BG29" s="4" t="str">
        <f t="shared" si="36"/>
        <v>999:99.99</v>
      </c>
      <c r="BH29" s="4" t="str">
        <f t="shared" si="37"/>
        <v>999:99.99</v>
      </c>
      <c r="BJ29" s="4">
        <f t="shared" si="38"/>
        <v>0</v>
      </c>
      <c r="BK29" s="4">
        <f t="shared" si="39"/>
        <v>0</v>
      </c>
      <c r="BL29" s="4">
        <f t="shared" si="40"/>
        <v>0</v>
      </c>
      <c r="BM29" s="4">
        <f t="shared" si="41"/>
        <v>0</v>
      </c>
      <c r="BN29" s="4">
        <f t="shared" si="42"/>
        <v>0</v>
      </c>
      <c r="BO29" s="4">
        <f t="shared" si="43"/>
        <v>0</v>
      </c>
      <c r="BQ29" s="4">
        <f t="shared" si="44"/>
        <v>0</v>
      </c>
      <c r="BR29" s="4">
        <f t="shared" si="45"/>
        <v>0</v>
      </c>
      <c r="BS29" s="4">
        <f t="shared" si="46"/>
        <v>0</v>
      </c>
      <c r="BT29" s="4">
        <f t="shared" si="47"/>
        <v>0</v>
      </c>
      <c r="BU29" s="4">
        <f>BU28+IF(OR(選手!C25="",Y29=0),0,1)</f>
        <v>0</v>
      </c>
      <c r="BV29" s="4" t="str">
        <f>IF(OR(選手!C25="",Y29=0),"",BU29)</f>
        <v/>
      </c>
      <c r="BW29" s="4" t="str">
        <f t="shared" si="48"/>
        <v>　</v>
      </c>
      <c r="BZ29" s="4">
        <v>24</v>
      </c>
      <c r="CA29" s="4">
        <f>IF(COUNTIF(BT29,"1"),選手!C25,0)</f>
        <v>0</v>
      </c>
      <c r="CB29" s="4" t="str">
        <f>IF(ISERROR(VLOOKUP($BZ29,個人種目!$BV$5:$BY$147,2,0)),"",VLOOKUP($BZ29,個人種目!$BV$5:$BY$147,2,0))</f>
        <v/>
      </c>
    </row>
    <row r="30" spans="1:80" ht="24.75" customHeight="1" x14ac:dyDescent="0.25">
      <c r="A30" s="40" t="str">
        <f t="shared" si="8"/>
        <v/>
      </c>
      <c r="B30" s="38"/>
      <c r="C30" s="38"/>
      <c r="D30" s="38"/>
      <c r="E30" s="38"/>
      <c r="F30" s="43"/>
      <c r="G30" s="38"/>
      <c r="H30" s="44"/>
      <c r="I30" s="38"/>
      <c r="J30" s="44"/>
      <c r="K30" s="44"/>
      <c r="L30" s="44"/>
      <c r="M30" s="44"/>
      <c r="N30" s="44"/>
      <c r="O30" s="44"/>
      <c r="P30" s="44"/>
      <c r="Q30" s="40" t="str">
        <f t="shared" si="9"/>
        <v/>
      </c>
      <c r="R30" s="82" t="str">
        <f t="shared" si="10"/>
        <v/>
      </c>
      <c r="S30" s="157"/>
      <c r="T30" s="14">
        <f t="shared" si="1"/>
        <v>0</v>
      </c>
      <c r="U30" s="14">
        <f t="shared" si="11"/>
        <v>0</v>
      </c>
      <c r="V30" s="14">
        <f t="shared" si="2"/>
        <v>0</v>
      </c>
      <c r="W30" s="14">
        <f t="shared" si="12"/>
        <v>0</v>
      </c>
      <c r="X30" s="14">
        <f t="shared" si="13"/>
        <v>0</v>
      </c>
      <c r="Y30" s="14">
        <f t="shared" si="14"/>
        <v>0</v>
      </c>
      <c r="Z30" s="14">
        <f t="shared" si="15"/>
        <v>0</v>
      </c>
      <c r="AA30" s="14">
        <f t="shared" si="16"/>
        <v>0</v>
      </c>
      <c r="AB30" s="14">
        <f t="shared" si="17"/>
        <v>0</v>
      </c>
      <c r="AC30" s="14">
        <f t="shared" si="18"/>
        <v>0</v>
      </c>
      <c r="AD30" s="14">
        <f t="shared" si="19"/>
        <v>0</v>
      </c>
      <c r="AE30" s="13" t="str">
        <f t="shared" si="3"/>
        <v>19000100</v>
      </c>
      <c r="AF30" s="111" t="str">
        <f t="shared" si="20"/>
        <v/>
      </c>
      <c r="AG30" s="9" t="str">
        <f t="shared" si="21"/>
        <v/>
      </c>
      <c r="AH30" s="9" t="str">
        <f t="shared" si="22"/>
        <v/>
      </c>
      <c r="AI30" s="4" t="str">
        <f t="shared" si="4"/>
        <v/>
      </c>
      <c r="AJ30" s="71"/>
      <c r="AK30" s="37"/>
      <c r="AL30" s="37"/>
      <c r="AM30" s="37"/>
      <c r="AN30" s="37"/>
      <c r="AO30" s="37"/>
      <c r="AP30" s="7">
        <v>25</v>
      </c>
      <c r="AQ30" s="4">
        <f t="shared" si="23"/>
        <v>0</v>
      </c>
      <c r="AR30" s="4" t="str">
        <f t="shared" si="5"/>
        <v/>
      </c>
      <c r="AS30" s="4" t="str">
        <f t="shared" si="6"/>
        <v xml:space="preserve"> </v>
      </c>
      <c r="AT30" s="4" t="str">
        <f t="shared" si="24"/>
        <v/>
      </c>
      <c r="AU30" s="4" t="str">
        <f t="shared" si="25"/>
        <v/>
      </c>
      <c r="AV30" s="4" t="str">
        <f t="shared" si="26"/>
        <v/>
      </c>
      <c r="AW30" s="4" t="str">
        <f t="shared" si="27"/>
        <v/>
      </c>
      <c r="AX30" s="4" t="str">
        <f t="shared" si="28"/>
        <v/>
      </c>
      <c r="AY30" s="4" t="str">
        <f t="shared" si="29"/>
        <v/>
      </c>
      <c r="AZ30" s="4" t="str">
        <f t="shared" si="30"/>
        <v/>
      </c>
      <c r="BA30" s="4" t="str">
        <f t="shared" si="31"/>
        <v/>
      </c>
      <c r="BB30" s="4" t="str">
        <f t="shared" si="32"/>
        <v/>
      </c>
      <c r="BC30" s="4" t="str">
        <f t="shared" si="33"/>
        <v/>
      </c>
      <c r="BD30" s="4" t="str">
        <f t="shared" si="7"/>
        <v>999:99.99</v>
      </c>
      <c r="BE30" s="4" t="str">
        <f t="shared" si="34"/>
        <v>999:99.99</v>
      </c>
      <c r="BF30" s="4" t="str">
        <f t="shared" si="35"/>
        <v>999:99.99</v>
      </c>
      <c r="BG30" s="4" t="str">
        <f t="shared" si="36"/>
        <v>999:99.99</v>
      </c>
      <c r="BH30" s="4" t="str">
        <f t="shared" si="37"/>
        <v>999:99.99</v>
      </c>
      <c r="BJ30" s="4">
        <f t="shared" si="38"/>
        <v>0</v>
      </c>
      <c r="BK30" s="4">
        <f t="shared" si="39"/>
        <v>0</v>
      </c>
      <c r="BL30" s="4">
        <f t="shared" si="40"/>
        <v>0</v>
      </c>
      <c r="BM30" s="4">
        <f t="shared" si="41"/>
        <v>0</v>
      </c>
      <c r="BN30" s="4">
        <f t="shared" si="42"/>
        <v>0</v>
      </c>
      <c r="BO30" s="4">
        <f t="shared" si="43"/>
        <v>0</v>
      </c>
      <c r="BQ30" s="4">
        <f t="shared" si="44"/>
        <v>0</v>
      </c>
      <c r="BR30" s="4">
        <f t="shared" si="45"/>
        <v>0</v>
      </c>
      <c r="BS30" s="4">
        <f t="shared" si="46"/>
        <v>0</v>
      </c>
      <c r="BT30" s="4">
        <f t="shared" si="47"/>
        <v>0</v>
      </c>
      <c r="BU30" s="4">
        <f>BU29+IF(OR(選手!C26="",Y30=0),0,1)</f>
        <v>0</v>
      </c>
      <c r="BV30" s="4" t="str">
        <f>IF(OR(選手!C26="",Y30=0),"",BU30)</f>
        <v/>
      </c>
      <c r="BW30" s="4" t="str">
        <f t="shared" si="48"/>
        <v>　</v>
      </c>
      <c r="BZ30" s="4">
        <v>25</v>
      </c>
      <c r="CA30" s="4">
        <f>IF(COUNTIF(BT30,"1"),選手!C26,0)</f>
        <v>0</v>
      </c>
      <c r="CB30" s="4" t="str">
        <f>IF(ISERROR(VLOOKUP($BZ30,個人種目!$BV$5:$BY$147,2,0)),"",VLOOKUP($BZ30,個人種目!$BV$5:$BY$147,2,0))</f>
        <v/>
      </c>
    </row>
    <row r="31" spans="1:80" ht="24.75" customHeight="1" x14ac:dyDescent="0.25">
      <c r="A31" s="40" t="str">
        <f t="shared" si="8"/>
        <v/>
      </c>
      <c r="B31" s="38"/>
      <c r="C31" s="38"/>
      <c r="D31" s="38"/>
      <c r="E31" s="38"/>
      <c r="F31" s="43"/>
      <c r="G31" s="38"/>
      <c r="H31" s="44"/>
      <c r="I31" s="38"/>
      <c r="J31" s="44"/>
      <c r="K31" s="44"/>
      <c r="L31" s="44"/>
      <c r="M31" s="44"/>
      <c r="N31" s="44"/>
      <c r="O31" s="44"/>
      <c r="P31" s="44"/>
      <c r="Q31" s="40" t="str">
        <f t="shared" si="9"/>
        <v/>
      </c>
      <c r="R31" s="82" t="str">
        <f t="shared" si="10"/>
        <v/>
      </c>
      <c r="S31" s="157"/>
      <c r="T31" s="14">
        <f t="shared" si="1"/>
        <v>0</v>
      </c>
      <c r="U31" s="14">
        <f t="shared" si="11"/>
        <v>0</v>
      </c>
      <c r="V31" s="14">
        <f t="shared" si="2"/>
        <v>0</v>
      </c>
      <c r="W31" s="14">
        <f t="shared" si="12"/>
        <v>0</v>
      </c>
      <c r="X31" s="14">
        <f t="shared" si="13"/>
        <v>0</v>
      </c>
      <c r="Y31" s="14">
        <f t="shared" si="14"/>
        <v>0</v>
      </c>
      <c r="Z31" s="14">
        <f t="shared" si="15"/>
        <v>0</v>
      </c>
      <c r="AA31" s="14">
        <f t="shared" si="16"/>
        <v>0</v>
      </c>
      <c r="AB31" s="14">
        <f t="shared" si="17"/>
        <v>0</v>
      </c>
      <c r="AC31" s="14">
        <f t="shared" si="18"/>
        <v>0</v>
      </c>
      <c r="AD31" s="14">
        <f t="shared" si="19"/>
        <v>0</v>
      </c>
      <c r="AE31" s="13" t="str">
        <f t="shared" si="3"/>
        <v>19000100</v>
      </c>
      <c r="AF31" s="111" t="str">
        <f t="shared" si="20"/>
        <v/>
      </c>
      <c r="AG31" s="9" t="str">
        <f t="shared" si="21"/>
        <v/>
      </c>
      <c r="AH31" s="9" t="str">
        <f t="shared" si="22"/>
        <v/>
      </c>
      <c r="AI31" s="4" t="str">
        <f t="shared" si="4"/>
        <v/>
      </c>
      <c r="AJ31" s="71"/>
      <c r="AK31" s="37"/>
      <c r="AL31" s="37"/>
      <c r="AM31" s="37"/>
      <c r="AN31" s="37"/>
      <c r="AO31" s="37"/>
      <c r="AP31" s="7">
        <v>26</v>
      </c>
      <c r="AQ31" s="4">
        <f t="shared" si="23"/>
        <v>0</v>
      </c>
      <c r="AR31" s="4" t="str">
        <f t="shared" si="5"/>
        <v/>
      </c>
      <c r="AS31" s="4" t="str">
        <f t="shared" si="6"/>
        <v xml:space="preserve"> </v>
      </c>
      <c r="AT31" s="4" t="str">
        <f t="shared" si="24"/>
        <v/>
      </c>
      <c r="AU31" s="4" t="str">
        <f t="shared" si="25"/>
        <v/>
      </c>
      <c r="AV31" s="4" t="str">
        <f t="shared" si="26"/>
        <v/>
      </c>
      <c r="AW31" s="4" t="str">
        <f t="shared" si="27"/>
        <v/>
      </c>
      <c r="AX31" s="4" t="str">
        <f t="shared" si="28"/>
        <v/>
      </c>
      <c r="AY31" s="4" t="str">
        <f t="shared" si="29"/>
        <v/>
      </c>
      <c r="AZ31" s="4" t="str">
        <f t="shared" si="30"/>
        <v/>
      </c>
      <c r="BA31" s="4" t="str">
        <f t="shared" si="31"/>
        <v/>
      </c>
      <c r="BB31" s="4" t="str">
        <f t="shared" si="32"/>
        <v/>
      </c>
      <c r="BC31" s="4" t="str">
        <f t="shared" si="33"/>
        <v/>
      </c>
      <c r="BD31" s="4" t="str">
        <f t="shared" si="7"/>
        <v>999:99.99</v>
      </c>
      <c r="BE31" s="4" t="str">
        <f t="shared" si="34"/>
        <v>999:99.99</v>
      </c>
      <c r="BF31" s="4" t="str">
        <f t="shared" si="35"/>
        <v>999:99.99</v>
      </c>
      <c r="BG31" s="4" t="str">
        <f t="shared" si="36"/>
        <v>999:99.99</v>
      </c>
      <c r="BH31" s="4" t="str">
        <f t="shared" si="37"/>
        <v>999:99.99</v>
      </c>
      <c r="BJ31" s="4">
        <f t="shared" si="38"/>
        <v>0</v>
      </c>
      <c r="BK31" s="4">
        <f t="shared" si="39"/>
        <v>0</v>
      </c>
      <c r="BL31" s="4">
        <f t="shared" si="40"/>
        <v>0</v>
      </c>
      <c r="BM31" s="4">
        <f t="shared" si="41"/>
        <v>0</v>
      </c>
      <c r="BN31" s="4">
        <f t="shared" si="42"/>
        <v>0</v>
      </c>
      <c r="BO31" s="4">
        <f t="shared" si="43"/>
        <v>0</v>
      </c>
      <c r="BQ31" s="4">
        <f t="shared" si="44"/>
        <v>0</v>
      </c>
      <c r="BR31" s="4">
        <f t="shared" si="45"/>
        <v>0</v>
      </c>
      <c r="BS31" s="4">
        <f t="shared" si="46"/>
        <v>0</v>
      </c>
      <c r="BT31" s="4">
        <f t="shared" si="47"/>
        <v>0</v>
      </c>
      <c r="BU31" s="4">
        <f>BU30+IF(OR(選手!C27="",Y31=0),0,1)</f>
        <v>0</v>
      </c>
      <c r="BV31" s="4" t="str">
        <f>IF(OR(選手!C27="",Y31=0),"",BU31)</f>
        <v/>
      </c>
      <c r="BW31" s="4" t="str">
        <f t="shared" si="48"/>
        <v>　</v>
      </c>
      <c r="BZ31" s="4">
        <v>26</v>
      </c>
      <c r="CA31" s="4">
        <f>IF(COUNTIF(BT31,"1"),選手!C27,0)</f>
        <v>0</v>
      </c>
      <c r="CB31" s="4" t="str">
        <f>IF(ISERROR(VLOOKUP($BZ31,個人種目!$BV$5:$BY$147,2,0)),"",VLOOKUP($BZ31,個人種目!$BV$5:$BY$147,2,0))</f>
        <v/>
      </c>
    </row>
    <row r="32" spans="1:80" ht="24.75" customHeight="1" x14ac:dyDescent="0.25">
      <c r="A32" s="40" t="str">
        <f t="shared" si="8"/>
        <v/>
      </c>
      <c r="B32" s="38"/>
      <c r="C32" s="38"/>
      <c r="D32" s="38"/>
      <c r="E32" s="38"/>
      <c r="F32" s="43"/>
      <c r="G32" s="38"/>
      <c r="H32" s="44"/>
      <c r="I32" s="38"/>
      <c r="J32" s="44"/>
      <c r="K32" s="44"/>
      <c r="L32" s="44"/>
      <c r="M32" s="44"/>
      <c r="N32" s="44"/>
      <c r="O32" s="44"/>
      <c r="P32" s="44"/>
      <c r="Q32" s="40" t="str">
        <f t="shared" si="9"/>
        <v/>
      </c>
      <c r="R32" s="82" t="str">
        <f t="shared" si="10"/>
        <v/>
      </c>
      <c r="S32" s="157"/>
      <c r="T32" s="14">
        <f t="shared" si="1"/>
        <v>0</v>
      </c>
      <c r="U32" s="14">
        <f t="shared" si="11"/>
        <v>0</v>
      </c>
      <c r="V32" s="14">
        <f t="shared" si="2"/>
        <v>0</v>
      </c>
      <c r="W32" s="14">
        <f t="shared" si="12"/>
        <v>0</v>
      </c>
      <c r="X32" s="14">
        <f t="shared" si="13"/>
        <v>0</v>
      </c>
      <c r="Y32" s="14">
        <f t="shared" si="14"/>
        <v>0</v>
      </c>
      <c r="Z32" s="14">
        <f t="shared" si="15"/>
        <v>0</v>
      </c>
      <c r="AA32" s="14">
        <f t="shared" si="16"/>
        <v>0</v>
      </c>
      <c r="AB32" s="14">
        <f t="shared" si="17"/>
        <v>0</v>
      </c>
      <c r="AC32" s="14">
        <f t="shared" si="18"/>
        <v>0</v>
      </c>
      <c r="AD32" s="14">
        <f t="shared" si="19"/>
        <v>0</v>
      </c>
      <c r="AE32" s="13" t="str">
        <f t="shared" si="3"/>
        <v>19000100</v>
      </c>
      <c r="AF32" s="111" t="str">
        <f t="shared" si="20"/>
        <v/>
      </c>
      <c r="AG32" s="9" t="str">
        <f t="shared" si="21"/>
        <v/>
      </c>
      <c r="AH32" s="9" t="str">
        <f t="shared" si="22"/>
        <v/>
      </c>
      <c r="AI32" s="4" t="str">
        <f t="shared" si="4"/>
        <v/>
      </c>
      <c r="AJ32" s="71"/>
      <c r="AK32" s="37"/>
      <c r="AL32" s="37"/>
      <c r="AM32" s="37"/>
      <c r="AN32" s="37"/>
      <c r="AO32" s="37"/>
      <c r="AP32" s="7">
        <v>27</v>
      </c>
      <c r="AQ32" s="4">
        <f t="shared" si="23"/>
        <v>0</v>
      </c>
      <c r="AR32" s="4" t="str">
        <f t="shared" si="5"/>
        <v/>
      </c>
      <c r="AS32" s="4" t="str">
        <f t="shared" si="6"/>
        <v xml:space="preserve"> </v>
      </c>
      <c r="AT32" s="4" t="str">
        <f t="shared" si="24"/>
        <v/>
      </c>
      <c r="AU32" s="4" t="str">
        <f t="shared" si="25"/>
        <v/>
      </c>
      <c r="AV32" s="4" t="str">
        <f t="shared" si="26"/>
        <v/>
      </c>
      <c r="AW32" s="4" t="str">
        <f t="shared" si="27"/>
        <v/>
      </c>
      <c r="AX32" s="4" t="str">
        <f t="shared" si="28"/>
        <v/>
      </c>
      <c r="AY32" s="4" t="str">
        <f t="shared" si="29"/>
        <v/>
      </c>
      <c r="AZ32" s="4" t="str">
        <f t="shared" si="30"/>
        <v/>
      </c>
      <c r="BA32" s="4" t="str">
        <f t="shared" si="31"/>
        <v/>
      </c>
      <c r="BB32" s="4" t="str">
        <f t="shared" si="32"/>
        <v/>
      </c>
      <c r="BC32" s="4" t="str">
        <f t="shared" si="33"/>
        <v/>
      </c>
      <c r="BD32" s="4" t="str">
        <f t="shared" si="7"/>
        <v>999:99.99</v>
      </c>
      <c r="BE32" s="4" t="str">
        <f t="shared" si="34"/>
        <v>999:99.99</v>
      </c>
      <c r="BF32" s="4" t="str">
        <f t="shared" si="35"/>
        <v>999:99.99</v>
      </c>
      <c r="BG32" s="4" t="str">
        <f t="shared" si="36"/>
        <v>999:99.99</v>
      </c>
      <c r="BH32" s="4" t="str">
        <f t="shared" si="37"/>
        <v>999:99.99</v>
      </c>
      <c r="BJ32" s="4">
        <f t="shared" si="38"/>
        <v>0</v>
      </c>
      <c r="BK32" s="4">
        <f t="shared" si="39"/>
        <v>0</v>
      </c>
      <c r="BL32" s="4">
        <f t="shared" si="40"/>
        <v>0</v>
      </c>
      <c r="BM32" s="4">
        <f t="shared" si="41"/>
        <v>0</v>
      </c>
      <c r="BN32" s="4">
        <f t="shared" si="42"/>
        <v>0</v>
      </c>
      <c r="BO32" s="4">
        <f t="shared" si="43"/>
        <v>0</v>
      </c>
      <c r="BQ32" s="4">
        <f t="shared" si="44"/>
        <v>0</v>
      </c>
      <c r="BR32" s="4">
        <f t="shared" si="45"/>
        <v>0</v>
      </c>
      <c r="BS32" s="4">
        <f t="shared" si="46"/>
        <v>0</v>
      </c>
      <c r="BT32" s="4">
        <f t="shared" si="47"/>
        <v>0</v>
      </c>
      <c r="BU32" s="4">
        <f>BU31+IF(OR(選手!C28="",Y32=0),0,1)</f>
        <v>0</v>
      </c>
      <c r="BV32" s="4" t="str">
        <f>IF(OR(選手!C28="",Y32=0),"",BU32)</f>
        <v/>
      </c>
      <c r="BW32" s="4" t="str">
        <f t="shared" si="48"/>
        <v>　</v>
      </c>
      <c r="BZ32" s="4">
        <v>27</v>
      </c>
      <c r="CA32" s="4">
        <f>IF(COUNTIF(BT32,"1"),選手!C28,0)</f>
        <v>0</v>
      </c>
      <c r="CB32" s="4" t="str">
        <f>IF(ISERROR(VLOOKUP($BZ32,個人種目!$BV$5:$BY$147,2,0)),"",VLOOKUP($BZ32,個人種目!$BV$5:$BY$147,2,0))</f>
        <v/>
      </c>
    </row>
    <row r="33" spans="1:80" ht="24.75" customHeight="1" x14ac:dyDescent="0.25">
      <c r="A33" s="40" t="str">
        <f t="shared" si="8"/>
        <v/>
      </c>
      <c r="B33" s="38"/>
      <c r="C33" s="38"/>
      <c r="D33" s="38"/>
      <c r="E33" s="38"/>
      <c r="F33" s="43"/>
      <c r="G33" s="38"/>
      <c r="H33" s="44"/>
      <c r="I33" s="38"/>
      <c r="J33" s="44"/>
      <c r="K33" s="44"/>
      <c r="L33" s="44"/>
      <c r="M33" s="44"/>
      <c r="N33" s="44"/>
      <c r="O33" s="44"/>
      <c r="P33" s="44"/>
      <c r="Q33" s="40" t="str">
        <f t="shared" si="9"/>
        <v/>
      </c>
      <c r="R33" s="82" t="str">
        <f t="shared" si="10"/>
        <v/>
      </c>
      <c r="S33" s="157"/>
      <c r="T33" s="14">
        <f t="shared" si="1"/>
        <v>0</v>
      </c>
      <c r="U33" s="14">
        <f t="shared" si="11"/>
        <v>0</v>
      </c>
      <c r="V33" s="14">
        <f t="shared" si="2"/>
        <v>0</v>
      </c>
      <c r="W33" s="14">
        <f t="shared" si="12"/>
        <v>0</v>
      </c>
      <c r="X33" s="14">
        <f t="shared" si="13"/>
        <v>0</v>
      </c>
      <c r="Y33" s="14">
        <f t="shared" si="14"/>
        <v>0</v>
      </c>
      <c r="Z33" s="14">
        <f t="shared" si="15"/>
        <v>0</v>
      </c>
      <c r="AA33" s="14">
        <f t="shared" si="16"/>
        <v>0</v>
      </c>
      <c r="AB33" s="14">
        <f t="shared" si="17"/>
        <v>0</v>
      </c>
      <c r="AC33" s="14">
        <f t="shared" si="18"/>
        <v>0</v>
      </c>
      <c r="AD33" s="14">
        <f t="shared" si="19"/>
        <v>0</v>
      </c>
      <c r="AE33" s="13" t="str">
        <f t="shared" si="3"/>
        <v>19000100</v>
      </c>
      <c r="AF33" s="111" t="str">
        <f t="shared" si="20"/>
        <v/>
      </c>
      <c r="AG33" s="9" t="str">
        <f t="shared" si="21"/>
        <v/>
      </c>
      <c r="AH33" s="9" t="str">
        <f t="shared" si="22"/>
        <v/>
      </c>
      <c r="AI33" s="4" t="str">
        <f t="shared" si="4"/>
        <v/>
      </c>
      <c r="AM33" s="37"/>
      <c r="AN33" s="37"/>
      <c r="AO33" s="37"/>
      <c r="AP33" s="7">
        <v>28</v>
      </c>
      <c r="AQ33" s="4">
        <f t="shared" si="23"/>
        <v>0</v>
      </c>
      <c r="AR33" s="4" t="str">
        <f t="shared" si="5"/>
        <v/>
      </c>
      <c r="AS33" s="4" t="str">
        <f t="shared" si="6"/>
        <v xml:space="preserve"> </v>
      </c>
      <c r="AT33" s="4" t="str">
        <f t="shared" si="24"/>
        <v/>
      </c>
      <c r="AU33" s="4" t="str">
        <f t="shared" si="25"/>
        <v/>
      </c>
      <c r="AV33" s="4" t="str">
        <f t="shared" si="26"/>
        <v/>
      </c>
      <c r="AW33" s="4" t="str">
        <f t="shared" si="27"/>
        <v/>
      </c>
      <c r="AX33" s="4" t="str">
        <f t="shared" si="28"/>
        <v/>
      </c>
      <c r="AY33" s="4" t="str">
        <f t="shared" si="29"/>
        <v/>
      </c>
      <c r="AZ33" s="4" t="str">
        <f t="shared" si="30"/>
        <v/>
      </c>
      <c r="BA33" s="4" t="str">
        <f t="shared" si="31"/>
        <v/>
      </c>
      <c r="BB33" s="4" t="str">
        <f t="shared" si="32"/>
        <v/>
      </c>
      <c r="BC33" s="4" t="str">
        <f t="shared" si="33"/>
        <v/>
      </c>
      <c r="BD33" s="4" t="str">
        <f t="shared" si="7"/>
        <v>999:99.99</v>
      </c>
      <c r="BE33" s="4" t="str">
        <f t="shared" si="34"/>
        <v>999:99.99</v>
      </c>
      <c r="BF33" s="4" t="str">
        <f t="shared" si="35"/>
        <v>999:99.99</v>
      </c>
      <c r="BG33" s="4" t="str">
        <f t="shared" si="36"/>
        <v>999:99.99</v>
      </c>
      <c r="BH33" s="4" t="str">
        <f t="shared" si="37"/>
        <v>999:99.99</v>
      </c>
      <c r="BJ33" s="4">
        <f t="shared" si="38"/>
        <v>0</v>
      </c>
      <c r="BK33" s="4">
        <f t="shared" si="39"/>
        <v>0</v>
      </c>
      <c r="BL33" s="4">
        <f t="shared" si="40"/>
        <v>0</v>
      </c>
      <c r="BM33" s="4">
        <f t="shared" si="41"/>
        <v>0</v>
      </c>
      <c r="BN33" s="4">
        <f t="shared" si="42"/>
        <v>0</v>
      </c>
      <c r="BO33" s="4">
        <f t="shared" si="43"/>
        <v>0</v>
      </c>
      <c r="BQ33" s="4">
        <f t="shared" si="44"/>
        <v>0</v>
      </c>
      <c r="BR33" s="4">
        <f t="shared" si="45"/>
        <v>0</v>
      </c>
      <c r="BS33" s="4">
        <f t="shared" si="46"/>
        <v>0</v>
      </c>
      <c r="BT33" s="4">
        <f t="shared" si="47"/>
        <v>0</v>
      </c>
      <c r="BU33" s="4">
        <f>BU32+IF(OR(選手!C29="",Y33=0),0,1)</f>
        <v>0</v>
      </c>
      <c r="BV33" s="4" t="str">
        <f>IF(OR(選手!C29="",Y33=0),"",BU33)</f>
        <v/>
      </c>
      <c r="BW33" s="4" t="str">
        <f t="shared" si="48"/>
        <v>　</v>
      </c>
      <c r="BZ33" s="4">
        <v>28</v>
      </c>
      <c r="CA33" s="4">
        <f>IF(COUNTIF(BT33,"1"),選手!C29,0)</f>
        <v>0</v>
      </c>
      <c r="CB33" s="4" t="str">
        <f>IF(ISERROR(VLOOKUP($BZ33,個人種目!$BV$5:$BY$147,2,0)),"",VLOOKUP($BZ33,個人種目!$BV$5:$BY$147,2,0))</f>
        <v/>
      </c>
    </row>
    <row r="34" spans="1:80" ht="24.75" customHeight="1" x14ac:dyDescent="0.25">
      <c r="A34" s="40" t="str">
        <f t="shared" si="8"/>
        <v/>
      </c>
      <c r="B34" s="38"/>
      <c r="C34" s="38"/>
      <c r="D34" s="38"/>
      <c r="E34" s="38"/>
      <c r="F34" s="43"/>
      <c r="G34" s="38"/>
      <c r="H34" s="44"/>
      <c r="I34" s="38"/>
      <c r="J34" s="44"/>
      <c r="K34" s="44"/>
      <c r="L34" s="44"/>
      <c r="M34" s="44"/>
      <c r="N34" s="44"/>
      <c r="O34" s="44"/>
      <c r="P34" s="44"/>
      <c r="Q34" s="40" t="str">
        <f t="shared" si="9"/>
        <v/>
      </c>
      <c r="R34" s="82" t="str">
        <f t="shared" si="10"/>
        <v/>
      </c>
      <c r="S34" s="157"/>
      <c r="T34" s="14">
        <f t="shared" si="1"/>
        <v>0</v>
      </c>
      <c r="U34" s="14">
        <f t="shared" si="11"/>
        <v>0</v>
      </c>
      <c r="V34" s="14">
        <f t="shared" si="2"/>
        <v>0</v>
      </c>
      <c r="W34" s="14">
        <f t="shared" si="12"/>
        <v>0</v>
      </c>
      <c r="X34" s="14">
        <f t="shared" si="13"/>
        <v>0</v>
      </c>
      <c r="Y34" s="14">
        <f t="shared" si="14"/>
        <v>0</v>
      </c>
      <c r="Z34" s="14">
        <f t="shared" si="15"/>
        <v>0</v>
      </c>
      <c r="AA34" s="14">
        <f t="shared" si="16"/>
        <v>0</v>
      </c>
      <c r="AB34" s="14">
        <f t="shared" si="17"/>
        <v>0</v>
      </c>
      <c r="AC34" s="14">
        <f t="shared" si="18"/>
        <v>0</v>
      </c>
      <c r="AD34" s="14">
        <f t="shared" si="19"/>
        <v>0</v>
      </c>
      <c r="AE34" s="13" t="str">
        <f t="shared" si="3"/>
        <v>19000100</v>
      </c>
      <c r="AF34" s="111" t="str">
        <f t="shared" si="20"/>
        <v/>
      </c>
      <c r="AG34" s="9" t="str">
        <f t="shared" si="21"/>
        <v/>
      </c>
      <c r="AH34" s="9" t="str">
        <f t="shared" si="22"/>
        <v/>
      </c>
      <c r="AI34" s="4" t="str">
        <f t="shared" si="4"/>
        <v/>
      </c>
      <c r="AJ34" s="71"/>
      <c r="AK34" s="37"/>
      <c r="AL34" s="37"/>
      <c r="AM34" s="37"/>
      <c r="AN34" s="37"/>
      <c r="AO34" s="37"/>
      <c r="AP34" s="7">
        <v>29</v>
      </c>
      <c r="AQ34" s="4">
        <f t="shared" si="23"/>
        <v>0</v>
      </c>
      <c r="AR34" s="4" t="str">
        <f t="shared" si="5"/>
        <v/>
      </c>
      <c r="AS34" s="4" t="str">
        <f t="shared" si="6"/>
        <v xml:space="preserve"> </v>
      </c>
      <c r="AT34" s="4" t="str">
        <f t="shared" si="24"/>
        <v/>
      </c>
      <c r="AU34" s="4" t="str">
        <f t="shared" si="25"/>
        <v/>
      </c>
      <c r="AV34" s="4" t="str">
        <f t="shared" si="26"/>
        <v/>
      </c>
      <c r="AW34" s="4" t="str">
        <f t="shared" si="27"/>
        <v/>
      </c>
      <c r="AX34" s="4" t="str">
        <f t="shared" si="28"/>
        <v/>
      </c>
      <c r="AY34" s="4" t="str">
        <f t="shared" si="29"/>
        <v/>
      </c>
      <c r="AZ34" s="4" t="str">
        <f t="shared" si="30"/>
        <v/>
      </c>
      <c r="BA34" s="4" t="str">
        <f t="shared" si="31"/>
        <v/>
      </c>
      <c r="BB34" s="4" t="str">
        <f t="shared" si="32"/>
        <v/>
      </c>
      <c r="BC34" s="4" t="str">
        <f t="shared" si="33"/>
        <v/>
      </c>
      <c r="BD34" s="4" t="str">
        <f t="shared" si="7"/>
        <v>999:99.99</v>
      </c>
      <c r="BE34" s="4" t="str">
        <f t="shared" si="34"/>
        <v>999:99.99</v>
      </c>
      <c r="BF34" s="4" t="str">
        <f t="shared" si="35"/>
        <v>999:99.99</v>
      </c>
      <c r="BG34" s="4" t="str">
        <f t="shared" si="36"/>
        <v>999:99.99</v>
      </c>
      <c r="BH34" s="4" t="str">
        <f t="shared" si="37"/>
        <v>999:99.99</v>
      </c>
      <c r="BJ34" s="4">
        <f t="shared" si="38"/>
        <v>0</v>
      </c>
      <c r="BK34" s="4">
        <f t="shared" si="39"/>
        <v>0</v>
      </c>
      <c r="BL34" s="4">
        <f t="shared" si="40"/>
        <v>0</v>
      </c>
      <c r="BM34" s="4">
        <f t="shared" si="41"/>
        <v>0</v>
      </c>
      <c r="BN34" s="4">
        <f t="shared" si="42"/>
        <v>0</v>
      </c>
      <c r="BO34" s="4">
        <f t="shared" si="43"/>
        <v>0</v>
      </c>
      <c r="BQ34" s="4">
        <f t="shared" si="44"/>
        <v>0</v>
      </c>
      <c r="BR34" s="4">
        <f t="shared" si="45"/>
        <v>0</v>
      </c>
      <c r="BS34" s="4">
        <f t="shared" si="46"/>
        <v>0</v>
      </c>
      <c r="BT34" s="4">
        <f t="shared" si="47"/>
        <v>0</v>
      </c>
      <c r="BU34" s="4">
        <f>BU33+IF(OR(選手!C30="",Y34=0),0,1)</f>
        <v>0</v>
      </c>
      <c r="BV34" s="4" t="str">
        <f>IF(OR(選手!C30="",Y34=0),"",BU34)</f>
        <v/>
      </c>
      <c r="BW34" s="4" t="str">
        <f t="shared" si="48"/>
        <v>　</v>
      </c>
      <c r="BZ34" s="4">
        <v>29</v>
      </c>
      <c r="CA34" s="4">
        <f>IF(COUNTIF(BT34,"1"),選手!C30,0)</f>
        <v>0</v>
      </c>
      <c r="CB34" s="4" t="str">
        <f>IF(ISERROR(VLOOKUP($BZ34,個人種目!$BV$5:$BY$147,2,0)),"",VLOOKUP($BZ34,個人種目!$BV$5:$BY$147,2,0))</f>
        <v/>
      </c>
    </row>
    <row r="35" spans="1:80" ht="24.75" customHeight="1" x14ac:dyDescent="0.25">
      <c r="A35" s="40" t="str">
        <f t="shared" si="8"/>
        <v/>
      </c>
      <c r="B35" s="38"/>
      <c r="C35" s="38"/>
      <c r="D35" s="38"/>
      <c r="E35" s="38"/>
      <c r="F35" s="43"/>
      <c r="G35" s="38"/>
      <c r="H35" s="44"/>
      <c r="I35" s="38"/>
      <c r="J35" s="44"/>
      <c r="K35" s="44"/>
      <c r="L35" s="44"/>
      <c r="M35" s="44"/>
      <c r="N35" s="44"/>
      <c r="O35" s="44"/>
      <c r="P35" s="44"/>
      <c r="Q35" s="40" t="str">
        <f t="shared" si="9"/>
        <v/>
      </c>
      <c r="R35" s="82" t="str">
        <f t="shared" si="10"/>
        <v/>
      </c>
      <c r="S35" s="157"/>
      <c r="T35" s="14">
        <f t="shared" si="1"/>
        <v>0</v>
      </c>
      <c r="U35" s="14">
        <f t="shared" si="11"/>
        <v>0</v>
      </c>
      <c r="V35" s="14">
        <f t="shared" si="2"/>
        <v>0</v>
      </c>
      <c r="W35" s="14">
        <f t="shared" si="12"/>
        <v>0</v>
      </c>
      <c r="X35" s="14">
        <f t="shared" si="13"/>
        <v>0</v>
      </c>
      <c r="Y35" s="14">
        <f t="shared" si="14"/>
        <v>0</v>
      </c>
      <c r="Z35" s="14">
        <f t="shared" si="15"/>
        <v>0</v>
      </c>
      <c r="AA35" s="14">
        <f t="shared" si="16"/>
        <v>0</v>
      </c>
      <c r="AB35" s="14">
        <f t="shared" si="17"/>
        <v>0</v>
      </c>
      <c r="AC35" s="14">
        <f t="shared" si="18"/>
        <v>0</v>
      </c>
      <c r="AD35" s="14">
        <f t="shared" si="19"/>
        <v>0</v>
      </c>
      <c r="AE35" s="13" t="str">
        <f t="shared" si="3"/>
        <v>19000100</v>
      </c>
      <c r="AF35" s="111" t="str">
        <f t="shared" si="20"/>
        <v/>
      </c>
      <c r="AG35" s="9" t="str">
        <f t="shared" si="21"/>
        <v/>
      </c>
      <c r="AH35" s="9" t="str">
        <f t="shared" si="22"/>
        <v/>
      </c>
      <c r="AI35" s="4" t="str">
        <f t="shared" si="4"/>
        <v/>
      </c>
      <c r="AJ35" s="71"/>
      <c r="AK35" s="37"/>
      <c r="AL35" s="37"/>
      <c r="AM35" s="37"/>
      <c r="AN35" s="37"/>
      <c r="AO35" s="37"/>
      <c r="AP35" s="7">
        <v>30</v>
      </c>
      <c r="AQ35" s="4">
        <f t="shared" si="23"/>
        <v>0</v>
      </c>
      <c r="AR35" s="4" t="str">
        <f t="shared" si="5"/>
        <v/>
      </c>
      <c r="AS35" s="4" t="str">
        <f t="shared" si="6"/>
        <v xml:space="preserve"> </v>
      </c>
      <c r="AT35" s="4" t="str">
        <f t="shared" si="24"/>
        <v/>
      </c>
      <c r="AU35" s="4" t="str">
        <f t="shared" si="25"/>
        <v/>
      </c>
      <c r="AV35" s="4" t="str">
        <f t="shared" si="26"/>
        <v/>
      </c>
      <c r="AW35" s="4" t="str">
        <f t="shared" si="27"/>
        <v/>
      </c>
      <c r="AX35" s="4" t="str">
        <f t="shared" si="28"/>
        <v/>
      </c>
      <c r="AY35" s="4" t="str">
        <f t="shared" si="29"/>
        <v/>
      </c>
      <c r="AZ35" s="4" t="str">
        <f t="shared" si="30"/>
        <v/>
      </c>
      <c r="BA35" s="4" t="str">
        <f t="shared" si="31"/>
        <v/>
      </c>
      <c r="BB35" s="4" t="str">
        <f t="shared" si="32"/>
        <v/>
      </c>
      <c r="BC35" s="4" t="str">
        <f t="shared" si="33"/>
        <v/>
      </c>
      <c r="BD35" s="4" t="str">
        <f t="shared" si="7"/>
        <v>999:99.99</v>
      </c>
      <c r="BE35" s="4" t="str">
        <f t="shared" si="34"/>
        <v>999:99.99</v>
      </c>
      <c r="BF35" s="4" t="str">
        <f t="shared" si="35"/>
        <v>999:99.99</v>
      </c>
      <c r="BG35" s="4" t="str">
        <f t="shared" si="36"/>
        <v>999:99.99</v>
      </c>
      <c r="BH35" s="4" t="str">
        <f t="shared" si="37"/>
        <v>999:99.99</v>
      </c>
      <c r="BJ35" s="4">
        <f t="shared" si="38"/>
        <v>0</v>
      </c>
      <c r="BK35" s="4">
        <f t="shared" si="39"/>
        <v>0</v>
      </c>
      <c r="BL35" s="4">
        <f t="shared" si="40"/>
        <v>0</v>
      </c>
      <c r="BM35" s="4">
        <f t="shared" si="41"/>
        <v>0</v>
      </c>
      <c r="BN35" s="4">
        <f t="shared" si="42"/>
        <v>0</v>
      </c>
      <c r="BO35" s="4">
        <f t="shared" si="43"/>
        <v>0</v>
      </c>
      <c r="BQ35" s="4">
        <f t="shared" si="44"/>
        <v>0</v>
      </c>
      <c r="BR35" s="4">
        <f t="shared" si="45"/>
        <v>0</v>
      </c>
      <c r="BS35" s="4">
        <f t="shared" si="46"/>
        <v>0</v>
      </c>
      <c r="BT35" s="4">
        <f t="shared" si="47"/>
        <v>0</v>
      </c>
      <c r="BU35" s="4">
        <f>BU34+IF(OR(選手!C31="",Y35=0),0,1)</f>
        <v>0</v>
      </c>
      <c r="BV35" s="4" t="str">
        <f>IF(OR(選手!C31="",Y35=0),"",BU35)</f>
        <v/>
      </c>
      <c r="BW35" s="4" t="str">
        <f t="shared" si="48"/>
        <v>　</v>
      </c>
      <c r="BZ35" s="4">
        <v>30</v>
      </c>
      <c r="CA35" s="4">
        <f>IF(COUNTIF(BT35,"1"),選手!C31,0)</f>
        <v>0</v>
      </c>
      <c r="CB35" s="4" t="str">
        <f>IF(ISERROR(VLOOKUP($BZ35,個人種目!$BV$5:$BY$147,2,0)),"",VLOOKUP($BZ35,個人種目!$BV$5:$BY$147,2,0))</f>
        <v/>
      </c>
    </row>
    <row r="36" spans="1:80" ht="24.75" customHeight="1" x14ac:dyDescent="0.25">
      <c r="A36" s="40" t="str">
        <f t="shared" si="8"/>
        <v/>
      </c>
      <c r="B36" s="38"/>
      <c r="C36" s="38"/>
      <c r="D36" s="38"/>
      <c r="E36" s="38"/>
      <c r="F36" s="43"/>
      <c r="G36" s="38"/>
      <c r="H36" s="44"/>
      <c r="I36" s="38"/>
      <c r="J36" s="44"/>
      <c r="K36" s="44"/>
      <c r="L36" s="44"/>
      <c r="M36" s="44"/>
      <c r="N36" s="44"/>
      <c r="O36" s="44"/>
      <c r="P36" s="44"/>
      <c r="Q36" s="40" t="str">
        <f t="shared" si="9"/>
        <v/>
      </c>
      <c r="R36" s="82" t="str">
        <f t="shared" si="10"/>
        <v/>
      </c>
      <c r="S36" s="157"/>
      <c r="T36" s="14">
        <f t="shared" si="1"/>
        <v>0</v>
      </c>
      <c r="U36" s="14">
        <f t="shared" si="11"/>
        <v>0</v>
      </c>
      <c r="V36" s="14">
        <f t="shared" si="2"/>
        <v>0</v>
      </c>
      <c r="W36" s="14">
        <f t="shared" si="12"/>
        <v>0</v>
      </c>
      <c r="X36" s="14">
        <f t="shared" si="13"/>
        <v>0</v>
      </c>
      <c r="Y36" s="14">
        <f t="shared" si="14"/>
        <v>0</v>
      </c>
      <c r="Z36" s="14">
        <f t="shared" si="15"/>
        <v>0</v>
      </c>
      <c r="AA36" s="14">
        <f t="shared" si="16"/>
        <v>0</v>
      </c>
      <c r="AB36" s="14">
        <f t="shared" si="17"/>
        <v>0</v>
      </c>
      <c r="AC36" s="14">
        <f t="shared" si="18"/>
        <v>0</v>
      </c>
      <c r="AD36" s="14">
        <f t="shared" si="19"/>
        <v>0</v>
      </c>
      <c r="AE36" s="13" t="str">
        <f t="shared" si="3"/>
        <v>19000100</v>
      </c>
      <c r="AF36" s="111" t="str">
        <f t="shared" si="20"/>
        <v/>
      </c>
      <c r="AG36" s="9" t="str">
        <f t="shared" si="21"/>
        <v/>
      </c>
      <c r="AH36" s="9" t="str">
        <f t="shared" si="22"/>
        <v/>
      </c>
      <c r="AI36" s="4" t="str">
        <f t="shared" si="4"/>
        <v/>
      </c>
      <c r="AJ36" s="71"/>
      <c r="AK36" s="37"/>
      <c r="AL36" s="37"/>
      <c r="AM36" s="37"/>
      <c r="AN36" s="37"/>
      <c r="AO36" s="37"/>
      <c r="AP36" s="7">
        <v>31</v>
      </c>
      <c r="AQ36" s="4">
        <f t="shared" si="23"/>
        <v>0</v>
      </c>
      <c r="AR36" s="4" t="str">
        <f t="shared" si="5"/>
        <v/>
      </c>
      <c r="AS36" s="4" t="str">
        <f t="shared" si="6"/>
        <v xml:space="preserve"> </v>
      </c>
      <c r="AT36" s="4" t="str">
        <f t="shared" si="24"/>
        <v/>
      </c>
      <c r="AU36" s="4" t="str">
        <f t="shared" si="25"/>
        <v/>
      </c>
      <c r="AV36" s="4" t="str">
        <f t="shared" si="26"/>
        <v/>
      </c>
      <c r="AW36" s="4" t="str">
        <f t="shared" si="27"/>
        <v/>
      </c>
      <c r="AX36" s="4" t="str">
        <f t="shared" si="28"/>
        <v/>
      </c>
      <c r="AY36" s="4" t="str">
        <f t="shared" si="29"/>
        <v/>
      </c>
      <c r="AZ36" s="4" t="str">
        <f t="shared" si="30"/>
        <v/>
      </c>
      <c r="BA36" s="4" t="str">
        <f t="shared" si="31"/>
        <v/>
      </c>
      <c r="BB36" s="4" t="str">
        <f t="shared" si="32"/>
        <v/>
      </c>
      <c r="BC36" s="4" t="str">
        <f t="shared" si="33"/>
        <v/>
      </c>
      <c r="BD36" s="4" t="str">
        <f t="shared" si="7"/>
        <v>999:99.99</v>
      </c>
      <c r="BE36" s="4" t="str">
        <f t="shared" si="34"/>
        <v>999:99.99</v>
      </c>
      <c r="BF36" s="4" t="str">
        <f t="shared" si="35"/>
        <v>999:99.99</v>
      </c>
      <c r="BG36" s="4" t="str">
        <f t="shared" si="36"/>
        <v>999:99.99</v>
      </c>
      <c r="BH36" s="4" t="str">
        <f t="shared" si="37"/>
        <v>999:99.99</v>
      </c>
      <c r="BJ36" s="4">
        <f t="shared" si="38"/>
        <v>0</v>
      </c>
      <c r="BK36" s="4">
        <f t="shared" si="39"/>
        <v>0</v>
      </c>
      <c r="BL36" s="4">
        <f t="shared" si="40"/>
        <v>0</v>
      </c>
      <c r="BM36" s="4">
        <f t="shared" si="41"/>
        <v>0</v>
      </c>
      <c r="BN36" s="4">
        <f t="shared" si="42"/>
        <v>0</v>
      </c>
      <c r="BO36" s="4">
        <f t="shared" si="43"/>
        <v>0</v>
      </c>
      <c r="BQ36" s="4">
        <f t="shared" si="44"/>
        <v>0</v>
      </c>
      <c r="BR36" s="4">
        <f t="shared" si="45"/>
        <v>0</v>
      </c>
      <c r="BS36" s="4">
        <f t="shared" si="46"/>
        <v>0</v>
      </c>
      <c r="BT36" s="4">
        <f t="shared" si="47"/>
        <v>0</v>
      </c>
      <c r="BU36" s="4">
        <f>BU35+IF(OR(選手!C32="",Y36=0),0,1)</f>
        <v>0</v>
      </c>
      <c r="BV36" s="4" t="str">
        <f>IF(OR(選手!C32="",Y36=0),"",BU36)</f>
        <v/>
      </c>
      <c r="BW36" s="4" t="str">
        <f t="shared" si="48"/>
        <v>　</v>
      </c>
      <c r="BZ36" s="4">
        <v>31</v>
      </c>
      <c r="CA36" s="4">
        <f>IF(COUNTIF(BT36,"1"),選手!C32,0)</f>
        <v>0</v>
      </c>
      <c r="CB36" s="4" t="str">
        <f>IF(ISERROR(VLOOKUP($BZ36,個人種目!$BV$5:$BY$147,2,0)),"",VLOOKUP($BZ36,個人種目!$BV$5:$BY$147,2,0))</f>
        <v/>
      </c>
    </row>
    <row r="37" spans="1:80" ht="24.75" customHeight="1" x14ac:dyDescent="0.25">
      <c r="A37" s="40" t="str">
        <f t="shared" si="8"/>
        <v/>
      </c>
      <c r="B37" s="38"/>
      <c r="C37" s="38"/>
      <c r="D37" s="38"/>
      <c r="E37" s="38"/>
      <c r="F37" s="43"/>
      <c r="G37" s="38"/>
      <c r="H37" s="44"/>
      <c r="I37" s="38"/>
      <c r="J37" s="44"/>
      <c r="K37" s="44"/>
      <c r="L37" s="44"/>
      <c r="M37" s="44"/>
      <c r="N37" s="44"/>
      <c r="O37" s="44"/>
      <c r="P37" s="44"/>
      <c r="Q37" s="40" t="str">
        <f t="shared" si="9"/>
        <v/>
      </c>
      <c r="R37" s="82" t="str">
        <f t="shared" si="10"/>
        <v/>
      </c>
      <c r="S37" s="157"/>
      <c r="T37" s="14">
        <f t="shared" si="1"/>
        <v>0</v>
      </c>
      <c r="U37" s="14">
        <f t="shared" si="11"/>
        <v>0</v>
      </c>
      <c r="V37" s="14">
        <f t="shared" si="2"/>
        <v>0</v>
      </c>
      <c r="W37" s="14">
        <f t="shared" si="12"/>
        <v>0</v>
      </c>
      <c r="X37" s="14">
        <f t="shared" si="13"/>
        <v>0</v>
      </c>
      <c r="Y37" s="14">
        <f t="shared" si="14"/>
        <v>0</v>
      </c>
      <c r="Z37" s="14">
        <f t="shared" si="15"/>
        <v>0</v>
      </c>
      <c r="AA37" s="14">
        <f t="shared" si="16"/>
        <v>0</v>
      </c>
      <c r="AB37" s="14">
        <f t="shared" si="17"/>
        <v>0</v>
      </c>
      <c r="AC37" s="14">
        <f t="shared" si="18"/>
        <v>0</v>
      </c>
      <c r="AD37" s="14">
        <f t="shared" si="19"/>
        <v>0</v>
      </c>
      <c r="AE37" s="13" t="str">
        <f t="shared" si="3"/>
        <v>19000100</v>
      </c>
      <c r="AF37" s="111" t="str">
        <f t="shared" si="20"/>
        <v/>
      </c>
      <c r="AG37" s="9" t="str">
        <f t="shared" si="21"/>
        <v/>
      </c>
      <c r="AH37" s="9" t="str">
        <f t="shared" si="22"/>
        <v/>
      </c>
      <c r="AI37" s="4" t="str">
        <f t="shared" si="4"/>
        <v/>
      </c>
      <c r="AJ37" s="71"/>
      <c r="AK37" s="37"/>
      <c r="AL37" s="37"/>
      <c r="AM37" s="37"/>
      <c r="AN37" s="37"/>
      <c r="AO37" s="37"/>
      <c r="AP37" s="7">
        <v>32</v>
      </c>
      <c r="AQ37" s="4">
        <f t="shared" si="23"/>
        <v>0</v>
      </c>
      <c r="AR37" s="4" t="str">
        <f t="shared" si="5"/>
        <v/>
      </c>
      <c r="AS37" s="4" t="str">
        <f t="shared" si="6"/>
        <v xml:space="preserve"> </v>
      </c>
      <c r="AT37" s="4" t="str">
        <f t="shared" si="24"/>
        <v/>
      </c>
      <c r="AU37" s="4" t="str">
        <f t="shared" si="25"/>
        <v/>
      </c>
      <c r="AV37" s="4" t="str">
        <f t="shared" si="26"/>
        <v/>
      </c>
      <c r="AW37" s="4" t="str">
        <f t="shared" si="27"/>
        <v/>
      </c>
      <c r="AX37" s="4" t="str">
        <f t="shared" si="28"/>
        <v/>
      </c>
      <c r="AY37" s="4" t="str">
        <f t="shared" si="29"/>
        <v/>
      </c>
      <c r="AZ37" s="4" t="str">
        <f t="shared" si="30"/>
        <v/>
      </c>
      <c r="BA37" s="4" t="str">
        <f t="shared" si="31"/>
        <v/>
      </c>
      <c r="BB37" s="4" t="str">
        <f t="shared" si="32"/>
        <v/>
      </c>
      <c r="BC37" s="4" t="str">
        <f t="shared" si="33"/>
        <v/>
      </c>
      <c r="BD37" s="4" t="str">
        <f t="shared" si="7"/>
        <v>999:99.99</v>
      </c>
      <c r="BE37" s="4" t="str">
        <f t="shared" si="34"/>
        <v>999:99.99</v>
      </c>
      <c r="BF37" s="4" t="str">
        <f t="shared" si="35"/>
        <v>999:99.99</v>
      </c>
      <c r="BG37" s="4" t="str">
        <f t="shared" si="36"/>
        <v>999:99.99</v>
      </c>
      <c r="BH37" s="4" t="str">
        <f t="shared" si="37"/>
        <v>999:99.99</v>
      </c>
      <c r="BJ37" s="4">
        <f t="shared" si="38"/>
        <v>0</v>
      </c>
      <c r="BK37" s="4">
        <f t="shared" si="39"/>
        <v>0</v>
      </c>
      <c r="BL37" s="4">
        <f t="shared" si="40"/>
        <v>0</v>
      </c>
      <c r="BM37" s="4">
        <f t="shared" si="41"/>
        <v>0</v>
      </c>
      <c r="BN37" s="4">
        <f t="shared" si="42"/>
        <v>0</v>
      </c>
      <c r="BO37" s="4">
        <f t="shared" si="43"/>
        <v>0</v>
      </c>
      <c r="BQ37" s="4">
        <f t="shared" si="44"/>
        <v>0</v>
      </c>
      <c r="BR37" s="4">
        <f t="shared" si="45"/>
        <v>0</v>
      </c>
      <c r="BS37" s="4">
        <f t="shared" si="46"/>
        <v>0</v>
      </c>
      <c r="BT37" s="4">
        <f t="shared" si="47"/>
        <v>0</v>
      </c>
      <c r="BU37" s="4">
        <f>BU36+IF(OR(選手!C33="",Y37=0),0,1)</f>
        <v>0</v>
      </c>
      <c r="BV37" s="4" t="str">
        <f>IF(OR(選手!C33="",Y37=0),"",BU37)</f>
        <v/>
      </c>
      <c r="BW37" s="4" t="str">
        <f t="shared" si="48"/>
        <v>　</v>
      </c>
      <c r="BZ37" s="4">
        <v>32</v>
      </c>
      <c r="CA37" s="4">
        <f>IF(COUNTIF(BT37,"1"),選手!C33,0)</f>
        <v>0</v>
      </c>
      <c r="CB37" s="4" t="str">
        <f>IF(ISERROR(VLOOKUP($BZ37,個人種目!$BV$5:$BY$147,2,0)),"",VLOOKUP($BZ37,個人種目!$BV$5:$BY$147,2,0))</f>
        <v/>
      </c>
    </row>
    <row r="38" spans="1:80" ht="24.75" customHeight="1" x14ac:dyDescent="0.25">
      <c r="A38" s="40" t="str">
        <f t="shared" si="8"/>
        <v/>
      </c>
      <c r="B38" s="38"/>
      <c r="C38" s="38"/>
      <c r="D38" s="38"/>
      <c r="E38" s="38"/>
      <c r="F38" s="43"/>
      <c r="G38" s="38"/>
      <c r="H38" s="44"/>
      <c r="I38" s="38"/>
      <c r="J38" s="44"/>
      <c r="K38" s="44"/>
      <c r="L38" s="44"/>
      <c r="M38" s="44"/>
      <c r="N38" s="44"/>
      <c r="O38" s="44"/>
      <c r="P38" s="44"/>
      <c r="Q38" s="40" t="str">
        <f t="shared" ref="Q38:Q69" si="49">IF(F38="","",INT(($AQ$1-AE38)/10000))</f>
        <v/>
      </c>
      <c r="R38" s="82" t="str">
        <f t="shared" si="10"/>
        <v/>
      </c>
      <c r="S38" s="157"/>
      <c r="T38" s="14">
        <f t="shared" ref="T38:T55" si="50">IF(G38="",0,1)</f>
        <v>0</v>
      </c>
      <c r="U38" s="14">
        <f t="shared" si="11"/>
        <v>0</v>
      </c>
      <c r="V38" s="14">
        <f t="shared" ref="V38:V55" si="51">IF(K38="",0,1)</f>
        <v>0</v>
      </c>
      <c r="W38" s="14">
        <f t="shared" si="12"/>
        <v>0</v>
      </c>
      <c r="X38" s="14">
        <f t="shared" si="13"/>
        <v>0</v>
      </c>
      <c r="Y38" s="14">
        <f t="shared" si="14"/>
        <v>0</v>
      </c>
      <c r="Z38" s="14">
        <f t="shared" si="15"/>
        <v>0</v>
      </c>
      <c r="AA38" s="14">
        <f t="shared" si="16"/>
        <v>0</v>
      </c>
      <c r="AB38" s="14">
        <f t="shared" si="17"/>
        <v>0</v>
      </c>
      <c r="AC38" s="14">
        <f t="shared" si="18"/>
        <v>0</v>
      </c>
      <c r="AD38" s="14">
        <f t="shared" si="19"/>
        <v>0</v>
      </c>
      <c r="AE38" s="13" t="str">
        <f t="shared" ref="AE38:AE55" si="52">YEAR(F38)&amp;RIGHT("0"&amp;MONTH(F38),2)&amp;RIGHT("0"&amp;DAY(F38),2)</f>
        <v>19000100</v>
      </c>
      <c r="AF38" s="111" t="str">
        <f t="shared" si="20"/>
        <v/>
      </c>
      <c r="AG38" s="9" t="str">
        <f t="shared" si="21"/>
        <v/>
      </c>
      <c r="AH38" s="9" t="str">
        <f t="shared" si="22"/>
        <v/>
      </c>
      <c r="AI38" s="4" t="str">
        <f t="shared" ref="AI38:AI69" si="53">IF(F38="","",INT(($AQ$2-AE38)/10000))</f>
        <v/>
      </c>
      <c r="AJ38" s="71"/>
      <c r="AK38" s="37"/>
      <c r="AL38" s="37"/>
      <c r="AM38" s="37"/>
      <c r="AN38" s="37"/>
      <c r="AO38" s="37"/>
      <c r="AP38" s="7">
        <v>33</v>
      </c>
      <c r="AQ38" s="4">
        <f t="shared" ref="AQ38:AQ55" si="54">LEN(TRIM(B38))+LEN(TRIM(C38))</f>
        <v>0</v>
      </c>
      <c r="AR38" s="4" t="str">
        <f t="shared" ref="AR38:AR55" si="55">IF(AQ38=2,TRIM(B38)&amp;"      "&amp;TRIM(C38),IF(AQ38=3,TRIM(B38)&amp;"    "&amp;TRIM(C38),IF(AQ38=4,TRIM(B38)&amp;"  "&amp;TRIM(C38),TRIM(B38)&amp;TRIM(C38))))</f>
        <v/>
      </c>
      <c r="AS38" s="4" t="str">
        <f t="shared" ref="AS38:AS55" si="56">D38&amp;" "&amp;E38</f>
        <v xml:space="preserve"> </v>
      </c>
      <c r="AT38" s="4" t="str">
        <f t="shared" si="24"/>
        <v/>
      </c>
      <c r="AU38" s="4" t="str">
        <f t="shared" si="25"/>
        <v/>
      </c>
      <c r="AV38" s="4" t="str">
        <f t="shared" si="26"/>
        <v/>
      </c>
      <c r="AW38" s="4" t="str">
        <f t="shared" si="27"/>
        <v/>
      </c>
      <c r="AX38" s="4" t="str">
        <f t="shared" si="28"/>
        <v/>
      </c>
      <c r="AY38" s="4" t="str">
        <f t="shared" si="29"/>
        <v/>
      </c>
      <c r="AZ38" s="4" t="str">
        <f t="shared" si="30"/>
        <v/>
      </c>
      <c r="BA38" s="4" t="str">
        <f t="shared" si="31"/>
        <v/>
      </c>
      <c r="BB38" s="4" t="str">
        <f t="shared" si="32"/>
        <v/>
      </c>
      <c r="BC38" s="4" t="str">
        <f t="shared" si="33"/>
        <v/>
      </c>
      <c r="BD38" s="4" t="str">
        <f t="shared" ref="BD38:BD55" si="57">IF(H38="","999:99.99"," "&amp;LEFT(RIGHT("        "&amp;TEXT(H38,"0.00"),7),2)&amp;":"&amp;RIGHT(TEXT(H38,"0.00"),5))</f>
        <v>999:99.99</v>
      </c>
      <c r="BE38" s="4" t="str">
        <f t="shared" si="34"/>
        <v>999:99.99</v>
      </c>
      <c r="BF38" s="4" t="str">
        <f t="shared" si="35"/>
        <v>999:99.99</v>
      </c>
      <c r="BG38" s="4" t="str">
        <f t="shared" si="36"/>
        <v>999:99.99</v>
      </c>
      <c r="BH38" s="4" t="str">
        <f t="shared" si="37"/>
        <v>999:99.99</v>
      </c>
      <c r="BJ38" s="4">
        <f t="shared" si="38"/>
        <v>0</v>
      </c>
      <c r="BK38" s="4">
        <f t="shared" si="39"/>
        <v>0</v>
      </c>
      <c r="BL38" s="4">
        <f t="shared" si="40"/>
        <v>0</v>
      </c>
      <c r="BM38" s="4">
        <f t="shared" si="41"/>
        <v>0</v>
      </c>
      <c r="BN38" s="4">
        <f t="shared" si="42"/>
        <v>0</v>
      </c>
      <c r="BO38" s="4">
        <f t="shared" si="43"/>
        <v>0</v>
      </c>
      <c r="BQ38" s="4">
        <f t="shared" si="44"/>
        <v>0</v>
      </c>
      <c r="BR38" s="4">
        <f t="shared" si="45"/>
        <v>0</v>
      </c>
      <c r="BS38" s="4">
        <f t="shared" si="46"/>
        <v>0</v>
      </c>
      <c r="BT38" s="4">
        <f t="shared" si="47"/>
        <v>0</v>
      </c>
      <c r="BU38" s="4">
        <f>BU37+IF(OR(選手!C34="",Y38=0),0,1)</f>
        <v>0</v>
      </c>
      <c r="BV38" s="4" t="str">
        <f>IF(OR(選手!C34="",Y38=0),"",BU38)</f>
        <v/>
      </c>
      <c r="BW38" s="4" t="str">
        <f t="shared" si="48"/>
        <v>　</v>
      </c>
      <c r="BZ38" s="4">
        <v>33</v>
      </c>
      <c r="CA38" s="4">
        <f>IF(COUNTIF(BT38,"1"),選手!C34,0)</f>
        <v>0</v>
      </c>
      <c r="CB38" s="4" t="str">
        <f>IF(ISERROR(VLOOKUP($BZ38,個人種目!$BV$5:$BY$147,2,0)),"",VLOOKUP($BZ38,個人種目!$BV$5:$BY$147,2,0))</f>
        <v/>
      </c>
    </row>
    <row r="39" spans="1:80" ht="24.75" customHeight="1" x14ac:dyDescent="0.25">
      <c r="A39" s="40" t="str">
        <f t="shared" ref="A39:A55" si="58">IF(F39="","",A38+1)</f>
        <v/>
      </c>
      <c r="B39" s="38"/>
      <c r="C39" s="38"/>
      <c r="D39" s="38"/>
      <c r="E39" s="38"/>
      <c r="F39" s="43"/>
      <c r="G39" s="38"/>
      <c r="H39" s="44"/>
      <c r="I39" s="38"/>
      <c r="J39" s="44"/>
      <c r="K39" s="44"/>
      <c r="L39" s="44"/>
      <c r="M39" s="44"/>
      <c r="N39" s="44"/>
      <c r="O39" s="44"/>
      <c r="P39" s="44"/>
      <c r="Q39" s="40" t="str">
        <f t="shared" si="49"/>
        <v/>
      </c>
      <c r="R39" s="82" t="str">
        <f t="shared" si="10"/>
        <v/>
      </c>
      <c r="S39" s="157"/>
      <c r="T39" s="14">
        <f t="shared" si="50"/>
        <v>0</v>
      </c>
      <c r="U39" s="14">
        <f>IF(I39="",0,1)</f>
        <v>0</v>
      </c>
      <c r="V39" s="14">
        <f t="shared" si="51"/>
        <v>0</v>
      </c>
      <c r="W39" s="14">
        <f t="shared" si="12"/>
        <v>0</v>
      </c>
      <c r="X39" s="14">
        <f t="shared" si="13"/>
        <v>0</v>
      </c>
      <c r="Y39" s="14">
        <f t="shared" si="14"/>
        <v>0</v>
      </c>
      <c r="Z39" s="14">
        <f t="shared" si="15"/>
        <v>0</v>
      </c>
      <c r="AA39" s="14">
        <f t="shared" si="16"/>
        <v>0</v>
      </c>
      <c r="AB39" s="14">
        <f t="shared" si="17"/>
        <v>0</v>
      </c>
      <c r="AC39" s="14">
        <f t="shared" si="18"/>
        <v>0</v>
      </c>
      <c r="AD39" s="14">
        <f t="shared" si="19"/>
        <v>0</v>
      </c>
      <c r="AE39" s="13" t="str">
        <f t="shared" si="52"/>
        <v>19000100</v>
      </c>
      <c r="AF39" s="111" t="str">
        <f t="shared" si="20"/>
        <v/>
      </c>
      <c r="AG39" s="9" t="str">
        <f t="shared" si="21"/>
        <v/>
      </c>
      <c r="AH39" s="9" t="str">
        <f t="shared" si="22"/>
        <v/>
      </c>
      <c r="AI39" s="4" t="str">
        <f t="shared" si="53"/>
        <v/>
      </c>
      <c r="AN39" s="37"/>
      <c r="AO39" s="37"/>
      <c r="AP39" s="7">
        <v>34</v>
      </c>
      <c r="AQ39" s="4">
        <f t="shared" si="54"/>
        <v>0</v>
      </c>
      <c r="AR39" s="4" t="str">
        <f t="shared" si="55"/>
        <v/>
      </c>
      <c r="AS39" s="4" t="str">
        <f t="shared" si="56"/>
        <v xml:space="preserve"> </v>
      </c>
      <c r="AT39" s="4" t="str">
        <f t="shared" si="24"/>
        <v/>
      </c>
      <c r="AU39" s="4" t="str">
        <f t="shared" si="25"/>
        <v/>
      </c>
      <c r="AV39" s="4" t="str">
        <f t="shared" si="26"/>
        <v/>
      </c>
      <c r="AW39" s="4" t="str">
        <f t="shared" si="27"/>
        <v/>
      </c>
      <c r="AX39" s="4" t="str">
        <f t="shared" si="28"/>
        <v/>
      </c>
      <c r="AY39" s="4" t="str">
        <f t="shared" si="29"/>
        <v/>
      </c>
      <c r="AZ39" s="4" t="str">
        <f t="shared" si="30"/>
        <v/>
      </c>
      <c r="BA39" s="4" t="str">
        <f t="shared" si="31"/>
        <v/>
      </c>
      <c r="BB39" s="4" t="str">
        <f t="shared" si="32"/>
        <v/>
      </c>
      <c r="BC39" s="4" t="str">
        <f t="shared" si="33"/>
        <v/>
      </c>
      <c r="BD39" s="4" t="str">
        <f t="shared" si="57"/>
        <v>999:99.99</v>
      </c>
      <c r="BE39" s="4" t="str">
        <f t="shared" si="34"/>
        <v>999:99.99</v>
      </c>
      <c r="BF39" s="4" t="str">
        <f t="shared" si="35"/>
        <v>999:99.99</v>
      </c>
      <c r="BG39" s="4" t="str">
        <f t="shared" si="36"/>
        <v>999:99.99</v>
      </c>
      <c r="BH39" s="4" t="str">
        <f t="shared" si="37"/>
        <v>999:99.99</v>
      </c>
      <c r="BJ39" s="4">
        <f t="shared" si="38"/>
        <v>0</v>
      </c>
      <c r="BK39" s="4">
        <f t="shared" si="39"/>
        <v>0</v>
      </c>
      <c r="BL39" s="4">
        <f t="shared" si="40"/>
        <v>0</v>
      </c>
      <c r="BM39" s="4">
        <f t="shared" si="41"/>
        <v>0</v>
      </c>
      <c r="BN39" s="4">
        <f t="shared" si="42"/>
        <v>0</v>
      </c>
      <c r="BO39" s="4">
        <f t="shared" si="43"/>
        <v>0</v>
      </c>
      <c r="BQ39" s="4">
        <f t="shared" si="44"/>
        <v>0</v>
      </c>
      <c r="BR39" s="4">
        <f t="shared" si="45"/>
        <v>0</v>
      </c>
      <c r="BS39" s="4">
        <f t="shared" si="46"/>
        <v>0</v>
      </c>
      <c r="BT39" s="4">
        <f t="shared" si="47"/>
        <v>0</v>
      </c>
      <c r="BU39" s="4">
        <f>BU38+IF(OR(選手!C35="",Y39=0),0,1)</f>
        <v>0</v>
      </c>
      <c r="BV39" s="4" t="str">
        <f>IF(OR(選手!C35="",Y39=0),"",BU39)</f>
        <v/>
      </c>
      <c r="BW39" s="4" t="str">
        <f t="shared" si="48"/>
        <v>　</v>
      </c>
      <c r="BZ39" s="4">
        <v>34</v>
      </c>
      <c r="CA39" s="4">
        <f>IF(COUNTIF(BT39,"1"),選手!C35,0)</f>
        <v>0</v>
      </c>
      <c r="CB39" s="4" t="str">
        <f>IF(ISERROR(VLOOKUP($BZ39,個人種目!$BV$5:$BY$147,2,0)),"",VLOOKUP($BZ39,個人種目!$BV$5:$BY$147,2,0))</f>
        <v/>
      </c>
    </row>
    <row r="40" spans="1:80" ht="24.75" customHeight="1" x14ac:dyDescent="0.25">
      <c r="A40" s="40" t="str">
        <f t="shared" si="58"/>
        <v/>
      </c>
      <c r="B40" s="38"/>
      <c r="C40" s="38"/>
      <c r="D40" s="38"/>
      <c r="E40" s="38"/>
      <c r="F40" s="43"/>
      <c r="G40" s="38"/>
      <c r="H40" s="44"/>
      <c r="I40" s="38"/>
      <c r="J40" s="44"/>
      <c r="K40" s="44"/>
      <c r="L40" s="44"/>
      <c r="M40" s="44"/>
      <c r="N40" s="44"/>
      <c r="O40" s="44"/>
      <c r="P40" s="44"/>
      <c r="Q40" s="40" t="str">
        <f t="shared" si="49"/>
        <v/>
      </c>
      <c r="R40" s="82" t="str">
        <f t="shared" si="10"/>
        <v/>
      </c>
      <c r="S40" s="157"/>
      <c r="T40" s="14">
        <f t="shared" si="50"/>
        <v>0</v>
      </c>
      <c r="U40" s="14">
        <f>IF(I40="",0,1)</f>
        <v>0</v>
      </c>
      <c r="V40" s="14">
        <f t="shared" si="51"/>
        <v>0</v>
      </c>
      <c r="W40" s="14">
        <f t="shared" si="12"/>
        <v>0</v>
      </c>
      <c r="X40" s="14">
        <f t="shared" si="13"/>
        <v>0</v>
      </c>
      <c r="Y40" s="14">
        <f t="shared" si="14"/>
        <v>0</v>
      </c>
      <c r="Z40" s="14">
        <f t="shared" si="15"/>
        <v>0</v>
      </c>
      <c r="AA40" s="14">
        <f t="shared" si="16"/>
        <v>0</v>
      </c>
      <c r="AB40" s="14">
        <f t="shared" si="17"/>
        <v>0</v>
      </c>
      <c r="AC40" s="14">
        <f t="shared" si="18"/>
        <v>0</v>
      </c>
      <c r="AD40" s="14">
        <f t="shared" si="19"/>
        <v>0</v>
      </c>
      <c r="AE40" s="13" t="str">
        <f t="shared" si="52"/>
        <v>19000100</v>
      </c>
      <c r="AF40" s="111" t="str">
        <f t="shared" si="20"/>
        <v/>
      </c>
      <c r="AG40" s="9" t="str">
        <f t="shared" si="21"/>
        <v/>
      </c>
      <c r="AH40" s="9" t="str">
        <f t="shared" si="22"/>
        <v/>
      </c>
      <c r="AI40" s="4" t="str">
        <f t="shared" si="53"/>
        <v/>
      </c>
      <c r="AN40" s="37"/>
      <c r="AO40" s="37"/>
      <c r="AP40" s="7">
        <v>35</v>
      </c>
      <c r="AQ40" s="4">
        <f t="shared" si="54"/>
        <v>0</v>
      </c>
      <c r="AR40" s="4" t="str">
        <f t="shared" si="55"/>
        <v/>
      </c>
      <c r="AS40" s="4" t="str">
        <f t="shared" si="56"/>
        <v xml:space="preserve"> </v>
      </c>
      <c r="AT40" s="4" t="str">
        <f t="shared" si="24"/>
        <v/>
      </c>
      <c r="AU40" s="4" t="str">
        <f t="shared" si="25"/>
        <v/>
      </c>
      <c r="AV40" s="4" t="str">
        <f t="shared" si="26"/>
        <v/>
      </c>
      <c r="AW40" s="4" t="str">
        <f t="shared" si="27"/>
        <v/>
      </c>
      <c r="AX40" s="4" t="str">
        <f t="shared" si="28"/>
        <v/>
      </c>
      <c r="AY40" s="4" t="str">
        <f t="shared" si="29"/>
        <v/>
      </c>
      <c r="AZ40" s="4" t="str">
        <f t="shared" si="30"/>
        <v/>
      </c>
      <c r="BA40" s="4" t="str">
        <f t="shared" si="31"/>
        <v/>
      </c>
      <c r="BB40" s="4" t="str">
        <f t="shared" si="32"/>
        <v/>
      </c>
      <c r="BC40" s="4" t="str">
        <f t="shared" si="33"/>
        <v/>
      </c>
      <c r="BD40" s="4" t="str">
        <f t="shared" si="57"/>
        <v>999:99.99</v>
      </c>
      <c r="BE40" s="4" t="str">
        <f t="shared" si="34"/>
        <v>999:99.99</v>
      </c>
      <c r="BF40" s="4" t="str">
        <f t="shared" si="35"/>
        <v>999:99.99</v>
      </c>
      <c r="BG40" s="4" t="str">
        <f t="shared" si="36"/>
        <v>999:99.99</v>
      </c>
      <c r="BH40" s="4" t="str">
        <f t="shared" si="37"/>
        <v>999:99.99</v>
      </c>
      <c r="BJ40" s="4">
        <f t="shared" si="38"/>
        <v>0</v>
      </c>
      <c r="BK40" s="4">
        <f t="shared" si="39"/>
        <v>0</v>
      </c>
      <c r="BL40" s="4">
        <f t="shared" si="40"/>
        <v>0</v>
      </c>
      <c r="BM40" s="4">
        <f t="shared" si="41"/>
        <v>0</v>
      </c>
      <c r="BN40" s="4">
        <f t="shared" si="42"/>
        <v>0</v>
      </c>
      <c r="BO40" s="4">
        <f t="shared" si="43"/>
        <v>0</v>
      </c>
      <c r="BQ40" s="4">
        <f t="shared" si="44"/>
        <v>0</v>
      </c>
      <c r="BR40" s="4">
        <f t="shared" si="45"/>
        <v>0</v>
      </c>
      <c r="BS40" s="4">
        <f t="shared" si="46"/>
        <v>0</v>
      </c>
      <c r="BT40" s="4">
        <f t="shared" si="47"/>
        <v>0</v>
      </c>
      <c r="BU40" s="4">
        <f>BU39+IF(OR(選手!C36="",Y40=0),0,1)</f>
        <v>0</v>
      </c>
      <c r="BV40" s="4" t="str">
        <f>IF(OR(選手!C36="",Y40=0),"",BU40)</f>
        <v/>
      </c>
      <c r="BW40" s="4" t="str">
        <f t="shared" si="48"/>
        <v>　</v>
      </c>
      <c r="BZ40" s="4">
        <v>35</v>
      </c>
      <c r="CA40" s="4">
        <f>IF(COUNTIF(BT40,"1"),選手!C36,0)</f>
        <v>0</v>
      </c>
      <c r="CB40" s="4" t="str">
        <f>IF(ISERROR(VLOOKUP($BZ40,個人種目!$BV$5:$BY$147,2,0)),"",VLOOKUP($BZ40,個人種目!$BV$5:$BY$147,2,0))</f>
        <v/>
      </c>
    </row>
    <row r="41" spans="1:80" ht="24.75" customHeight="1" x14ac:dyDescent="0.25">
      <c r="A41" s="40" t="str">
        <f t="shared" si="58"/>
        <v/>
      </c>
      <c r="B41" s="38"/>
      <c r="C41" s="38"/>
      <c r="D41" s="38"/>
      <c r="E41" s="38"/>
      <c r="F41" s="43"/>
      <c r="G41" s="38"/>
      <c r="H41" s="44"/>
      <c r="I41" s="38"/>
      <c r="J41" s="44"/>
      <c r="K41" s="44"/>
      <c r="L41" s="44"/>
      <c r="M41" s="44"/>
      <c r="N41" s="44"/>
      <c r="O41" s="44"/>
      <c r="P41" s="44"/>
      <c r="Q41" s="40" t="str">
        <f t="shared" si="49"/>
        <v/>
      </c>
      <c r="R41" s="82" t="str">
        <f t="shared" si="10"/>
        <v/>
      </c>
      <c r="S41" s="157"/>
      <c r="T41" s="14">
        <f t="shared" si="50"/>
        <v>0</v>
      </c>
      <c r="U41" s="14">
        <f t="shared" ref="U41:U54" si="59">IF(I41="",0,1)</f>
        <v>0</v>
      </c>
      <c r="V41" s="14">
        <f t="shared" si="51"/>
        <v>0</v>
      </c>
      <c r="W41" s="14">
        <f t="shared" si="12"/>
        <v>0</v>
      </c>
      <c r="X41" s="14">
        <f t="shared" si="13"/>
        <v>0</v>
      </c>
      <c r="Y41" s="14">
        <f t="shared" si="14"/>
        <v>0</v>
      </c>
      <c r="Z41" s="14">
        <f t="shared" si="15"/>
        <v>0</v>
      </c>
      <c r="AA41" s="14">
        <f t="shared" si="16"/>
        <v>0</v>
      </c>
      <c r="AB41" s="14">
        <f t="shared" si="17"/>
        <v>0</v>
      </c>
      <c r="AC41" s="14">
        <f t="shared" si="18"/>
        <v>0</v>
      </c>
      <c r="AD41" s="14">
        <f t="shared" si="19"/>
        <v>0</v>
      </c>
      <c r="AE41" s="13" t="str">
        <f t="shared" si="52"/>
        <v>19000100</v>
      </c>
      <c r="AF41" s="111" t="str">
        <f t="shared" si="20"/>
        <v/>
      </c>
      <c r="AG41" s="9" t="str">
        <f t="shared" si="21"/>
        <v/>
      </c>
      <c r="AH41" s="9" t="str">
        <f t="shared" si="22"/>
        <v/>
      </c>
      <c r="AI41" s="4" t="str">
        <f t="shared" si="53"/>
        <v/>
      </c>
      <c r="AN41" s="37"/>
      <c r="AO41" s="37"/>
      <c r="AP41" s="7">
        <v>36</v>
      </c>
      <c r="AQ41" s="4">
        <f t="shared" si="54"/>
        <v>0</v>
      </c>
      <c r="AR41" s="4" t="str">
        <f t="shared" si="55"/>
        <v/>
      </c>
      <c r="AS41" s="4" t="str">
        <f t="shared" si="56"/>
        <v xml:space="preserve"> </v>
      </c>
      <c r="AT41" s="4" t="str">
        <f t="shared" si="24"/>
        <v/>
      </c>
      <c r="AU41" s="4" t="str">
        <f t="shared" si="25"/>
        <v/>
      </c>
      <c r="AV41" s="4" t="str">
        <f t="shared" si="26"/>
        <v/>
      </c>
      <c r="AW41" s="4" t="str">
        <f t="shared" si="27"/>
        <v/>
      </c>
      <c r="AX41" s="4" t="str">
        <f t="shared" si="28"/>
        <v/>
      </c>
      <c r="AY41" s="4" t="str">
        <f t="shared" si="29"/>
        <v/>
      </c>
      <c r="AZ41" s="4" t="str">
        <f t="shared" si="30"/>
        <v/>
      </c>
      <c r="BA41" s="4" t="str">
        <f t="shared" si="31"/>
        <v/>
      </c>
      <c r="BB41" s="4" t="str">
        <f t="shared" si="32"/>
        <v/>
      </c>
      <c r="BC41" s="4" t="str">
        <f t="shared" si="33"/>
        <v/>
      </c>
      <c r="BD41" s="4" t="str">
        <f t="shared" si="57"/>
        <v>999:99.99</v>
      </c>
      <c r="BE41" s="4" t="str">
        <f t="shared" si="34"/>
        <v>999:99.99</v>
      </c>
      <c r="BF41" s="4" t="str">
        <f t="shared" si="35"/>
        <v>999:99.99</v>
      </c>
      <c r="BG41" s="4" t="str">
        <f t="shared" si="36"/>
        <v>999:99.99</v>
      </c>
      <c r="BH41" s="4" t="str">
        <f t="shared" si="37"/>
        <v>999:99.99</v>
      </c>
      <c r="BJ41" s="4">
        <f t="shared" si="38"/>
        <v>0</v>
      </c>
      <c r="BK41" s="4">
        <f t="shared" si="39"/>
        <v>0</v>
      </c>
      <c r="BL41" s="4">
        <f t="shared" si="40"/>
        <v>0</v>
      </c>
      <c r="BM41" s="4">
        <f t="shared" si="41"/>
        <v>0</v>
      </c>
      <c r="BN41" s="4">
        <f t="shared" si="42"/>
        <v>0</v>
      </c>
      <c r="BO41" s="4">
        <f t="shared" si="43"/>
        <v>0</v>
      </c>
      <c r="BQ41" s="4">
        <f t="shared" si="44"/>
        <v>0</v>
      </c>
      <c r="BR41" s="4">
        <f t="shared" si="45"/>
        <v>0</v>
      </c>
      <c r="BS41" s="4">
        <f t="shared" si="46"/>
        <v>0</v>
      </c>
      <c r="BT41" s="4">
        <f t="shared" si="47"/>
        <v>0</v>
      </c>
      <c r="BU41" s="4">
        <f>BU40+IF(OR(選手!C37="",Y41=0),0,1)</f>
        <v>0</v>
      </c>
      <c r="BV41" s="4" t="str">
        <f>IF(OR(選手!C37="",Y41=0),"",BU41)</f>
        <v/>
      </c>
      <c r="BW41" s="4" t="str">
        <f t="shared" si="48"/>
        <v>　</v>
      </c>
      <c r="BZ41" s="4">
        <v>36</v>
      </c>
      <c r="CA41" s="4">
        <f>IF(COUNTIF(BT41,"1"),選手!C37,0)</f>
        <v>0</v>
      </c>
      <c r="CB41" s="4" t="str">
        <f>IF(ISERROR(VLOOKUP($BZ41,個人種目!$BV$5:$BY$147,2,0)),"",VLOOKUP($BZ41,個人種目!$BV$5:$BY$147,2,0))</f>
        <v/>
      </c>
    </row>
    <row r="42" spans="1:80" ht="24.75" customHeight="1" x14ac:dyDescent="0.25">
      <c r="A42" s="40" t="str">
        <f t="shared" si="58"/>
        <v/>
      </c>
      <c r="B42" s="38"/>
      <c r="C42" s="38"/>
      <c r="D42" s="38"/>
      <c r="E42" s="38"/>
      <c r="F42" s="43"/>
      <c r="G42" s="38"/>
      <c r="H42" s="44"/>
      <c r="I42" s="38"/>
      <c r="J42" s="44"/>
      <c r="K42" s="44"/>
      <c r="L42" s="44"/>
      <c r="M42" s="44"/>
      <c r="N42" s="44"/>
      <c r="O42" s="44"/>
      <c r="P42" s="44"/>
      <c r="Q42" s="40" t="str">
        <f t="shared" si="49"/>
        <v/>
      </c>
      <c r="R42" s="82" t="str">
        <f t="shared" si="10"/>
        <v/>
      </c>
      <c r="S42" s="157"/>
      <c r="T42" s="14">
        <f t="shared" si="50"/>
        <v>0</v>
      </c>
      <c r="U42" s="14">
        <f t="shared" si="59"/>
        <v>0</v>
      </c>
      <c r="V42" s="14">
        <f t="shared" si="51"/>
        <v>0</v>
      </c>
      <c r="W42" s="14">
        <f t="shared" si="12"/>
        <v>0</v>
      </c>
      <c r="X42" s="14">
        <f t="shared" si="13"/>
        <v>0</v>
      </c>
      <c r="Y42" s="14">
        <f t="shared" si="14"/>
        <v>0</v>
      </c>
      <c r="Z42" s="14">
        <f t="shared" si="15"/>
        <v>0</v>
      </c>
      <c r="AA42" s="14">
        <f t="shared" si="16"/>
        <v>0</v>
      </c>
      <c r="AB42" s="14">
        <f t="shared" si="17"/>
        <v>0</v>
      </c>
      <c r="AC42" s="14">
        <f t="shared" si="18"/>
        <v>0</v>
      </c>
      <c r="AD42" s="14">
        <f t="shared" si="19"/>
        <v>0</v>
      </c>
      <c r="AE42" s="13" t="str">
        <f t="shared" si="52"/>
        <v>19000100</v>
      </c>
      <c r="AF42" s="111" t="str">
        <f t="shared" si="20"/>
        <v/>
      </c>
      <c r="AG42" s="9" t="str">
        <f t="shared" si="21"/>
        <v/>
      </c>
      <c r="AH42" s="9" t="str">
        <f t="shared" si="22"/>
        <v/>
      </c>
      <c r="AI42" s="4" t="str">
        <f t="shared" si="53"/>
        <v/>
      </c>
      <c r="AJ42" s="71"/>
      <c r="AK42" s="37"/>
      <c r="AL42" s="37"/>
      <c r="AM42" s="37"/>
      <c r="AN42" s="37"/>
      <c r="AO42" s="37"/>
      <c r="AP42" s="7">
        <v>37</v>
      </c>
      <c r="AQ42" s="4">
        <f t="shared" si="54"/>
        <v>0</v>
      </c>
      <c r="AR42" s="4" t="str">
        <f t="shared" si="55"/>
        <v/>
      </c>
      <c r="AS42" s="4" t="str">
        <f t="shared" si="56"/>
        <v xml:space="preserve"> </v>
      </c>
      <c r="AT42" s="4" t="str">
        <f t="shared" si="24"/>
        <v/>
      </c>
      <c r="AU42" s="4" t="str">
        <f t="shared" si="25"/>
        <v/>
      </c>
      <c r="AV42" s="4" t="str">
        <f t="shared" si="26"/>
        <v/>
      </c>
      <c r="AW42" s="4" t="str">
        <f t="shared" si="27"/>
        <v/>
      </c>
      <c r="AX42" s="4" t="str">
        <f t="shared" si="28"/>
        <v/>
      </c>
      <c r="AY42" s="4" t="str">
        <f t="shared" si="29"/>
        <v/>
      </c>
      <c r="AZ42" s="4" t="str">
        <f t="shared" si="30"/>
        <v/>
      </c>
      <c r="BA42" s="4" t="str">
        <f t="shared" si="31"/>
        <v/>
      </c>
      <c r="BB42" s="4" t="str">
        <f t="shared" si="32"/>
        <v/>
      </c>
      <c r="BC42" s="4" t="str">
        <f t="shared" si="33"/>
        <v/>
      </c>
      <c r="BD42" s="4" t="str">
        <f t="shared" si="57"/>
        <v>999:99.99</v>
      </c>
      <c r="BE42" s="4" t="str">
        <f t="shared" si="34"/>
        <v>999:99.99</v>
      </c>
      <c r="BF42" s="4" t="str">
        <f t="shared" si="35"/>
        <v>999:99.99</v>
      </c>
      <c r="BG42" s="4" t="str">
        <f t="shared" si="36"/>
        <v>999:99.99</v>
      </c>
      <c r="BH42" s="4" t="str">
        <f t="shared" si="37"/>
        <v>999:99.99</v>
      </c>
      <c r="BJ42" s="4">
        <f t="shared" si="38"/>
        <v>0</v>
      </c>
      <c r="BK42" s="4">
        <f t="shared" si="39"/>
        <v>0</v>
      </c>
      <c r="BL42" s="4">
        <f t="shared" si="40"/>
        <v>0</v>
      </c>
      <c r="BM42" s="4">
        <f t="shared" si="41"/>
        <v>0</v>
      </c>
      <c r="BN42" s="4">
        <f t="shared" si="42"/>
        <v>0</v>
      </c>
      <c r="BO42" s="4">
        <f t="shared" si="43"/>
        <v>0</v>
      </c>
      <c r="BQ42" s="4">
        <f t="shared" si="44"/>
        <v>0</v>
      </c>
      <c r="BR42" s="4">
        <f t="shared" si="45"/>
        <v>0</v>
      </c>
      <c r="BS42" s="4">
        <f t="shared" si="46"/>
        <v>0</v>
      </c>
      <c r="BT42" s="4">
        <f t="shared" si="47"/>
        <v>0</v>
      </c>
      <c r="BU42" s="4">
        <f>BU41+IF(OR(選手!C38="",Y42=0),0,1)</f>
        <v>0</v>
      </c>
      <c r="BV42" s="4" t="str">
        <f>IF(OR(選手!C38="",Y42=0),"",BU42)</f>
        <v/>
      </c>
      <c r="BW42" s="4" t="str">
        <f t="shared" si="48"/>
        <v>　</v>
      </c>
      <c r="BZ42" s="4">
        <v>37</v>
      </c>
      <c r="CA42" s="4">
        <f>IF(COUNTIF(BT42,"1"),選手!C38,0)</f>
        <v>0</v>
      </c>
      <c r="CB42" s="4" t="str">
        <f>IF(ISERROR(VLOOKUP($BZ42,個人種目!$BV$5:$BY$147,2,0)),"",VLOOKUP($BZ42,個人種目!$BV$5:$BY$147,2,0))</f>
        <v/>
      </c>
    </row>
    <row r="43" spans="1:80" ht="24.75" customHeight="1" x14ac:dyDescent="0.25">
      <c r="A43" s="40" t="str">
        <f t="shared" si="58"/>
        <v/>
      </c>
      <c r="B43" s="38"/>
      <c r="C43" s="38"/>
      <c r="D43" s="38"/>
      <c r="E43" s="38"/>
      <c r="F43" s="43"/>
      <c r="G43" s="38"/>
      <c r="H43" s="44"/>
      <c r="I43" s="38"/>
      <c r="J43" s="44"/>
      <c r="K43" s="44"/>
      <c r="L43" s="44"/>
      <c r="M43" s="44"/>
      <c r="N43" s="44"/>
      <c r="O43" s="44"/>
      <c r="P43" s="44"/>
      <c r="Q43" s="40" t="str">
        <f t="shared" si="49"/>
        <v/>
      </c>
      <c r="R43" s="82" t="str">
        <f t="shared" si="10"/>
        <v/>
      </c>
      <c r="S43" s="157"/>
      <c r="T43" s="14">
        <f t="shared" si="50"/>
        <v>0</v>
      </c>
      <c r="U43" s="14">
        <f t="shared" si="59"/>
        <v>0</v>
      </c>
      <c r="V43" s="14">
        <f t="shared" si="51"/>
        <v>0</v>
      </c>
      <c r="W43" s="14">
        <f t="shared" si="12"/>
        <v>0</v>
      </c>
      <c r="X43" s="14">
        <f t="shared" si="13"/>
        <v>0</v>
      </c>
      <c r="Y43" s="14">
        <f t="shared" si="14"/>
        <v>0</v>
      </c>
      <c r="Z43" s="14">
        <f t="shared" si="15"/>
        <v>0</v>
      </c>
      <c r="AA43" s="14">
        <f t="shared" si="16"/>
        <v>0</v>
      </c>
      <c r="AB43" s="14">
        <f t="shared" si="17"/>
        <v>0</v>
      </c>
      <c r="AC43" s="14">
        <f t="shared" si="18"/>
        <v>0</v>
      </c>
      <c r="AD43" s="14">
        <f t="shared" si="19"/>
        <v>0</v>
      </c>
      <c r="AE43" s="13" t="str">
        <f t="shared" si="52"/>
        <v>19000100</v>
      </c>
      <c r="AF43" s="111" t="str">
        <f t="shared" si="20"/>
        <v/>
      </c>
      <c r="AG43" s="9" t="str">
        <f t="shared" si="21"/>
        <v/>
      </c>
      <c r="AH43" s="9" t="str">
        <f t="shared" si="22"/>
        <v/>
      </c>
      <c r="AI43" s="4" t="str">
        <f t="shared" si="53"/>
        <v/>
      </c>
      <c r="AP43" s="7">
        <v>38</v>
      </c>
      <c r="AQ43" s="4">
        <f t="shared" si="54"/>
        <v>0</v>
      </c>
      <c r="AR43" s="4" t="str">
        <f t="shared" si="55"/>
        <v/>
      </c>
      <c r="AS43" s="4" t="str">
        <f t="shared" si="56"/>
        <v xml:space="preserve"> </v>
      </c>
      <c r="AT43" s="4" t="str">
        <f t="shared" si="24"/>
        <v/>
      </c>
      <c r="AU43" s="4" t="str">
        <f t="shared" si="25"/>
        <v/>
      </c>
      <c r="AV43" s="4" t="str">
        <f t="shared" si="26"/>
        <v/>
      </c>
      <c r="AW43" s="4" t="str">
        <f t="shared" si="27"/>
        <v/>
      </c>
      <c r="AX43" s="4" t="str">
        <f t="shared" si="28"/>
        <v/>
      </c>
      <c r="AY43" s="4" t="str">
        <f t="shared" si="29"/>
        <v/>
      </c>
      <c r="AZ43" s="4" t="str">
        <f t="shared" si="30"/>
        <v/>
      </c>
      <c r="BA43" s="4" t="str">
        <f t="shared" si="31"/>
        <v/>
      </c>
      <c r="BB43" s="4" t="str">
        <f t="shared" si="32"/>
        <v/>
      </c>
      <c r="BC43" s="4" t="str">
        <f t="shared" si="33"/>
        <v/>
      </c>
      <c r="BD43" s="4" t="str">
        <f t="shared" si="57"/>
        <v>999:99.99</v>
      </c>
      <c r="BE43" s="4" t="str">
        <f t="shared" si="34"/>
        <v>999:99.99</v>
      </c>
      <c r="BF43" s="4" t="str">
        <f t="shared" si="35"/>
        <v>999:99.99</v>
      </c>
      <c r="BG43" s="4" t="str">
        <f t="shared" si="36"/>
        <v>999:99.99</v>
      </c>
      <c r="BH43" s="4" t="str">
        <f t="shared" si="37"/>
        <v>999:99.99</v>
      </c>
      <c r="BJ43" s="4">
        <f t="shared" si="38"/>
        <v>0</v>
      </c>
      <c r="BK43" s="4">
        <f t="shared" si="39"/>
        <v>0</v>
      </c>
      <c r="BL43" s="4">
        <f t="shared" si="40"/>
        <v>0</v>
      </c>
      <c r="BM43" s="4">
        <f t="shared" si="41"/>
        <v>0</v>
      </c>
      <c r="BN43" s="4">
        <f t="shared" si="42"/>
        <v>0</v>
      </c>
      <c r="BO43" s="4">
        <f t="shared" si="43"/>
        <v>0</v>
      </c>
      <c r="BQ43" s="4">
        <f t="shared" si="44"/>
        <v>0</v>
      </c>
      <c r="BR43" s="4">
        <f t="shared" si="45"/>
        <v>0</v>
      </c>
      <c r="BS43" s="4">
        <f t="shared" si="46"/>
        <v>0</v>
      </c>
      <c r="BT43" s="4">
        <f t="shared" si="47"/>
        <v>0</v>
      </c>
      <c r="BU43" s="4">
        <f>BU42+IF(OR(選手!C39="",Y43=0),0,1)</f>
        <v>0</v>
      </c>
      <c r="BV43" s="4" t="str">
        <f>IF(OR(選手!C39="",Y43=0),"",BU43)</f>
        <v/>
      </c>
      <c r="BW43" s="4" t="str">
        <f t="shared" si="48"/>
        <v>　</v>
      </c>
      <c r="BZ43" s="4">
        <v>38</v>
      </c>
      <c r="CA43" s="4">
        <f>IF(COUNTIF(BT43,"1"),選手!C39,0)</f>
        <v>0</v>
      </c>
      <c r="CB43" s="4" t="str">
        <f>IF(ISERROR(VLOOKUP($BZ43,個人種目!$BV$5:$BY$147,2,0)),"",VLOOKUP($BZ43,個人種目!$BV$5:$BY$147,2,0))</f>
        <v/>
      </c>
    </row>
    <row r="44" spans="1:80" ht="24.75" customHeight="1" x14ac:dyDescent="0.25">
      <c r="A44" s="40" t="str">
        <f t="shared" si="58"/>
        <v/>
      </c>
      <c r="B44" s="38"/>
      <c r="C44" s="38"/>
      <c r="D44" s="38"/>
      <c r="E44" s="38"/>
      <c r="F44" s="43"/>
      <c r="G44" s="38"/>
      <c r="H44" s="44"/>
      <c r="I44" s="38"/>
      <c r="J44" s="44"/>
      <c r="K44" s="44"/>
      <c r="L44" s="44"/>
      <c r="M44" s="44"/>
      <c r="N44" s="44"/>
      <c r="O44" s="44"/>
      <c r="P44" s="44"/>
      <c r="Q44" s="40" t="str">
        <f t="shared" si="49"/>
        <v/>
      </c>
      <c r="R44" s="82" t="str">
        <f t="shared" si="10"/>
        <v/>
      </c>
      <c r="S44" s="157"/>
      <c r="T44" s="14">
        <f t="shared" si="50"/>
        <v>0</v>
      </c>
      <c r="U44" s="14">
        <f t="shared" si="59"/>
        <v>0</v>
      </c>
      <c r="V44" s="14">
        <f t="shared" si="51"/>
        <v>0</v>
      </c>
      <c r="W44" s="14">
        <f t="shared" si="12"/>
        <v>0</v>
      </c>
      <c r="X44" s="14">
        <f t="shared" si="13"/>
        <v>0</v>
      </c>
      <c r="Y44" s="14">
        <f t="shared" si="14"/>
        <v>0</v>
      </c>
      <c r="Z44" s="14">
        <f t="shared" si="15"/>
        <v>0</v>
      </c>
      <c r="AA44" s="14">
        <f t="shared" si="16"/>
        <v>0</v>
      </c>
      <c r="AB44" s="14">
        <f t="shared" si="17"/>
        <v>0</v>
      </c>
      <c r="AC44" s="14">
        <f t="shared" si="18"/>
        <v>0</v>
      </c>
      <c r="AD44" s="14">
        <f t="shared" si="19"/>
        <v>0</v>
      </c>
      <c r="AE44" s="13" t="str">
        <f t="shared" si="52"/>
        <v>19000100</v>
      </c>
      <c r="AF44" s="111" t="str">
        <f t="shared" si="20"/>
        <v/>
      </c>
      <c r="AG44" s="9" t="str">
        <f t="shared" si="21"/>
        <v/>
      </c>
      <c r="AH44" s="9" t="str">
        <f t="shared" si="22"/>
        <v/>
      </c>
      <c r="AI44" s="4" t="str">
        <f t="shared" si="53"/>
        <v/>
      </c>
      <c r="AJ44" s="22"/>
      <c r="AP44" s="7">
        <v>39</v>
      </c>
      <c r="AQ44" s="4">
        <f t="shared" si="54"/>
        <v>0</v>
      </c>
      <c r="AR44" s="4" t="str">
        <f t="shared" si="55"/>
        <v/>
      </c>
      <c r="AS44" s="4" t="str">
        <f t="shared" si="56"/>
        <v xml:space="preserve"> </v>
      </c>
      <c r="AT44" s="4" t="str">
        <f t="shared" si="24"/>
        <v/>
      </c>
      <c r="AU44" s="4" t="str">
        <f t="shared" si="25"/>
        <v/>
      </c>
      <c r="AV44" s="4" t="str">
        <f t="shared" si="26"/>
        <v/>
      </c>
      <c r="AW44" s="4" t="str">
        <f t="shared" si="27"/>
        <v/>
      </c>
      <c r="AX44" s="4" t="str">
        <f t="shared" si="28"/>
        <v/>
      </c>
      <c r="AY44" s="4" t="str">
        <f t="shared" si="29"/>
        <v/>
      </c>
      <c r="AZ44" s="4" t="str">
        <f t="shared" si="30"/>
        <v/>
      </c>
      <c r="BA44" s="4" t="str">
        <f t="shared" si="31"/>
        <v/>
      </c>
      <c r="BB44" s="4" t="str">
        <f t="shared" si="32"/>
        <v/>
      </c>
      <c r="BC44" s="4" t="str">
        <f t="shared" si="33"/>
        <v/>
      </c>
      <c r="BD44" s="4" t="str">
        <f t="shared" si="57"/>
        <v>999:99.99</v>
      </c>
      <c r="BE44" s="4" t="str">
        <f t="shared" si="34"/>
        <v>999:99.99</v>
      </c>
      <c r="BF44" s="4" t="str">
        <f t="shared" si="35"/>
        <v>999:99.99</v>
      </c>
      <c r="BG44" s="4" t="str">
        <f t="shared" si="36"/>
        <v>999:99.99</v>
      </c>
      <c r="BH44" s="4" t="str">
        <f t="shared" si="37"/>
        <v>999:99.99</v>
      </c>
      <c r="BJ44" s="4">
        <f t="shared" si="38"/>
        <v>0</v>
      </c>
      <c r="BK44" s="4">
        <f t="shared" si="39"/>
        <v>0</v>
      </c>
      <c r="BL44" s="4">
        <f t="shared" si="40"/>
        <v>0</v>
      </c>
      <c r="BM44" s="4">
        <f t="shared" si="41"/>
        <v>0</v>
      </c>
      <c r="BN44" s="4">
        <f t="shared" si="42"/>
        <v>0</v>
      </c>
      <c r="BO44" s="4">
        <f t="shared" si="43"/>
        <v>0</v>
      </c>
      <c r="BQ44" s="4">
        <f t="shared" si="44"/>
        <v>0</v>
      </c>
      <c r="BR44" s="4">
        <f t="shared" si="45"/>
        <v>0</v>
      </c>
      <c r="BS44" s="4">
        <f t="shared" si="46"/>
        <v>0</v>
      </c>
      <c r="BT44" s="4">
        <f t="shared" si="47"/>
        <v>0</v>
      </c>
      <c r="BU44" s="4">
        <f>BU43+IF(OR(選手!C40="",Y44=0),0,1)</f>
        <v>0</v>
      </c>
      <c r="BV44" s="4" t="str">
        <f>IF(OR(選手!C40="",Y44=0),"",BU44)</f>
        <v/>
      </c>
      <c r="BW44" s="4" t="str">
        <f t="shared" si="48"/>
        <v>　</v>
      </c>
      <c r="BZ44" s="4">
        <v>39</v>
      </c>
      <c r="CA44" s="4">
        <f>IF(COUNTIF(BT44,"1"),選手!C40,0)</f>
        <v>0</v>
      </c>
      <c r="CB44" s="4" t="str">
        <f>IF(ISERROR(VLOOKUP($BZ44,個人種目!$BV$5:$BY$147,2,0)),"",VLOOKUP($BZ44,個人種目!$BV$5:$BY$147,2,0))</f>
        <v/>
      </c>
    </row>
    <row r="45" spans="1:80" ht="24.75" customHeight="1" x14ac:dyDescent="0.25">
      <c r="A45" s="40" t="str">
        <f t="shared" si="58"/>
        <v/>
      </c>
      <c r="B45" s="38"/>
      <c r="C45" s="38"/>
      <c r="D45" s="38"/>
      <c r="E45" s="38"/>
      <c r="F45" s="43"/>
      <c r="G45" s="38"/>
      <c r="H45" s="44"/>
      <c r="I45" s="38"/>
      <c r="J45" s="44"/>
      <c r="K45" s="44"/>
      <c r="L45" s="44"/>
      <c r="M45" s="44"/>
      <c r="N45" s="44"/>
      <c r="O45" s="44"/>
      <c r="P45" s="44"/>
      <c r="Q45" s="40" t="str">
        <f t="shared" si="49"/>
        <v/>
      </c>
      <c r="R45" s="82" t="str">
        <f t="shared" si="10"/>
        <v/>
      </c>
      <c r="S45" s="157"/>
      <c r="T45" s="14">
        <f t="shared" si="50"/>
        <v>0</v>
      </c>
      <c r="U45" s="14">
        <f t="shared" si="59"/>
        <v>0</v>
      </c>
      <c r="V45" s="14">
        <f t="shared" si="51"/>
        <v>0</v>
      </c>
      <c r="W45" s="14">
        <f t="shared" si="12"/>
        <v>0</v>
      </c>
      <c r="X45" s="14">
        <f t="shared" si="13"/>
        <v>0</v>
      </c>
      <c r="Y45" s="14">
        <f t="shared" si="14"/>
        <v>0</v>
      </c>
      <c r="Z45" s="14">
        <f t="shared" si="15"/>
        <v>0</v>
      </c>
      <c r="AA45" s="14">
        <f t="shared" si="16"/>
        <v>0</v>
      </c>
      <c r="AB45" s="14">
        <f t="shared" si="17"/>
        <v>0</v>
      </c>
      <c r="AC45" s="14">
        <f t="shared" si="18"/>
        <v>0</v>
      </c>
      <c r="AD45" s="14">
        <f t="shared" si="19"/>
        <v>0</v>
      </c>
      <c r="AE45" s="13" t="str">
        <f t="shared" si="52"/>
        <v>19000100</v>
      </c>
      <c r="AF45" s="111" t="str">
        <f t="shared" si="20"/>
        <v/>
      </c>
      <c r="AG45" s="9" t="str">
        <f t="shared" si="21"/>
        <v/>
      </c>
      <c r="AH45" s="9" t="str">
        <f t="shared" si="22"/>
        <v/>
      </c>
      <c r="AI45" s="4" t="str">
        <f t="shared" si="53"/>
        <v/>
      </c>
      <c r="AP45" s="7">
        <v>40</v>
      </c>
      <c r="AQ45" s="4">
        <f t="shared" si="54"/>
        <v>0</v>
      </c>
      <c r="AR45" s="4" t="str">
        <f t="shared" si="55"/>
        <v/>
      </c>
      <c r="AS45" s="4" t="str">
        <f t="shared" si="56"/>
        <v xml:space="preserve"> </v>
      </c>
      <c r="AT45" s="4" t="str">
        <f t="shared" si="24"/>
        <v/>
      </c>
      <c r="AU45" s="4" t="str">
        <f t="shared" si="25"/>
        <v/>
      </c>
      <c r="AV45" s="4" t="str">
        <f t="shared" si="26"/>
        <v/>
      </c>
      <c r="AW45" s="4" t="str">
        <f t="shared" si="27"/>
        <v/>
      </c>
      <c r="AX45" s="4" t="str">
        <f t="shared" si="28"/>
        <v/>
      </c>
      <c r="AY45" s="4" t="str">
        <f t="shared" si="29"/>
        <v/>
      </c>
      <c r="AZ45" s="4" t="str">
        <f t="shared" si="30"/>
        <v/>
      </c>
      <c r="BA45" s="4" t="str">
        <f t="shared" si="31"/>
        <v/>
      </c>
      <c r="BB45" s="4" t="str">
        <f t="shared" si="32"/>
        <v/>
      </c>
      <c r="BC45" s="4" t="str">
        <f t="shared" si="33"/>
        <v/>
      </c>
      <c r="BD45" s="4" t="str">
        <f t="shared" si="57"/>
        <v>999:99.99</v>
      </c>
      <c r="BE45" s="4" t="str">
        <f t="shared" si="34"/>
        <v>999:99.99</v>
      </c>
      <c r="BF45" s="4" t="str">
        <f t="shared" si="35"/>
        <v>999:99.99</v>
      </c>
      <c r="BG45" s="4" t="str">
        <f t="shared" si="36"/>
        <v>999:99.99</v>
      </c>
      <c r="BH45" s="4" t="str">
        <f t="shared" si="37"/>
        <v>999:99.99</v>
      </c>
      <c r="BJ45" s="4">
        <f t="shared" si="38"/>
        <v>0</v>
      </c>
      <c r="BK45" s="4">
        <f t="shared" si="39"/>
        <v>0</v>
      </c>
      <c r="BL45" s="4">
        <f t="shared" si="40"/>
        <v>0</v>
      </c>
      <c r="BM45" s="4">
        <f t="shared" si="41"/>
        <v>0</v>
      </c>
      <c r="BN45" s="4">
        <f t="shared" si="42"/>
        <v>0</v>
      </c>
      <c r="BO45" s="4">
        <f t="shared" si="43"/>
        <v>0</v>
      </c>
      <c r="BQ45" s="4">
        <f t="shared" si="44"/>
        <v>0</v>
      </c>
      <c r="BR45" s="4">
        <f t="shared" si="45"/>
        <v>0</v>
      </c>
      <c r="BS45" s="4">
        <f t="shared" si="46"/>
        <v>0</v>
      </c>
      <c r="BT45" s="4">
        <f t="shared" si="47"/>
        <v>0</v>
      </c>
      <c r="BU45" s="4">
        <f>BU44+IF(OR(選手!C41="",Y45=0),0,1)</f>
        <v>0</v>
      </c>
      <c r="BV45" s="4" t="str">
        <f>IF(OR(選手!C41="",Y45=0),"",BU45)</f>
        <v/>
      </c>
      <c r="BW45" s="4" t="str">
        <f t="shared" si="48"/>
        <v>　</v>
      </c>
      <c r="BZ45" s="4">
        <v>40</v>
      </c>
      <c r="CA45" s="4">
        <f>IF(COUNTIF(BT45,"1"),選手!C41,0)</f>
        <v>0</v>
      </c>
      <c r="CB45" s="4" t="str">
        <f>IF(ISERROR(VLOOKUP($BZ45,個人種目!$BV$5:$BY$147,2,0)),"",VLOOKUP($BZ45,個人種目!$BV$5:$BY$147,2,0))</f>
        <v/>
      </c>
    </row>
    <row r="46" spans="1:80" ht="24.75" customHeight="1" x14ac:dyDescent="0.25">
      <c r="A46" s="40" t="str">
        <f t="shared" si="58"/>
        <v/>
      </c>
      <c r="B46" s="38"/>
      <c r="C46" s="38"/>
      <c r="D46" s="38"/>
      <c r="E46" s="38"/>
      <c r="F46" s="43"/>
      <c r="G46" s="38"/>
      <c r="H46" s="44"/>
      <c r="I46" s="38"/>
      <c r="J46" s="44"/>
      <c r="K46" s="44"/>
      <c r="L46" s="44"/>
      <c r="M46" s="44"/>
      <c r="N46" s="44"/>
      <c r="O46" s="44"/>
      <c r="P46" s="44"/>
      <c r="Q46" s="40" t="str">
        <f t="shared" si="49"/>
        <v/>
      </c>
      <c r="R46" s="82" t="str">
        <f t="shared" si="10"/>
        <v/>
      </c>
      <c r="S46" s="157"/>
      <c r="T46" s="14">
        <f t="shared" si="50"/>
        <v>0</v>
      </c>
      <c r="U46" s="14">
        <f t="shared" si="59"/>
        <v>0</v>
      </c>
      <c r="V46" s="14">
        <f t="shared" si="51"/>
        <v>0</v>
      </c>
      <c r="W46" s="14">
        <f t="shared" si="12"/>
        <v>0</v>
      </c>
      <c r="X46" s="14">
        <f t="shared" si="13"/>
        <v>0</v>
      </c>
      <c r="Y46" s="14">
        <f t="shared" si="14"/>
        <v>0</v>
      </c>
      <c r="Z46" s="14">
        <f t="shared" si="15"/>
        <v>0</v>
      </c>
      <c r="AA46" s="14">
        <f t="shared" si="16"/>
        <v>0</v>
      </c>
      <c r="AB46" s="14">
        <f t="shared" si="17"/>
        <v>0</v>
      </c>
      <c r="AC46" s="14">
        <f t="shared" si="18"/>
        <v>0</v>
      </c>
      <c r="AD46" s="14">
        <f t="shared" si="19"/>
        <v>0</v>
      </c>
      <c r="AE46" s="13" t="str">
        <f t="shared" si="52"/>
        <v>19000100</v>
      </c>
      <c r="AF46" s="111" t="str">
        <f t="shared" si="20"/>
        <v/>
      </c>
      <c r="AG46" s="9" t="str">
        <f t="shared" si="21"/>
        <v/>
      </c>
      <c r="AH46" s="9" t="str">
        <f t="shared" si="22"/>
        <v/>
      </c>
      <c r="AI46" s="4" t="str">
        <f t="shared" si="53"/>
        <v/>
      </c>
      <c r="AJ46" s="71"/>
      <c r="AP46" s="7">
        <v>41</v>
      </c>
      <c r="AQ46" s="4">
        <f t="shared" si="54"/>
        <v>0</v>
      </c>
      <c r="AR46" s="4" t="str">
        <f t="shared" si="55"/>
        <v/>
      </c>
      <c r="AS46" s="4" t="str">
        <f t="shared" si="56"/>
        <v xml:space="preserve"> </v>
      </c>
      <c r="AT46" s="4" t="str">
        <f t="shared" si="24"/>
        <v/>
      </c>
      <c r="AU46" s="4" t="str">
        <f t="shared" si="25"/>
        <v/>
      </c>
      <c r="AV46" s="4" t="str">
        <f t="shared" si="26"/>
        <v/>
      </c>
      <c r="AW46" s="4" t="str">
        <f t="shared" si="27"/>
        <v/>
      </c>
      <c r="AX46" s="4" t="str">
        <f t="shared" si="28"/>
        <v/>
      </c>
      <c r="AY46" s="4" t="str">
        <f t="shared" si="29"/>
        <v/>
      </c>
      <c r="AZ46" s="4" t="str">
        <f t="shared" si="30"/>
        <v/>
      </c>
      <c r="BA46" s="4" t="str">
        <f t="shared" si="31"/>
        <v/>
      </c>
      <c r="BB46" s="4" t="str">
        <f t="shared" si="32"/>
        <v/>
      </c>
      <c r="BC46" s="4" t="str">
        <f t="shared" si="33"/>
        <v/>
      </c>
      <c r="BD46" s="4" t="str">
        <f t="shared" si="57"/>
        <v>999:99.99</v>
      </c>
      <c r="BE46" s="4" t="str">
        <f t="shared" si="34"/>
        <v>999:99.99</v>
      </c>
      <c r="BF46" s="4" t="str">
        <f t="shared" si="35"/>
        <v>999:99.99</v>
      </c>
      <c r="BG46" s="4" t="str">
        <f t="shared" si="36"/>
        <v>999:99.99</v>
      </c>
      <c r="BH46" s="4" t="str">
        <f t="shared" si="37"/>
        <v>999:99.99</v>
      </c>
      <c r="BJ46" s="4">
        <f t="shared" si="38"/>
        <v>0</v>
      </c>
      <c r="BK46" s="4">
        <f t="shared" si="39"/>
        <v>0</v>
      </c>
      <c r="BL46" s="4">
        <f t="shared" si="40"/>
        <v>0</v>
      </c>
      <c r="BM46" s="4">
        <f t="shared" si="41"/>
        <v>0</v>
      </c>
      <c r="BN46" s="4">
        <f t="shared" si="42"/>
        <v>0</v>
      </c>
      <c r="BO46" s="4">
        <f t="shared" si="43"/>
        <v>0</v>
      </c>
      <c r="BQ46" s="4">
        <f t="shared" si="44"/>
        <v>0</v>
      </c>
      <c r="BR46" s="4">
        <f t="shared" si="45"/>
        <v>0</v>
      </c>
      <c r="BS46" s="4">
        <f t="shared" si="46"/>
        <v>0</v>
      </c>
      <c r="BT46" s="4">
        <f t="shared" si="47"/>
        <v>0</v>
      </c>
      <c r="BU46" s="4">
        <f>BU45+IF(OR(選手!C42="",Y46=0),0,1)</f>
        <v>0</v>
      </c>
      <c r="BV46" s="4" t="str">
        <f>IF(OR(選手!C42="",Y46=0),"",BU46)</f>
        <v/>
      </c>
      <c r="BW46" s="4" t="str">
        <f t="shared" si="48"/>
        <v>　</v>
      </c>
      <c r="BZ46" s="4">
        <v>41</v>
      </c>
      <c r="CA46" s="4">
        <f>IF(COUNTIF(BT46,"1"),選手!C42,0)</f>
        <v>0</v>
      </c>
      <c r="CB46" s="4" t="str">
        <f>IF(ISERROR(VLOOKUP($BZ46,個人種目!$BV$5:$BY$147,2,0)),"",VLOOKUP($BZ46,個人種目!$BV$5:$BY$147,2,0))</f>
        <v/>
      </c>
    </row>
    <row r="47" spans="1:80" ht="24.75" customHeight="1" x14ac:dyDescent="0.25">
      <c r="A47" s="40" t="str">
        <f t="shared" si="58"/>
        <v/>
      </c>
      <c r="B47" s="38"/>
      <c r="C47" s="38"/>
      <c r="D47" s="38"/>
      <c r="E47" s="38"/>
      <c r="F47" s="43"/>
      <c r="G47" s="38"/>
      <c r="H47" s="44"/>
      <c r="I47" s="38"/>
      <c r="J47" s="44"/>
      <c r="K47" s="44"/>
      <c r="L47" s="44"/>
      <c r="M47" s="44"/>
      <c r="N47" s="44"/>
      <c r="O47" s="44"/>
      <c r="P47" s="44"/>
      <c r="Q47" s="40" t="str">
        <f t="shared" si="49"/>
        <v/>
      </c>
      <c r="R47" s="82" t="str">
        <f t="shared" si="10"/>
        <v/>
      </c>
      <c r="S47" s="157"/>
      <c r="T47" s="14">
        <f t="shared" si="50"/>
        <v>0</v>
      </c>
      <c r="U47" s="14">
        <f t="shared" si="59"/>
        <v>0</v>
      </c>
      <c r="V47" s="14">
        <f t="shared" si="51"/>
        <v>0</v>
      </c>
      <c r="W47" s="14">
        <f t="shared" si="12"/>
        <v>0</v>
      </c>
      <c r="X47" s="14">
        <f t="shared" si="13"/>
        <v>0</v>
      </c>
      <c r="Y47" s="14">
        <f t="shared" si="14"/>
        <v>0</v>
      </c>
      <c r="Z47" s="14">
        <f t="shared" si="15"/>
        <v>0</v>
      </c>
      <c r="AA47" s="14">
        <f t="shared" si="16"/>
        <v>0</v>
      </c>
      <c r="AB47" s="14">
        <f t="shared" si="17"/>
        <v>0</v>
      </c>
      <c r="AC47" s="14">
        <f t="shared" si="18"/>
        <v>0</v>
      </c>
      <c r="AD47" s="14">
        <f t="shared" si="19"/>
        <v>0</v>
      </c>
      <c r="AE47" s="13" t="str">
        <f t="shared" si="52"/>
        <v>19000100</v>
      </c>
      <c r="AF47" s="111" t="str">
        <f t="shared" si="20"/>
        <v/>
      </c>
      <c r="AG47" s="9" t="str">
        <f t="shared" si="21"/>
        <v/>
      </c>
      <c r="AH47" s="9" t="str">
        <f t="shared" si="22"/>
        <v/>
      </c>
      <c r="AI47" s="4" t="str">
        <f t="shared" si="53"/>
        <v/>
      </c>
      <c r="AJ47" s="71"/>
      <c r="AP47" s="7">
        <v>42</v>
      </c>
      <c r="AQ47" s="4">
        <f t="shared" si="54"/>
        <v>0</v>
      </c>
      <c r="AR47" s="4" t="str">
        <f t="shared" si="55"/>
        <v/>
      </c>
      <c r="AS47" s="4" t="str">
        <f t="shared" si="56"/>
        <v xml:space="preserve"> </v>
      </c>
      <c r="AT47" s="4" t="str">
        <f t="shared" si="24"/>
        <v/>
      </c>
      <c r="AU47" s="4" t="str">
        <f t="shared" si="25"/>
        <v/>
      </c>
      <c r="AV47" s="4" t="str">
        <f t="shared" si="26"/>
        <v/>
      </c>
      <c r="AW47" s="4" t="str">
        <f t="shared" si="27"/>
        <v/>
      </c>
      <c r="AX47" s="4" t="str">
        <f t="shared" si="28"/>
        <v/>
      </c>
      <c r="AY47" s="4" t="str">
        <f t="shared" si="29"/>
        <v/>
      </c>
      <c r="AZ47" s="4" t="str">
        <f t="shared" si="30"/>
        <v/>
      </c>
      <c r="BA47" s="4" t="str">
        <f t="shared" si="31"/>
        <v/>
      </c>
      <c r="BB47" s="4" t="str">
        <f t="shared" si="32"/>
        <v/>
      </c>
      <c r="BC47" s="4" t="str">
        <f t="shared" si="33"/>
        <v/>
      </c>
      <c r="BD47" s="4" t="str">
        <f t="shared" si="57"/>
        <v>999:99.99</v>
      </c>
      <c r="BE47" s="4" t="str">
        <f t="shared" si="34"/>
        <v>999:99.99</v>
      </c>
      <c r="BF47" s="4" t="str">
        <f t="shared" si="35"/>
        <v>999:99.99</v>
      </c>
      <c r="BG47" s="4" t="str">
        <f t="shared" si="36"/>
        <v>999:99.99</v>
      </c>
      <c r="BH47" s="4" t="str">
        <f t="shared" si="37"/>
        <v>999:99.99</v>
      </c>
      <c r="BJ47" s="4">
        <f t="shared" si="38"/>
        <v>0</v>
      </c>
      <c r="BK47" s="4">
        <f t="shared" si="39"/>
        <v>0</v>
      </c>
      <c r="BL47" s="4">
        <f t="shared" si="40"/>
        <v>0</v>
      </c>
      <c r="BM47" s="4">
        <f t="shared" si="41"/>
        <v>0</v>
      </c>
      <c r="BN47" s="4">
        <f t="shared" si="42"/>
        <v>0</v>
      </c>
      <c r="BO47" s="4">
        <f t="shared" si="43"/>
        <v>0</v>
      </c>
      <c r="BQ47" s="4">
        <f t="shared" si="44"/>
        <v>0</v>
      </c>
      <c r="BR47" s="4">
        <f t="shared" si="45"/>
        <v>0</v>
      </c>
      <c r="BS47" s="4">
        <f t="shared" si="46"/>
        <v>0</v>
      </c>
      <c r="BT47" s="4">
        <f t="shared" si="47"/>
        <v>0</v>
      </c>
      <c r="BU47" s="4">
        <f>BU46+IF(OR(選手!C43="",Y47=0),0,1)</f>
        <v>0</v>
      </c>
      <c r="BV47" s="4" t="str">
        <f>IF(OR(選手!C43="",Y47=0),"",BU47)</f>
        <v/>
      </c>
      <c r="BW47" s="4" t="str">
        <f t="shared" si="48"/>
        <v>　</v>
      </c>
      <c r="BZ47" s="4">
        <v>42</v>
      </c>
      <c r="CA47" s="4">
        <f>IF(COUNTIF(BT47,"1"),選手!C43,0)</f>
        <v>0</v>
      </c>
      <c r="CB47" s="4" t="str">
        <f>IF(ISERROR(VLOOKUP($BZ47,個人種目!$BV$5:$BY$147,2,0)),"",VLOOKUP($BZ47,個人種目!$BV$5:$BY$147,2,0))</f>
        <v/>
      </c>
    </row>
    <row r="48" spans="1:80" ht="24.75" customHeight="1" x14ac:dyDescent="0.25">
      <c r="A48" s="40" t="str">
        <f t="shared" si="58"/>
        <v/>
      </c>
      <c r="B48" s="38"/>
      <c r="C48" s="38"/>
      <c r="D48" s="38"/>
      <c r="E48" s="38"/>
      <c r="F48" s="43"/>
      <c r="G48" s="38"/>
      <c r="H48" s="44"/>
      <c r="I48" s="38"/>
      <c r="J48" s="44"/>
      <c r="K48" s="44"/>
      <c r="L48" s="44"/>
      <c r="M48" s="44"/>
      <c r="N48" s="44"/>
      <c r="O48" s="44"/>
      <c r="P48" s="44"/>
      <c r="Q48" s="40" t="str">
        <f t="shared" si="49"/>
        <v/>
      </c>
      <c r="R48" s="82" t="str">
        <f t="shared" si="10"/>
        <v/>
      </c>
      <c r="S48" s="157"/>
      <c r="T48" s="14">
        <f t="shared" si="50"/>
        <v>0</v>
      </c>
      <c r="U48" s="14">
        <f t="shared" si="59"/>
        <v>0</v>
      </c>
      <c r="V48" s="14">
        <f t="shared" si="51"/>
        <v>0</v>
      </c>
      <c r="W48" s="14">
        <f t="shared" si="12"/>
        <v>0</v>
      </c>
      <c r="X48" s="14">
        <f t="shared" si="13"/>
        <v>0</v>
      </c>
      <c r="Y48" s="14">
        <f t="shared" si="14"/>
        <v>0</v>
      </c>
      <c r="Z48" s="14">
        <f t="shared" si="15"/>
        <v>0</v>
      </c>
      <c r="AA48" s="14">
        <f t="shared" si="16"/>
        <v>0</v>
      </c>
      <c r="AB48" s="14">
        <f t="shared" si="17"/>
        <v>0</v>
      </c>
      <c r="AC48" s="14">
        <f t="shared" si="18"/>
        <v>0</v>
      </c>
      <c r="AD48" s="14">
        <f t="shared" si="19"/>
        <v>0</v>
      </c>
      <c r="AE48" s="13" t="str">
        <f t="shared" si="52"/>
        <v>19000100</v>
      </c>
      <c r="AF48" s="111" t="str">
        <f t="shared" si="20"/>
        <v/>
      </c>
      <c r="AG48" s="9" t="str">
        <f t="shared" si="21"/>
        <v/>
      </c>
      <c r="AH48" s="9" t="str">
        <f t="shared" si="22"/>
        <v/>
      </c>
      <c r="AI48" s="4" t="str">
        <f t="shared" si="53"/>
        <v/>
      </c>
      <c r="AJ48" s="71"/>
      <c r="AP48" s="7">
        <v>43</v>
      </c>
      <c r="AQ48" s="4">
        <f t="shared" si="54"/>
        <v>0</v>
      </c>
      <c r="AR48" s="4" t="str">
        <f t="shared" si="55"/>
        <v/>
      </c>
      <c r="AS48" s="4" t="str">
        <f t="shared" si="56"/>
        <v xml:space="preserve"> </v>
      </c>
      <c r="AT48" s="4" t="str">
        <f t="shared" si="24"/>
        <v/>
      </c>
      <c r="AU48" s="4" t="str">
        <f t="shared" si="25"/>
        <v/>
      </c>
      <c r="AV48" s="4" t="str">
        <f t="shared" si="26"/>
        <v/>
      </c>
      <c r="AW48" s="4" t="str">
        <f t="shared" si="27"/>
        <v/>
      </c>
      <c r="AX48" s="4" t="str">
        <f t="shared" si="28"/>
        <v/>
      </c>
      <c r="AY48" s="4" t="str">
        <f t="shared" si="29"/>
        <v/>
      </c>
      <c r="AZ48" s="4" t="str">
        <f t="shared" si="30"/>
        <v/>
      </c>
      <c r="BA48" s="4" t="str">
        <f t="shared" si="31"/>
        <v/>
      </c>
      <c r="BB48" s="4" t="str">
        <f t="shared" si="32"/>
        <v/>
      </c>
      <c r="BC48" s="4" t="str">
        <f t="shared" si="33"/>
        <v/>
      </c>
      <c r="BD48" s="4" t="str">
        <f t="shared" si="57"/>
        <v>999:99.99</v>
      </c>
      <c r="BE48" s="4" t="str">
        <f t="shared" si="34"/>
        <v>999:99.99</v>
      </c>
      <c r="BF48" s="4" t="str">
        <f t="shared" si="35"/>
        <v>999:99.99</v>
      </c>
      <c r="BG48" s="4" t="str">
        <f t="shared" si="36"/>
        <v>999:99.99</v>
      </c>
      <c r="BH48" s="4" t="str">
        <f t="shared" si="37"/>
        <v>999:99.99</v>
      </c>
      <c r="BJ48" s="4">
        <f t="shared" si="38"/>
        <v>0</v>
      </c>
      <c r="BK48" s="4">
        <f t="shared" si="39"/>
        <v>0</v>
      </c>
      <c r="BL48" s="4">
        <f t="shared" si="40"/>
        <v>0</v>
      </c>
      <c r="BM48" s="4">
        <f t="shared" si="41"/>
        <v>0</v>
      </c>
      <c r="BN48" s="4">
        <f t="shared" si="42"/>
        <v>0</v>
      </c>
      <c r="BO48" s="4">
        <f t="shared" si="43"/>
        <v>0</v>
      </c>
      <c r="BQ48" s="4">
        <f t="shared" si="44"/>
        <v>0</v>
      </c>
      <c r="BR48" s="4">
        <f t="shared" si="45"/>
        <v>0</v>
      </c>
      <c r="BS48" s="4">
        <f t="shared" si="46"/>
        <v>0</v>
      </c>
      <c r="BT48" s="4">
        <f t="shared" si="47"/>
        <v>0</v>
      </c>
      <c r="BU48" s="4">
        <f>BU47+IF(OR(選手!C44="",Y48=0),0,1)</f>
        <v>0</v>
      </c>
      <c r="BV48" s="4" t="str">
        <f>IF(OR(選手!C44="",Y48=0),"",BU48)</f>
        <v/>
      </c>
      <c r="BW48" s="4" t="str">
        <f t="shared" si="48"/>
        <v>　</v>
      </c>
      <c r="BZ48" s="4">
        <v>43</v>
      </c>
      <c r="CA48" s="4">
        <f>IF(COUNTIF(BT48,"1"),選手!C44,0)</f>
        <v>0</v>
      </c>
      <c r="CB48" s="4" t="str">
        <f>IF(ISERROR(VLOOKUP($BZ48,個人種目!$BV$5:$BY$147,2,0)),"",VLOOKUP($BZ48,個人種目!$BV$5:$BY$147,2,0))</f>
        <v/>
      </c>
    </row>
    <row r="49" spans="1:80" ht="24.75" customHeight="1" x14ac:dyDescent="0.25">
      <c r="A49" s="40" t="str">
        <f t="shared" si="58"/>
        <v/>
      </c>
      <c r="B49" s="38"/>
      <c r="C49" s="38"/>
      <c r="D49" s="38"/>
      <c r="E49" s="38"/>
      <c r="F49" s="43"/>
      <c r="G49" s="38"/>
      <c r="H49" s="44"/>
      <c r="I49" s="38"/>
      <c r="J49" s="44"/>
      <c r="K49" s="44"/>
      <c r="L49" s="44"/>
      <c r="M49" s="44"/>
      <c r="N49" s="44"/>
      <c r="O49" s="44"/>
      <c r="P49" s="44"/>
      <c r="Q49" s="40" t="str">
        <f t="shared" si="49"/>
        <v/>
      </c>
      <c r="R49" s="82" t="str">
        <f t="shared" si="10"/>
        <v/>
      </c>
      <c r="S49" s="157"/>
      <c r="T49" s="14">
        <f t="shared" si="50"/>
        <v>0</v>
      </c>
      <c r="U49" s="14">
        <f t="shared" si="59"/>
        <v>0</v>
      </c>
      <c r="V49" s="14">
        <f t="shared" si="51"/>
        <v>0</v>
      </c>
      <c r="W49" s="14">
        <f t="shared" si="12"/>
        <v>0</v>
      </c>
      <c r="X49" s="14">
        <f t="shared" si="13"/>
        <v>0</v>
      </c>
      <c r="Y49" s="14">
        <f t="shared" si="14"/>
        <v>0</v>
      </c>
      <c r="Z49" s="14">
        <f t="shared" si="15"/>
        <v>0</v>
      </c>
      <c r="AA49" s="14">
        <f t="shared" si="16"/>
        <v>0</v>
      </c>
      <c r="AB49" s="14">
        <f t="shared" si="17"/>
        <v>0</v>
      </c>
      <c r="AC49" s="14">
        <f t="shared" si="18"/>
        <v>0</v>
      </c>
      <c r="AD49" s="14">
        <f t="shared" si="19"/>
        <v>0</v>
      </c>
      <c r="AE49" s="13" t="str">
        <f t="shared" si="52"/>
        <v>19000100</v>
      </c>
      <c r="AF49" s="111" t="str">
        <f t="shared" si="20"/>
        <v/>
      </c>
      <c r="AG49" s="9" t="str">
        <f t="shared" si="21"/>
        <v/>
      </c>
      <c r="AH49" s="9" t="str">
        <f t="shared" si="22"/>
        <v/>
      </c>
      <c r="AI49" s="4" t="str">
        <f t="shared" si="53"/>
        <v/>
      </c>
      <c r="AJ49" s="71"/>
      <c r="AK49" s="37"/>
      <c r="AL49" s="37"/>
      <c r="AM49" s="37"/>
      <c r="AN49" s="37"/>
      <c r="AO49" s="37"/>
      <c r="AP49" s="7">
        <v>44</v>
      </c>
      <c r="AQ49" s="4">
        <f t="shared" si="54"/>
        <v>0</v>
      </c>
      <c r="AR49" s="4" t="str">
        <f t="shared" si="55"/>
        <v/>
      </c>
      <c r="AS49" s="4" t="str">
        <f t="shared" si="56"/>
        <v xml:space="preserve"> </v>
      </c>
      <c r="AT49" s="4" t="str">
        <f t="shared" si="24"/>
        <v/>
      </c>
      <c r="AU49" s="4" t="str">
        <f t="shared" si="25"/>
        <v/>
      </c>
      <c r="AV49" s="4" t="str">
        <f t="shared" si="26"/>
        <v/>
      </c>
      <c r="AW49" s="4" t="str">
        <f t="shared" si="27"/>
        <v/>
      </c>
      <c r="AX49" s="4" t="str">
        <f t="shared" si="28"/>
        <v/>
      </c>
      <c r="AY49" s="4" t="str">
        <f t="shared" si="29"/>
        <v/>
      </c>
      <c r="AZ49" s="4" t="str">
        <f t="shared" si="30"/>
        <v/>
      </c>
      <c r="BA49" s="4" t="str">
        <f t="shared" si="31"/>
        <v/>
      </c>
      <c r="BB49" s="4" t="str">
        <f t="shared" si="32"/>
        <v/>
      </c>
      <c r="BC49" s="4" t="str">
        <f t="shared" si="33"/>
        <v/>
      </c>
      <c r="BD49" s="4" t="str">
        <f t="shared" si="57"/>
        <v>999:99.99</v>
      </c>
      <c r="BE49" s="4" t="str">
        <f t="shared" si="34"/>
        <v>999:99.99</v>
      </c>
      <c r="BF49" s="4" t="str">
        <f t="shared" si="35"/>
        <v>999:99.99</v>
      </c>
      <c r="BG49" s="4" t="str">
        <f t="shared" si="36"/>
        <v>999:99.99</v>
      </c>
      <c r="BH49" s="4" t="str">
        <f t="shared" si="37"/>
        <v>999:99.99</v>
      </c>
      <c r="BJ49" s="4">
        <f t="shared" si="38"/>
        <v>0</v>
      </c>
      <c r="BK49" s="4">
        <f t="shared" si="39"/>
        <v>0</v>
      </c>
      <c r="BL49" s="4">
        <f t="shared" si="40"/>
        <v>0</v>
      </c>
      <c r="BM49" s="4">
        <f t="shared" si="41"/>
        <v>0</v>
      </c>
      <c r="BN49" s="4">
        <f t="shared" si="42"/>
        <v>0</v>
      </c>
      <c r="BO49" s="4">
        <f t="shared" si="43"/>
        <v>0</v>
      </c>
      <c r="BQ49" s="4">
        <f t="shared" si="44"/>
        <v>0</v>
      </c>
      <c r="BR49" s="4">
        <f t="shared" si="45"/>
        <v>0</v>
      </c>
      <c r="BS49" s="4">
        <f t="shared" si="46"/>
        <v>0</v>
      </c>
      <c r="BT49" s="4">
        <f t="shared" si="47"/>
        <v>0</v>
      </c>
      <c r="BU49" s="4">
        <f>BU48+IF(OR(選手!C45="",Y49=0),0,1)</f>
        <v>0</v>
      </c>
      <c r="BV49" s="4" t="str">
        <f>IF(OR(選手!C45="",Y49=0),"",BU49)</f>
        <v/>
      </c>
      <c r="BW49" s="4" t="str">
        <f t="shared" si="48"/>
        <v>　</v>
      </c>
      <c r="BZ49" s="4">
        <v>44</v>
      </c>
      <c r="CA49" s="4">
        <f>IF(COUNTIF(BT49,"1"),選手!C45,0)</f>
        <v>0</v>
      </c>
      <c r="CB49" s="4" t="str">
        <f>IF(ISERROR(VLOOKUP($BZ49,個人種目!$BV$5:$BY$147,2,0)),"",VLOOKUP($BZ49,個人種目!$BV$5:$BY$147,2,0))</f>
        <v/>
      </c>
    </row>
    <row r="50" spans="1:80" ht="24.75" customHeight="1" x14ac:dyDescent="0.25">
      <c r="A50" s="40" t="str">
        <f t="shared" si="58"/>
        <v/>
      </c>
      <c r="B50" s="38"/>
      <c r="C50" s="38"/>
      <c r="D50" s="38"/>
      <c r="E50" s="38"/>
      <c r="F50" s="43"/>
      <c r="G50" s="38"/>
      <c r="H50" s="44"/>
      <c r="I50" s="38"/>
      <c r="J50" s="44"/>
      <c r="K50" s="44"/>
      <c r="L50" s="44"/>
      <c r="M50" s="44"/>
      <c r="N50" s="44"/>
      <c r="O50" s="44"/>
      <c r="P50" s="44"/>
      <c r="Q50" s="40" t="str">
        <f t="shared" si="49"/>
        <v/>
      </c>
      <c r="R50" s="82" t="str">
        <f t="shared" si="10"/>
        <v/>
      </c>
      <c r="S50" s="157"/>
      <c r="T50" s="14">
        <f t="shared" si="50"/>
        <v>0</v>
      </c>
      <c r="U50" s="14">
        <f t="shared" si="59"/>
        <v>0</v>
      </c>
      <c r="V50" s="14">
        <f t="shared" si="51"/>
        <v>0</v>
      </c>
      <c r="W50" s="14">
        <f t="shared" si="12"/>
        <v>0</v>
      </c>
      <c r="X50" s="14">
        <f t="shared" si="13"/>
        <v>0</v>
      </c>
      <c r="Y50" s="14">
        <f t="shared" si="14"/>
        <v>0</v>
      </c>
      <c r="Z50" s="14">
        <f t="shared" si="15"/>
        <v>0</v>
      </c>
      <c r="AA50" s="14">
        <f t="shared" si="16"/>
        <v>0</v>
      </c>
      <c r="AB50" s="14">
        <f t="shared" si="17"/>
        <v>0</v>
      </c>
      <c r="AC50" s="14">
        <f t="shared" si="18"/>
        <v>0</v>
      </c>
      <c r="AD50" s="14">
        <f t="shared" si="19"/>
        <v>0</v>
      </c>
      <c r="AE50" s="13" t="str">
        <f t="shared" si="52"/>
        <v>19000100</v>
      </c>
      <c r="AF50" s="111" t="str">
        <f t="shared" si="20"/>
        <v/>
      </c>
      <c r="AG50" s="9" t="str">
        <f t="shared" si="21"/>
        <v/>
      </c>
      <c r="AH50" s="9" t="str">
        <f t="shared" si="22"/>
        <v/>
      </c>
      <c r="AI50" s="4" t="str">
        <f t="shared" si="53"/>
        <v/>
      </c>
      <c r="AJ50" s="71"/>
      <c r="AK50" s="37"/>
      <c r="AL50" s="37"/>
      <c r="AM50" s="37"/>
      <c r="AN50" s="37"/>
      <c r="AO50" s="37"/>
      <c r="AP50" s="7">
        <v>45</v>
      </c>
      <c r="AQ50" s="4">
        <f t="shared" si="54"/>
        <v>0</v>
      </c>
      <c r="AR50" s="4" t="str">
        <f t="shared" si="55"/>
        <v/>
      </c>
      <c r="AS50" s="4" t="str">
        <f t="shared" si="56"/>
        <v xml:space="preserve"> </v>
      </c>
      <c r="AT50" s="4" t="str">
        <f t="shared" si="24"/>
        <v/>
      </c>
      <c r="AU50" s="4" t="str">
        <f t="shared" si="25"/>
        <v/>
      </c>
      <c r="AV50" s="4" t="str">
        <f t="shared" si="26"/>
        <v/>
      </c>
      <c r="AW50" s="4" t="str">
        <f t="shared" si="27"/>
        <v/>
      </c>
      <c r="AX50" s="4" t="str">
        <f t="shared" si="28"/>
        <v/>
      </c>
      <c r="AY50" s="4" t="str">
        <f t="shared" si="29"/>
        <v/>
      </c>
      <c r="AZ50" s="4" t="str">
        <f t="shared" si="30"/>
        <v/>
      </c>
      <c r="BA50" s="4" t="str">
        <f t="shared" si="31"/>
        <v/>
      </c>
      <c r="BB50" s="4" t="str">
        <f t="shared" si="32"/>
        <v/>
      </c>
      <c r="BC50" s="4" t="str">
        <f t="shared" si="33"/>
        <v/>
      </c>
      <c r="BD50" s="4" t="str">
        <f t="shared" si="57"/>
        <v>999:99.99</v>
      </c>
      <c r="BE50" s="4" t="str">
        <f t="shared" si="34"/>
        <v>999:99.99</v>
      </c>
      <c r="BF50" s="4" t="str">
        <f t="shared" si="35"/>
        <v>999:99.99</v>
      </c>
      <c r="BG50" s="4" t="str">
        <f t="shared" si="36"/>
        <v>999:99.99</v>
      </c>
      <c r="BH50" s="4" t="str">
        <f t="shared" si="37"/>
        <v>999:99.99</v>
      </c>
      <c r="BJ50" s="4">
        <f t="shared" si="38"/>
        <v>0</v>
      </c>
      <c r="BK50" s="4">
        <f t="shared" si="39"/>
        <v>0</v>
      </c>
      <c r="BL50" s="4">
        <f t="shared" si="40"/>
        <v>0</v>
      </c>
      <c r="BM50" s="4">
        <f t="shared" si="41"/>
        <v>0</v>
      </c>
      <c r="BN50" s="4">
        <f t="shared" si="42"/>
        <v>0</v>
      </c>
      <c r="BO50" s="4">
        <f t="shared" si="43"/>
        <v>0</v>
      </c>
      <c r="BQ50" s="4">
        <f t="shared" si="44"/>
        <v>0</v>
      </c>
      <c r="BR50" s="4">
        <f t="shared" si="45"/>
        <v>0</v>
      </c>
      <c r="BS50" s="4">
        <f t="shared" si="46"/>
        <v>0</v>
      </c>
      <c r="BT50" s="4">
        <f t="shared" si="47"/>
        <v>0</v>
      </c>
      <c r="BU50" s="4">
        <f>BU49+IF(OR(選手!C46="",Y50=0),0,1)</f>
        <v>0</v>
      </c>
      <c r="BV50" s="4" t="str">
        <f>IF(OR(選手!C46="",Y50=0),"",BU50)</f>
        <v/>
      </c>
      <c r="BW50" s="4" t="str">
        <f t="shared" si="48"/>
        <v>　</v>
      </c>
      <c r="BZ50" s="4">
        <v>45</v>
      </c>
      <c r="CA50" s="4">
        <f>IF(COUNTIF(BT50,"1"),選手!C46,0)</f>
        <v>0</v>
      </c>
      <c r="CB50" s="4" t="str">
        <f>IF(ISERROR(VLOOKUP($BZ50,個人種目!$BV$5:$BY$147,2,0)),"",VLOOKUP($BZ50,個人種目!$BV$5:$BY$147,2,0))</f>
        <v/>
      </c>
    </row>
    <row r="51" spans="1:80" ht="24.75" customHeight="1" x14ac:dyDescent="0.25">
      <c r="A51" s="40" t="str">
        <f t="shared" si="58"/>
        <v/>
      </c>
      <c r="B51" s="38"/>
      <c r="C51" s="38"/>
      <c r="D51" s="38"/>
      <c r="E51" s="38"/>
      <c r="F51" s="43"/>
      <c r="G51" s="38"/>
      <c r="H51" s="44"/>
      <c r="I51" s="38"/>
      <c r="J51" s="44"/>
      <c r="K51" s="44"/>
      <c r="L51" s="44"/>
      <c r="M51" s="44"/>
      <c r="N51" s="44"/>
      <c r="O51" s="44"/>
      <c r="P51" s="44"/>
      <c r="Q51" s="40" t="str">
        <f t="shared" si="49"/>
        <v/>
      </c>
      <c r="R51" s="82" t="str">
        <f t="shared" si="10"/>
        <v/>
      </c>
      <c r="S51" s="157"/>
      <c r="T51" s="14">
        <f t="shared" si="50"/>
        <v>0</v>
      </c>
      <c r="U51" s="14">
        <f t="shared" si="59"/>
        <v>0</v>
      </c>
      <c r="V51" s="14">
        <f t="shared" si="51"/>
        <v>0</v>
      </c>
      <c r="W51" s="14">
        <f t="shared" si="12"/>
        <v>0</v>
      </c>
      <c r="X51" s="14">
        <f t="shared" si="13"/>
        <v>0</v>
      </c>
      <c r="Y51" s="14">
        <f t="shared" si="14"/>
        <v>0</v>
      </c>
      <c r="Z51" s="14">
        <f t="shared" si="15"/>
        <v>0</v>
      </c>
      <c r="AA51" s="14">
        <f t="shared" si="16"/>
        <v>0</v>
      </c>
      <c r="AB51" s="14">
        <f t="shared" si="17"/>
        <v>0</v>
      </c>
      <c r="AC51" s="14">
        <f t="shared" si="18"/>
        <v>0</v>
      </c>
      <c r="AD51" s="14">
        <f t="shared" si="19"/>
        <v>0</v>
      </c>
      <c r="AE51" s="13" t="str">
        <f t="shared" si="52"/>
        <v>19000100</v>
      </c>
      <c r="AF51" s="111" t="str">
        <f t="shared" si="20"/>
        <v/>
      </c>
      <c r="AG51" s="9" t="str">
        <f t="shared" si="21"/>
        <v/>
      </c>
      <c r="AH51" s="9" t="str">
        <f t="shared" si="22"/>
        <v/>
      </c>
      <c r="AI51" s="4" t="str">
        <f t="shared" si="53"/>
        <v/>
      </c>
      <c r="AJ51" s="71"/>
      <c r="AK51" s="37"/>
      <c r="AL51" s="37"/>
      <c r="AM51" s="37"/>
      <c r="AN51" s="37"/>
      <c r="AO51" s="37"/>
      <c r="AP51" s="7">
        <v>46</v>
      </c>
      <c r="AQ51" s="4">
        <f t="shared" si="54"/>
        <v>0</v>
      </c>
      <c r="AR51" s="4" t="str">
        <f t="shared" si="55"/>
        <v/>
      </c>
      <c r="AS51" s="4" t="str">
        <f t="shared" si="56"/>
        <v xml:space="preserve"> </v>
      </c>
      <c r="AT51" s="4" t="str">
        <f t="shared" si="24"/>
        <v/>
      </c>
      <c r="AU51" s="4" t="str">
        <f t="shared" si="25"/>
        <v/>
      </c>
      <c r="AV51" s="4" t="str">
        <f t="shared" si="26"/>
        <v/>
      </c>
      <c r="AW51" s="4" t="str">
        <f t="shared" si="27"/>
        <v/>
      </c>
      <c r="AX51" s="4" t="str">
        <f t="shared" si="28"/>
        <v/>
      </c>
      <c r="AY51" s="4" t="str">
        <f t="shared" si="29"/>
        <v/>
      </c>
      <c r="AZ51" s="4" t="str">
        <f t="shared" si="30"/>
        <v/>
      </c>
      <c r="BA51" s="4" t="str">
        <f t="shared" si="31"/>
        <v/>
      </c>
      <c r="BB51" s="4" t="str">
        <f t="shared" si="32"/>
        <v/>
      </c>
      <c r="BC51" s="4" t="str">
        <f t="shared" si="33"/>
        <v/>
      </c>
      <c r="BD51" s="4" t="str">
        <f t="shared" si="57"/>
        <v>999:99.99</v>
      </c>
      <c r="BE51" s="4" t="str">
        <f t="shared" si="34"/>
        <v>999:99.99</v>
      </c>
      <c r="BF51" s="4" t="str">
        <f t="shared" si="35"/>
        <v>999:99.99</v>
      </c>
      <c r="BG51" s="4" t="str">
        <f t="shared" si="36"/>
        <v>999:99.99</v>
      </c>
      <c r="BH51" s="4" t="str">
        <f t="shared" si="37"/>
        <v>999:99.99</v>
      </c>
      <c r="BJ51" s="4">
        <f t="shared" si="38"/>
        <v>0</v>
      </c>
      <c r="BK51" s="4">
        <f t="shared" si="39"/>
        <v>0</v>
      </c>
      <c r="BL51" s="4">
        <f t="shared" si="40"/>
        <v>0</v>
      </c>
      <c r="BM51" s="4">
        <f t="shared" si="41"/>
        <v>0</v>
      </c>
      <c r="BN51" s="4">
        <f t="shared" si="42"/>
        <v>0</v>
      </c>
      <c r="BO51" s="4">
        <f t="shared" si="43"/>
        <v>0</v>
      </c>
      <c r="BQ51" s="4">
        <f t="shared" si="44"/>
        <v>0</v>
      </c>
      <c r="BR51" s="4">
        <f t="shared" si="45"/>
        <v>0</v>
      </c>
      <c r="BS51" s="4">
        <f t="shared" si="46"/>
        <v>0</v>
      </c>
      <c r="BT51" s="4">
        <f t="shared" si="47"/>
        <v>0</v>
      </c>
      <c r="BU51" s="4">
        <f>BU50+IF(OR(選手!C47="",Y51=0),0,1)</f>
        <v>0</v>
      </c>
      <c r="BV51" s="4" t="str">
        <f>IF(OR(選手!C47="",Y51=0),"",BU51)</f>
        <v/>
      </c>
      <c r="BW51" s="4" t="str">
        <f t="shared" si="48"/>
        <v>　</v>
      </c>
      <c r="BZ51" s="4">
        <v>46</v>
      </c>
      <c r="CA51" s="4">
        <f>IF(COUNTIF(BT51,"1"),選手!C47,0)</f>
        <v>0</v>
      </c>
      <c r="CB51" s="4" t="str">
        <f>IF(ISERROR(VLOOKUP($BZ51,個人種目!$BV$5:$BY$147,2,0)),"",VLOOKUP($BZ51,個人種目!$BV$5:$BY$147,2,0))</f>
        <v/>
      </c>
    </row>
    <row r="52" spans="1:80" ht="24.75" customHeight="1" x14ac:dyDescent="0.25">
      <c r="A52" s="40" t="str">
        <f t="shared" si="58"/>
        <v/>
      </c>
      <c r="B52" s="38"/>
      <c r="C52" s="38"/>
      <c r="D52" s="38"/>
      <c r="E52" s="38"/>
      <c r="F52" s="43"/>
      <c r="G52" s="38"/>
      <c r="H52" s="44"/>
      <c r="I52" s="38"/>
      <c r="J52" s="44"/>
      <c r="K52" s="44"/>
      <c r="L52" s="44"/>
      <c r="M52" s="44"/>
      <c r="N52" s="44"/>
      <c r="O52" s="44"/>
      <c r="P52" s="44"/>
      <c r="Q52" s="40" t="str">
        <f t="shared" si="49"/>
        <v/>
      </c>
      <c r="R52" s="82" t="str">
        <f t="shared" si="10"/>
        <v/>
      </c>
      <c r="S52" s="157"/>
      <c r="T52" s="14">
        <f t="shared" si="50"/>
        <v>0</v>
      </c>
      <c r="U52" s="14">
        <f t="shared" si="59"/>
        <v>0</v>
      </c>
      <c r="V52" s="14">
        <f t="shared" si="51"/>
        <v>0</v>
      </c>
      <c r="W52" s="14">
        <f t="shared" si="12"/>
        <v>0</v>
      </c>
      <c r="X52" s="14">
        <f t="shared" si="13"/>
        <v>0</v>
      </c>
      <c r="Y52" s="14">
        <f t="shared" si="14"/>
        <v>0</v>
      </c>
      <c r="Z52" s="14">
        <f t="shared" si="15"/>
        <v>0</v>
      </c>
      <c r="AA52" s="14">
        <f t="shared" si="16"/>
        <v>0</v>
      </c>
      <c r="AB52" s="14">
        <f t="shared" si="17"/>
        <v>0</v>
      </c>
      <c r="AC52" s="14">
        <f t="shared" si="18"/>
        <v>0</v>
      </c>
      <c r="AD52" s="14">
        <f t="shared" si="19"/>
        <v>0</v>
      </c>
      <c r="AE52" s="13" t="str">
        <f t="shared" si="52"/>
        <v>19000100</v>
      </c>
      <c r="AF52" s="111" t="str">
        <f t="shared" si="20"/>
        <v/>
      </c>
      <c r="AG52" s="9" t="str">
        <f t="shared" si="21"/>
        <v/>
      </c>
      <c r="AH52" s="9" t="str">
        <f t="shared" si="22"/>
        <v/>
      </c>
      <c r="AI52" s="4" t="str">
        <f t="shared" si="53"/>
        <v/>
      </c>
      <c r="AJ52" s="71"/>
      <c r="AK52" s="37"/>
      <c r="AL52" s="37"/>
      <c r="AM52" s="37"/>
      <c r="AN52" s="37"/>
      <c r="AO52" s="37"/>
      <c r="AP52" s="7">
        <v>47</v>
      </c>
      <c r="AQ52" s="4">
        <f t="shared" si="54"/>
        <v>0</v>
      </c>
      <c r="AR52" s="4" t="str">
        <f t="shared" si="55"/>
        <v/>
      </c>
      <c r="AS52" s="4" t="str">
        <f t="shared" si="56"/>
        <v xml:space="preserve"> </v>
      </c>
      <c r="AT52" s="4" t="str">
        <f t="shared" si="24"/>
        <v/>
      </c>
      <c r="AU52" s="4" t="str">
        <f t="shared" si="25"/>
        <v/>
      </c>
      <c r="AV52" s="4" t="str">
        <f t="shared" si="26"/>
        <v/>
      </c>
      <c r="AW52" s="4" t="str">
        <f t="shared" si="27"/>
        <v/>
      </c>
      <c r="AX52" s="4" t="str">
        <f t="shared" si="28"/>
        <v/>
      </c>
      <c r="AY52" s="4" t="str">
        <f t="shared" si="29"/>
        <v/>
      </c>
      <c r="AZ52" s="4" t="str">
        <f t="shared" si="30"/>
        <v/>
      </c>
      <c r="BA52" s="4" t="str">
        <f t="shared" si="31"/>
        <v/>
      </c>
      <c r="BB52" s="4" t="str">
        <f t="shared" si="32"/>
        <v/>
      </c>
      <c r="BC52" s="4" t="str">
        <f t="shared" si="33"/>
        <v/>
      </c>
      <c r="BD52" s="4" t="str">
        <f t="shared" si="57"/>
        <v>999:99.99</v>
      </c>
      <c r="BE52" s="4" t="str">
        <f t="shared" si="34"/>
        <v>999:99.99</v>
      </c>
      <c r="BF52" s="4" t="str">
        <f t="shared" si="35"/>
        <v>999:99.99</v>
      </c>
      <c r="BG52" s="4" t="str">
        <f t="shared" si="36"/>
        <v>999:99.99</v>
      </c>
      <c r="BH52" s="4" t="str">
        <f t="shared" si="37"/>
        <v>999:99.99</v>
      </c>
      <c r="BJ52" s="4">
        <f t="shared" si="38"/>
        <v>0</v>
      </c>
      <c r="BK52" s="4">
        <f t="shared" si="39"/>
        <v>0</v>
      </c>
      <c r="BL52" s="4">
        <f t="shared" si="40"/>
        <v>0</v>
      </c>
      <c r="BM52" s="4">
        <f t="shared" si="41"/>
        <v>0</v>
      </c>
      <c r="BN52" s="4">
        <f t="shared" si="42"/>
        <v>0</v>
      </c>
      <c r="BO52" s="4">
        <f t="shared" si="43"/>
        <v>0</v>
      </c>
      <c r="BQ52" s="4">
        <f t="shared" si="44"/>
        <v>0</v>
      </c>
      <c r="BR52" s="4">
        <f t="shared" si="45"/>
        <v>0</v>
      </c>
      <c r="BS52" s="4">
        <f t="shared" si="46"/>
        <v>0</v>
      </c>
      <c r="BT52" s="4">
        <f t="shared" si="47"/>
        <v>0</v>
      </c>
      <c r="BU52" s="4">
        <f>BU51+IF(OR(選手!C48="",Y52=0),0,1)</f>
        <v>0</v>
      </c>
      <c r="BV52" s="4" t="str">
        <f>IF(OR(選手!C48="",Y52=0),"",BU52)</f>
        <v/>
      </c>
      <c r="BW52" s="4" t="str">
        <f t="shared" si="48"/>
        <v>　</v>
      </c>
      <c r="BZ52" s="4">
        <v>47</v>
      </c>
      <c r="CA52" s="4">
        <f>IF(COUNTIF(BT52,"1"),選手!C48,0)</f>
        <v>0</v>
      </c>
      <c r="CB52" s="4" t="str">
        <f>IF(ISERROR(VLOOKUP($BZ52,個人種目!$BV$5:$BY$147,2,0)),"",VLOOKUP($BZ52,個人種目!$BV$5:$BY$147,2,0))</f>
        <v/>
      </c>
    </row>
    <row r="53" spans="1:80" ht="24.75" customHeight="1" x14ac:dyDescent="0.25">
      <c r="A53" s="40" t="str">
        <f t="shared" si="58"/>
        <v/>
      </c>
      <c r="B53" s="38"/>
      <c r="C53" s="38"/>
      <c r="D53" s="38"/>
      <c r="E53" s="38"/>
      <c r="F53" s="43"/>
      <c r="G53" s="38"/>
      <c r="H53" s="44"/>
      <c r="I53" s="38"/>
      <c r="J53" s="44"/>
      <c r="K53" s="44"/>
      <c r="L53" s="44"/>
      <c r="M53" s="44"/>
      <c r="N53" s="44"/>
      <c r="O53" s="44"/>
      <c r="P53" s="44"/>
      <c r="Q53" s="40" t="str">
        <f t="shared" si="49"/>
        <v/>
      </c>
      <c r="R53" s="82" t="str">
        <f t="shared" si="10"/>
        <v/>
      </c>
      <c r="S53" s="157"/>
      <c r="T53" s="14">
        <f t="shared" si="50"/>
        <v>0</v>
      </c>
      <c r="U53" s="14">
        <f t="shared" si="59"/>
        <v>0</v>
      </c>
      <c r="V53" s="14">
        <f t="shared" si="51"/>
        <v>0</v>
      </c>
      <c r="W53" s="14">
        <f t="shared" si="12"/>
        <v>0</v>
      </c>
      <c r="X53" s="14">
        <f t="shared" si="13"/>
        <v>0</v>
      </c>
      <c r="Y53" s="14">
        <f t="shared" si="14"/>
        <v>0</v>
      </c>
      <c r="Z53" s="14">
        <f t="shared" si="15"/>
        <v>0</v>
      </c>
      <c r="AA53" s="14">
        <f t="shared" si="16"/>
        <v>0</v>
      </c>
      <c r="AB53" s="14">
        <f t="shared" si="17"/>
        <v>0</v>
      </c>
      <c r="AC53" s="14">
        <f t="shared" si="18"/>
        <v>0</v>
      </c>
      <c r="AD53" s="14">
        <f t="shared" si="19"/>
        <v>0</v>
      </c>
      <c r="AE53" s="13" t="str">
        <f t="shared" si="52"/>
        <v>19000100</v>
      </c>
      <c r="AF53" s="111" t="str">
        <f t="shared" si="20"/>
        <v/>
      </c>
      <c r="AG53" s="9" t="str">
        <f t="shared" si="21"/>
        <v/>
      </c>
      <c r="AH53" s="9" t="str">
        <f t="shared" si="22"/>
        <v/>
      </c>
      <c r="AI53" s="4" t="str">
        <f t="shared" si="53"/>
        <v/>
      </c>
      <c r="AJ53" s="71"/>
      <c r="AK53" s="37"/>
      <c r="AL53" s="37"/>
      <c r="AM53" s="37"/>
      <c r="AN53" s="37"/>
      <c r="AO53" s="37"/>
      <c r="AP53" s="7">
        <v>48</v>
      </c>
      <c r="AQ53" s="4">
        <f t="shared" si="54"/>
        <v>0</v>
      </c>
      <c r="AR53" s="4" t="str">
        <f t="shared" si="55"/>
        <v/>
      </c>
      <c r="AS53" s="4" t="str">
        <f t="shared" si="56"/>
        <v xml:space="preserve"> </v>
      </c>
      <c r="AT53" s="4" t="str">
        <f t="shared" si="24"/>
        <v/>
      </c>
      <c r="AU53" s="4" t="str">
        <f t="shared" si="25"/>
        <v/>
      </c>
      <c r="AV53" s="4" t="str">
        <f t="shared" si="26"/>
        <v/>
      </c>
      <c r="AW53" s="4" t="str">
        <f t="shared" si="27"/>
        <v/>
      </c>
      <c r="AX53" s="4" t="str">
        <f t="shared" si="28"/>
        <v/>
      </c>
      <c r="AY53" s="4" t="str">
        <f t="shared" si="29"/>
        <v/>
      </c>
      <c r="AZ53" s="4" t="str">
        <f t="shared" si="30"/>
        <v/>
      </c>
      <c r="BA53" s="4" t="str">
        <f t="shared" si="31"/>
        <v/>
      </c>
      <c r="BB53" s="4" t="str">
        <f t="shared" si="32"/>
        <v/>
      </c>
      <c r="BC53" s="4" t="str">
        <f t="shared" si="33"/>
        <v/>
      </c>
      <c r="BD53" s="4" t="str">
        <f t="shared" si="57"/>
        <v>999:99.99</v>
      </c>
      <c r="BE53" s="4" t="str">
        <f t="shared" si="34"/>
        <v>999:99.99</v>
      </c>
      <c r="BF53" s="4" t="str">
        <f t="shared" si="35"/>
        <v>999:99.99</v>
      </c>
      <c r="BG53" s="4" t="str">
        <f t="shared" si="36"/>
        <v>999:99.99</v>
      </c>
      <c r="BH53" s="4" t="str">
        <f t="shared" si="37"/>
        <v>999:99.99</v>
      </c>
      <c r="BJ53" s="4">
        <f t="shared" si="38"/>
        <v>0</v>
      </c>
      <c r="BK53" s="4">
        <f t="shared" si="39"/>
        <v>0</v>
      </c>
      <c r="BL53" s="4">
        <f t="shared" si="40"/>
        <v>0</v>
      </c>
      <c r="BM53" s="4">
        <f t="shared" si="41"/>
        <v>0</v>
      </c>
      <c r="BN53" s="4">
        <f t="shared" si="42"/>
        <v>0</v>
      </c>
      <c r="BO53" s="4">
        <f t="shared" si="43"/>
        <v>0</v>
      </c>
      <c r="BQ53" s="4">
        <f t="shared" si="44"/>
        <v>0</v>
      </c>
      <c r="BR53" s="4">
        <f t="shared" si="45"/>
        <v>0</v>
      </c>
      <c r="BS53" s="4">
        <f t="shared" si="46"/>
        <v>0</v>
      </c>
      <c r="BT53" s="4">
        <f t="shared" si="47"/>
        <v>0</v>
      </c>
      <c r="BU53" s="4">
        <f>BU52+IF(OR(選手!C49="",Y53=0),0,1)</f>
        <v>0</v>
      </c>
      <c r="BV53" s="4" t="str">
        <f>IF(OR(選手!C49="",Y53=0),"",BU53)</f>
        <v/>
      </c>
      <c r="BW53" s="4" t="str">
        <f t="shared" si="48"/>
        <v>　</v>
      </c>
      <c r="BZ53" s="4">
        <v>48</v>
      </c>
      <c r="CA53" s="4">
        <f>IF(COUNTIF(BT53,"1"),選手!C49,0)</f>
        <v>0</v>
      </c>
      <c r="CB53" s="4" t="str">
        <f>IF(ISERROR(VLOOKUP($BZ53,個人種目!$BV$5:$BY$147,2,0)),"",VLOOKUP($BZ53,個人種目!$BV$5:$BY$147,2,0))</f>
        <v/>
      </c>
    </row>
    <row r="54" spans="1:80" ht="24.75" customHeight="1" x14ac:dyDescent="0.25">
      <c r="A54" s="40" t="str">
        <f t="shared" si="58"/>
        <v/>
      </c>
      <c r="B54" s="38"/>
      <c r="C54" s="38"/>
      <c r="D54" s="38"/>
      <c r="E54" s="38"/>
      <c r="F54" s="43"/>
      <c r="G54" s="38"/>
      <c r="H54" s="44"/>
      <c r="I54" s="38"/>
      <c r="J54" s="44"/>
      <c r="K54" s="44"/>
      <c r="L54" s="44"/>
      <c r="M54" s="44"/>
      <c r="N54" s="44"/>
      <c r="O54" s="44"/>
      <c r="P54" s="44"/>
      <c r="Q54" s="40" t="str">
        <f t="shared" si="49"/>
        <v/>
      </c>
      <c r="R54" s="82" t="str">
        <f t="shared" si="10"/>
        <v/>
      </c>
      <c r="S54" s="157"/>
      <c r="T54" s="14">
        <f t="shared" si="50"/>
        <v>0</v>
      </c>
      <c r="U54" s="14">
        <f t="shared" si="59"/>
        <v>0</v>
      </c>
      <c r="V54" s="14">
        <f t="shared" si="51"/>
        <v>0</v>
      </c>
      <c r="W54" s="14">
        <f t="shared" si="12"/>
        <v>0</v>
      </c>
      <c r="X54" s="14">
        <f t="shared" si="13"/>
        <v>0</v>
      </c>
      <c r="Y54" s="14">
        <f t="shared" si="14"/>
        <v>0</v>
      </c>
      <c r="Z54" s="14">
        <f t="shared" si="15"/>
        <v>0</v>
      </c>
      <c r="AA54" s="14">
        <f t="shared" si="16"/>
        <v>0</v>
      </c>
      <c r="AB54" s="14">
        <f t="shared" si="17"/>
        <v>0</v>
      </c>
      <c r="AC54" s="14">
        <f t="shared" si="18"/>
        <v>0</v>
      </c>
      <c r="AD54" s="14">
        <f t="shared" si="19"/>
        <v>0</v>
      </c>
      <c r="AE54" s="13" t="str">
        <f t="shared" si="52"/>
        <v>19000100</v>
      </c>
      <c r="AF54" s="111" t="str">
        <f t="shared" si="20"/>
        <v/>
      </c>
      <c r="AG54" s="9" t="str">
        <f t="shared" si="21"/>
        <v/>
      </c>
      <c r="AH54" s="9" t="str">
        <f t="shared" si="22"/>
        <v/>
      </c>
      <c r="AI54" s="4" t="str">
        <f t="shared" si="53"/>
        <v/>
      </c>
      <c r="AJ54" s="71"/>
      <c r="AK54" s="37"/>
      <c r="AL54" s="37"/>
      <c r="AM54" s="37"/>
      <c r="AN54" s="37"/>
      <c r="AO54" s="37"/>
      <c r="AP54" s="7">
        <v>49</v>
      </c>
      <c r="AQ54" s="4">
        <f t="shared" si="54"/>
        <v>0</v>
      </c>
      <c r="AR54" s="4" t="str">
        <f t="shared" si="55"/>
        <v/>
      </c>
      <c r="AS54" s="4" t="str">
        <f t="shared" si="56"/>
        <v xml:space="preserve"> </v>
      </c>
      <c r="AT54" s="4" t="str">
        <f t="shared" si="24"/>
        <v/>
      </c>
      <c r="AU54" s="4" t="str">
        <f t="shared" si="25"/>
        <v/>
      </c>
      <c r="AV54" s="4" t="str">
        <f t="shared" si="26"/>
        <v/>
      </c>
      <c r="AW54" s="4" t="str">
        <f t="shared" si="27"/>
        <v/>
      </c>
      <c r="AX54" s="4" t="str">
        <f t="shared" si="28"/>
        <v/>
      </c>
      <c r="AY54" s="4" t="str">
        <f t="shared" si="29"/>
        <v/>
      </c>
      <c r="AZ54" s="4" t="str">
        <f t="shared" si="30"/>
        <v/>
      </c>
      <c r="BA54" s="4" t="str">
        <f t="shared" si="31"/>
        <v/>
      </c>
      <c r="BB54" s="4" t="str">
        <f t="shared" si="32"/>
        <v/>
      </c>
      <c r="BC54" s="4" t="str">
        <f t="shared" si="33"/>
        <v/>
      </c>
      <c r="BD54" s="4" t="str">
        <f t="shared" si="57"/>
        <v>999:99.99</v>
      </c>
      <c r="BE54" s="4" t="str">
        <f t="shared" si="34"/>
        <v>999:99.99</v>
      </c>
      <c r="BF54" s="4" t="str">
        <f t="shared" si="35"/>
        <v>999:99.99</v>
      </c>
      <c r="BG54" s="4" t="str">
        <f t="shared" si="36"/>
        <v>999:99.99</v>
      </c>
      <c r="BH54" s="4" t="str">
        <f t="shared" si="37"/>
        <v>999:99.99</v>
      </c>
      <c r="BJ54" s="4">
        <f t="shared" si="38"/>
        <v>0</v>
      </c>
      <c r="BK54" s="4">
        <f t="shared" si="39"/>
        <v>0</v>
      </c>
      <c r="BL54" s="4">
        <f t="shared" si="40"/>
        <v>0</v>
      </c>
      <c r="BM54" s="4">
        <f t="shared" si="41"/>
        <v>0</v>
      </c>
      <c r="BN54" s="4">
        <f t="shared" si="42"/>
        <v>0</v>
      </c>
      <c r="BO54" s="4">
        <f t="shared" si="43"/>
        <v>0</v>
      </c>
      <c r="BQ54" s="4">
        <f t="shared" si="44"/>
        <v>0</v>
      </c>
      <c r="BR54" s="4">
        <f t="shared" si="45"/>
        <v>0</v>
      </c>
      <c r="BS54" s="4">
        <f t="shared" si="46"/>
        <v>0</v>
      </c>
      <c r="BT54" s="4">
        <f t="shared" si="47"/>
        <v>0</v>
      </c>
      <c r="BU54" s="4">
        <f>BU53+IF(OR(選手!C50="",Y54=0),0,1)</f>
        <v>0</v>
      </c>
      <c r="BV54" s="4" t="str">
        <f>IF(OR(選手!C50="",Y54=0),"",BU54)</f>
        <v/>
      </c>
      <c r="BW54" s="4" t="str">
        <f t="shared" si="48"/>
        <v>　</v>
      </c>
      <c r="BZ54" s="4">
        <v>49</v>
      </c>
      <c r="CA54" s="4">
        <f>IF(COUNTIF(BT54,"1"),選手!C50,0)</f>
        <v>0</v>
      </c>
      <c r="CB54" s="4" t="str">
        <f>IF(ISERROR(VLOOKUP($BZ54,個人種目!$BV$5:$BY$147,2,0)),"",VLOOKUP($BZ54,個人種目!$BV$5:$BY$147,2,0))</f>
        <v/>
      </c>
    </row>
    <row r="55" spans="1:80" ht="24.75" customHeight="1" x14ac:dyDescent="0.25">
      <c r="A55" s="40" t="str">
        <f t="shared" si="58"/>
        <v/>
      </c>
      <c r="B55" s="38"/>
      <c r="C55" s="38"/>
      <c r="D55" s="38"/>
      <c r="E55" s="38"/>
      <c r="F55" s="43"/>
      <c r="G55" s="38"/>
      <c r="H55" s="44"/>
      <c r="I55" s="38"/>
      <c r="J55" s="44"/>
      <c r="K55" s="44"/>
      <c r="L55" s="44"/>
      <c r="M55" s="44"/>
      <c r="N55" s="44"/>
      <c r="O55" s="44"/>
      <c r="P55" s="44"/>
      <c r="Q55" s="40" t="str">
        <f t="shared" si="49"/>
        <v/>
      </c>
      <c r="R55" s="82" t="str">
        <f t="shared" si="10"/>
        <v/>
      </c>
      <c r="S55" s="157"/>
      <c r="T55" s="14">
        <f t="shared" si="50"/>
        <v>0</v>
      </c>
      <c r="U55" s="14">
        <f t="shared" si="11"/>
        <v>0</v>
      </c>
      <c r="V55" s="14">
        <f t="shared" si="51"/>
        <v>0</v>
      </c>
      <c r="W55" s="14">
        <f t="shared" si="12"/>
        <v>0</v>
      </c>
      <c r="X55" s="14">
        <f t="shared" si="13"/>
        <v>0</v>
      </c>
      <c r="Y55" s="14">
        <f t="shared" si="14"/>
        <v>0</v>
      </c>
      <c r="Z55" s="14">
        <f t="shared" si="15"/>
        <v>0</v>
      </c>
      <c r="AA55" s="14">
        <f t="shared" si="16"/>
        <v>0</v>
      </c>
      <c r="AB55" s="14">
        <f t="shared" si="17"/>
        <v>0</v>
      </c>
      <c r="AC55" s="14">
        <f t="shared" si="18"/>
        <v>0</v>
      </c>
      <c r="AD55" s="14">
        <f t="shared" si="19"/>
        <v>0</v>
      </c>
      <c r="AE55" s="13" t="str">
        <f t="shared" si="52"/>
        <v>19000100</v>
      </c>
      <c r="AF55" s="111" t="str">
        <f t="shared" si="20"/>
        <v/>
      </c>
      <c r="AG55" s="9" t="str">
        <f t="shared" si="21"/>
        <v/>
      </c>
      <c r="AH55" s="9" t="str">
        <f t="shared" si="22"/>
        <v/>
      </c>
      <c r="AI55" s="4" t="str">
        <f t="shared" si="53"/>
        <v/>
      </c>
      <c r="AJ55" s="71"/>
      <c r="AK55" s="37"/>
      <c r="AL55" s="37"/>
      <c r="AM55" s="37"/>
      <c r="AN55" s="37"/>
      <c r="AO55" s="37"/>
      <c r="AP55" s="7">
        <v>50</v>
      </c>
      <c r="AQ55" s="4">
        <f t="shared" si="54"/>
        <v>0</v>
      </c>
      <c r="AR55" s="4" t="str">
        <f t="shared" si="55"/>
        <v/>
      </c>
      <c r="AS55" s="4" t="str">
        <f t="shared" si="56"/>
        <v xml:space="preserve"> </v>
      </c>
      <c r="AT55" s="4" t="str">
        <f t="shared" si="24"/>
        <v/>
      </c>
      <c r="AU55" s="4" t="str">
        <f t="shared" si="25"/>
        <v/>
      </c>
      <c r="AV55" s="4" t="str">
        <f t="shared" si="26"/>
        <v/>
      </c>
      <c r="AW55" s="4" t="str">
        <f t="shared" si="27"/>
        <v/>
      </c>
      <c r="AX55" s="4" t="str">
        <f t="shared" si="28"/>
        <v/>
      </c>
      <c r="AY55" s="4" t="str">
        <f t="shared" si="29"/>
        <v/>
      </c>
      <c r="AZ55" s="4" t="str">
        <f t="shared" si="30"/>
        <v/>
      </c>
      <c r="BA55" s="4" t="str">
        <f t="shared" si="31"/>
        <v/>
      </c>
      <c r="BB55" s="4" t="str">
        <f t="shared" si="32"/>
        <v/>
      </c>
      <c r="BC55" s="4" t="str">
        <f t="shared" si="33"/>
        <v/>
      </c>
      <c r="BD55" s="4" t="str">
        <f t="shared" si="57"/>
        <v>999:99.99</v>
      </c>
      <c r="BE55" s="4" t="str">
        <f t="shared" si="34"/>
        <v>999:99.99</v>
      </c>
      <c r="BF55" s="4" t="str">
        <f t="shared" si="35"/>
        <v>999:99.99</v>
      </c>
      <c r="BG55" s="4" t="str">
        <f t="shared" si="36"/>
        <v>999:99.99</v>
      </c>
      <c r="BH55" s="4" t="str">
        <f t="shared" si="37"/>
        <v>999:99.99</v>
      </c>
      <c r="BJ55" s="4">
        <f t="shared" si="38"/>
        <v>0</v>
      </c>
      <c r="BK55" s="4">
        <f t="shared" si="39"/>
        <v>0</v>
      </c>
      <c r="BL55" s="4">
        <f t="shared" si="40"/>
        <v>0</v>
      </c>
      <c r="BM55" s="4">
        <f t="shared" si="41"/>
        <v>0</v>
      </c>
      <c r="BN55" s="4">
        <f t="shared" si="42"/>
        <v>0</v>
      </c>
      <c r="BO55" s="4">
        <f t="shared" si="43"/>
        <v>0</v>
      </c>
      <c r="BQ55" s="4">
        <f t="shared" si="44"/>
        <v>0</v>
      </c>
      <c r="BR55" s="4">
        <f t="shared" si="45"/>
        <v>0</v>
      </c>
      <c r="BS55" s="4">
        <f t="shared" si="46"/>
        <v>0</v>
      </c>
      <c r="BT55" s="4">
        <f t="shared" si="47"/>
        <v>0</v>
      </c>
      <c r="BU55" s="4">
        <f>BU54+IF(OR(選手!C51="",Y55=0),0,1)</f>
        <v>0</v>
      </c>
      <c r="BV55" s="4" t="str">
        <f>IF(OR(選手!C51="",Y55=0),"",BU55)</f>
        <v/>
      </c>
      <c r="BW55" s="4" t="str">
        <f t="shared" si="48"/>
        <v>　</v>
      </c>
      <c r="BZ55" s="4">
        <v>50</v>
      </c>
      <c r="CA55" s="4">
        <f>IF(COUNTIF(BT55,"1"),選手!C51,0)</f>
        <v>0</v>
      </c>
      <c r="CB55" s="4" t="str">
        <f>IF(ISERROR(VLOOKUP($BZ55,個人種目!$BV$5:$BY$147,2,0)),"",VLOOKUP($BZ55,個人種目!$BV$5:$BY$147,2,0))</f>
        <v/>
      </c>
    </row>
    <row r="56" spans="1:80" ht="24.75" customHeight="1" x14ac:dyDescent="0.25">
      <c r="A56" s="3"/>
      <c r="B56" s="8"/>
      <c r="C56" s="8"/>
      <c r="D56" s="8"/>
      <c r="E56" s="8"/>
      <c r="F56" s="8"/>
      <c r="Q56" s="48" t="str">
        <f t="shared" si="49"/>
        <v/>
      </c>
      <c r="R56" s="45" t="str">
        <f>IF(ISERROR(VLOOKUP(AI56,AK$59:$AL$74,2,0)),"",VLOOKUP(AI56,AK$59:$AL$74,2,0))</f>
        <v/>
      </c>
      <c r="Y56" s="16">
        <f>50-COUNTIF(Y6:Y55,0)</f>
        <v>0</v>
      </c>
      <c r="Z56" s="14"/>
      <c r="AA56" s="14"/>
      <c r="AB56" s="14"/>
      <c r="AC56" s="14"/>
      <c r="AD56" s="14"/>
      <c r="AE56" s="13"/>
      <c r="AF56" s="9" t="str">
        <f t="shared" ref="AF56:AF57" si="60">IF(R56="","",IF(Q56&lt;9,1,IF(Q56&lt;11,2,IF(Q56&lt;13,3,IF(Q56&lt;15,4,5)))))</f>
        <v/>
      </c>
      <c r="AG56" s="9" t="str">
        <f>IF(ISERROR(VLOOKUP($AI56,$AK$59:$AN$74,3,0)),"",VLOOKUP($AI56,$AK$59:$AN$74,3,0))</f>
        <v/>
      </c>
      <c r="AH56" s="9" t="str">
        <f>IF(ISERROR(VLOOKUP($AI56,$AK$59:$AN$74,4,0)),"",VLOOKUP($AI56,$AK$59:$AN$74,4,0))</f>
        <v/>
      </c>
      <c r="AI56" s="4" t="str">
        <f t="shared" si="53"/>
        <v/>
      </c>
      <c r="AJ56" s="71"/>
      <c r="AK56" s="37"/>
      <c r="AL56" s="37"/>
      <c r="AM56" s="37"/>
      <c r="AN56" s="37"/>
      <c r="AO56" s="37"/>
      <c r="AT56" s="4" t="str">
        <f>IF($G56="","",VLOOKUP($G56,$AJ$6:$AM$61,3,0))</f>
        <v/>
      </c>
      <c r="AU56" s="4" t="str">
        <f>IF($I56="","",VLOOKUP($I56,$AJ$6:$AM$61,3,0))</f>
        <v/>
      </c>
      <c r="BU56" s="4">
        <f>BU55+IF(OR(選手!C52="",Y56=0),0,1)</f>
        <v>0</v>
      </c>
      <c r="BV56" s="4" t="str">
        <f>IF(OR(選手!C52="",Y56=0),"",BU56)</f>
        <v/>
      </c>
      <c r="BW56" s="4" t="str">
        <f t="shared" si="48"/>
        <v>　</v>
      </c>
      <c r="BZ56" s="4">
        <v>51</v>
      </c>
      <c r="CB56" s="4" t="str">
        <f>IF(ISERROR(VLOOKUP($BZ56,個人種目!$BV$5:$BY$147,2,0)),"",VLOOKUP($BZ56,個人種目!$BV$5:$BY$147,2,0))</f>
        <v/>
      </c>
    </row>
    <row r="57" spans="1:80" ht="24.75" customHeight="1" x14ac:dyDescent="0.25">
      <c r="A57" s="5" t="s">
        <v>18</v>
      </c>
      <c r="G57" s="69" t="s">
        <v>30</v>
      </c>
      <c r="H57" s="9" t="s">
        <v>9</v>
      </c>
      <c r="I57" s="69" t="s">
        <v>30</v>
      </c>
      <c r="J57" s="9" t="s">
        <v>9</v>
      </c>
      <c r="K57" s="69" t="s">
        <v>30</v>
      </c>
      <c r="L57" s="9" t="s">
        <v>9</v>
      </c>
      <c r="M57" s="77" t="s">
        <v>30</v>
      </c>
      <c r="N57" s="76" t="s">
        <v>9</v>
      </c>
      <c r="O57" s="77" t="s">
        <v>30</v>
      </c>
      <c r="P57" s="76" t="s">
        <v>9</v>
      </c>
      <c r="Q57" s="48" t="str">
        <f t="shared" si="49"/>
        <v/>
      </c>
      <c r="R57" s="45" t="str">
        <f>IF(ISERROR(VLOOKUP(AI57,AK$59:$AL$74,2,0)),"",VLOOKUP(AI57,AK$59:$AL$74,2,0))</f>
        <v/>
      </c>
      <c r="Y57" s="16">
        <f>SUM(Y6:Y55)</f>
        <v>0</v>
      </c>
      <c r="Z57" s="14"/>
      <c r="AA57" s="14"/>
      <c r="AB57" s="14"/>
      <c r="AC57" s="14"/>
      <c r="AD57" s="14"/>
      <c r="AE57" s="13"/>
      <c r="AF57" s="9" t="str">
        <f t="shared" si="60"/>
        <v/>
      </c>
      <c r="AG57" s="9" t="str">
        <f>IF(ISERROR(VLOOKUP($AI57,$AK$59:$AN$74,3,0)),"",VLOOKUP($AI57,$AK$59:$AN$74,3,0))</f>
        <v/>
      </c>
      <c r="AH57" s="9" t="str">
        <f>IF(ISERROR(VLOOKUP($AI57,$AK$59:$AN$74,4,0)),"",VLOOKUP($AI57,$AK$59:$AN$74,4,0))</f>
        <v/>
      </c>
      <c r="AI57" s="4" t="str">
        <f t="shared" si="53"/>
        <v/>
      </c>
      <c r="AJ57" s="71"/>
      <c r="AK57" s="37"/>
      <c r="AL57" s="37"/>
      <c r="AM57" s="37"/>
      <c r="AN57" s="37"/>
      <c r="AO57" s="37"/>
      <c r="BJ57" s="4">
        <f t="shared" ref="BJ57:BO57" si="61">COUNTIF(BJ58:BJ107,1)</f>
        <v>0</v>
      </c>
      <c r="BK57" s="4">
        <f t="shared" si="61"/>
        <v>0</v>
      </c>
      <c r="BL57" s="4">
        <f t="shared" si="61"/>
        <v>0</v>
      </c>
      <c r="BM57" s="4">
        <f t="shared" si="61"/>
        <v>0</v>
      </c>
      <c r="BN57" s="4">
        <f t="shared" si="61"/>
        <v>0</v>
      </c>
      <c r="BO57" s="4">
        <f t="shared" si="61"/>
        <v>0</v>
      </c>
      <c r="BU57" s="4">
        <f>BU56+IF(OR(選手!C53="",Y57=0),0,1)</f>
        <v>0</v>
      </c>
      <c r="BV57" s="4" t="str">
        <f>IF(OR(選手!C53="",Y57=0),"",BU57)</f>
        <v/>
      </c>
      <c r="BW57" s="4" t="str">
        <f t="shared" si="48"/>
        <v>　</v>
      </c>
      <c r="BZ57" s="4">
        <v>52</v>
      </c>
      <c r="CB57" s="4" t="str">
        <f>IF(ISERROR(VLOOKUP($BZ57,個人種目!$BV$5:$BY$147,2,0)),"",VLOOKUP($BZ57,個人種目!$BV$5:$BY$147,2,0))</f>
        <v/>
      </c>
    </row>
    <row r="58" spans="1:80" ht="24.75" customHeight="1" x14ac:dyDescent="0.25">
      <c r="A58" s="40" t="str">
        <f>IF(F58="","",1)</f>
        <v/>
      </c>
      <c r="B58" s="39"/>
      <c r="C58" s="39"/>
      <c r="D58" s="39"/>
      <c r="E58" s="39"/>
      <c r="F58" s="41"/>
      <c r="G58" s="39"/>
      <c r="H58" s="42"/>
      <c r="I58" s="39"/>
      <c r="J58" s="42"/>
      <c r="K58" s="42"/>
      <c r="L58" s="42"/>
      <c r="M58" s="42"/>
      <c r="N58" s="42"/>
      <c r="O58" s="42"/>
      <c r="P58" s="42"/>
      <c r="Q58" s="40" t="str">
        <f t="shared" si="49"/>
        <v/>
      </c>
      <c r="R58" s="9" t="str">
        <f>IF(ISERROR(VLOOKUP(AI58,AK$59:$AL$75,2,0)),"",VLOOKUP(AI58,AK$59:$AL$75,2,0))</f>
        <v/>
      </c>
      <c r="S58" s="157"/>
      <c r="T58" s="14">
        <f t="shared" ref="T58:T89" si="62">IF(G58="",0,1)</f>
        <v>0</v>
      </c>
      <c r="U58" s="14">
        <f>IF(I58="",0,1)</f>
        <v>0</v>
      </c>
      <c r="V58" s="14">
        <f t="shared" ref="V58:V89" si="63">IF(K58="",0,1)</f>
        <v>0</v>
      </c>
      <c r="W58" s="14">
        <f t="shared" ref="W58" si="64">IF(M58="",0,1)</f>
        <v>0</v>
      </c>
      <c r="X58" s="14">
        <f t="shared" ref="X58" si="65">IF(O58="",0,1)</f>
        <v>0</v>
      </c>
      <c r="Y58" s="14">
        <f t="shared" ref="Y58" si="66">SUM(T58:X58)</f>
        <v>0</v>
      </c>
      <c r="Z58" s="14">
        <f t="shared" si="15"/>
        <v>0</v>
      </c>
      <c r="AA58" s="14">
        <f t="shared" si="16"/>
        <v>0</v>
      </c>
      <c r="AB58" s="14">
        <f t="shared" si="17"/>
        <v>0</v>
      </c>
      <c r="AC58" s="14">
        <f t="shared" si="18"/>
        <v>0</v>
      </c>
      <c r="AD58" s="14">
        <f t="shared" si="19"/>
        <v>0</v>
      </c>
      <c r="AE58" s="13" t="str">
        <f t="shared" ref="AE58:AE89" si="67">YEAR(F58)&amp;RIGHT("0"&amp;MONTH(F58),2)&amp;RIGHT("0"&amp;DAY(F58),2)</f>
        <v>19000100</v>
      </c>
      <c r="AF58" s="9" t="str">
        <f>IF(ISERROR(VLOOKUP($AI58,$AK$59:$AP$158,5,0)),"",VLOOKUP($AI58,$AK$59:$AP$158,5,0))</f>
        <v/>
      </c>
      <c r="AG58" s="9" t="str">
        <f>IF(ISERROR(VLOOKUP($AI58,$AK$59:$AN$75,3,0)),"",VLOOKUP($AI58,$AK$59:$AN$75,3,0))</f>
        <v/>
      </c>
      <c r="AH58" s="9" t="str">
        <f>IF(ISERROR(VLOOKUP($AI58,$AK$59:$AN$75,4,0)),"",VLOOKUP($AI58,$AK$59:$AN$75,4,0))</f>
        <v/>
      </c>
      <c r="AI58" s="4" t="str">
        <f t="shared" si="53"/>
        <v/>
      </c>
      <c r="AJ58" s="71"/>
      <c r="AK58" s="112" t="s">
        <v>231</v>
      </c>
      <c r="AM58" s="18" t="s">
        <v>69</v>
      </c>
      <c r="AN58" s="18" t="s">
        <v>33</v>
      </c>
      <c r="AO58" s="18" t="s">
        <v>97</v>
      </c>
      <c r="AP58" s="7">
        <v>51</v>
      </c>
      <c r="AQ58" s="4">
        <f t="shared" ref="AQ58:AQ89" si="68">LEN(TRIM(B58))+LEN(TRIM(C58))</f>
        <v>0</v>
      </c>
      <c r="AR58" s="4" t="str">
        <f t="shared" ref="AR58:AR89" si="69">IF(AQ58=2,TRIM(B58)&amp;"      "&amp;TRIM(C58),IF(AQ58=3,TRIM(B58)&amp;"    "&amp;TRIM(C58),IF(AQ58=4,TRIM(B58)&amp;"  "&amp;TRIM(C58),TRIM(B58)&amp;TRIM(C58))))</f>
        <v/>
      </c>
      <c r="AS58" s="4" t="str">
        <f t="shared" ref="AS58:AS89" si="70">D58&amp;" "&amp;E58</f>
        <v xml:space="preserve"> </v>
      </c>
      <c r="AT58" s="4" t="str">
        <f>IF($G58="","",VLOOKUP($G58,$AJ$6:$AL$61,2,0))</f>
        <v/>
      </c>
      <c r="AU58" s="4" t="str">
        <f>IF($I58="","",VLOOKUP($I58,$AJ$6:$AL$61,2,0))</f>
        <v/>
      </c>
      <c r="AV58" s="4" t="str">
        <f>IF($K58="","",VLOOKUP($K58,$AJ$6:$AL$61,2,0))</f>
        <v/>
      </c>
      <c r="AW58" s="4" t="str">
        <f t="shared" si="27"/>
        <v/>
      </c>
      <c r="AX58" s="4" t="str">
        <f t="shared" si="28"/>
        <v/>
      </c>
      <c r="AY58" s="4" t="str">
        <f>IF($G58="","",VLOOKUP($G58,$AJ$6:$AL$61,3,0))</f>
        <v/>
      </c>
      <c r="AZ58" s="4" t="str">
        <f>IF($I58="","",VLOOKUP($I58,$AJ$6:$AL$61,3,0))</f>
        <v/>
      </c>
      <c r="BA58" s="4" t="str">
        <f>IF($K58="","",VLOOKUP($K58,$AJ$6:$AL$61,3,0))</f>
        <v/>
      </c>
      <c r="BB58" s="4" t="str">
        <f t="shared" si="32"/>
        <v/>
      </c>
      <c r="BC58" s="4" t="str">
        <f t="shared" si="33"/>
        <v/>
      </c>
      <c r="BD58" s="4" t="str">
        <f t="shared" ref="BD58:BD89" si="71">IF(H58="","999:99.99"," "&amp;LEFT(RIGHT("        "&amp;TEXT(H58,"0.00"),7),2)&amp;":"&amp;RIGHT(TEXT(H58,"0.00"),5))</f>
        <v>999:99.99</v>
      </c>
      <c r="BE58" s="4" t="str">
        <f t="shared" si="34"/>
        <v>999:99.99</v>
      </c>
      <c r="BF58" s="4" t="str">
        <f>IF(L58="","999:99.99"," "&amp;LEFT(RIGHT("        "&amp;TEXT(L58,"0.00"),7),2)&amp;":"&amp;RIGHT(TEXT(L58,"0.00"),5))</f>
        <v>999:99.99</v>
      </c>
      <c r="BG58" s="4" t="str">
        <f t="shared" si="36"/>
        <v>999:99.99</v>
      </c>
      <c r="BH58" s="4" t="str">
        <f t="shared" si="37"/>
        <v>999:99.99</v>
      </c>
      <c r="BJ58" s="4">
        <f t="shared" ref="BJ58" si="72">IF(AND(AI58&lt;=18,BQ58=1),1,0)</f>
        <v>0</v>
      </c>
      <c r="BK58" s="4">
        <f>IF(AND(AI58&lt;=18,BR58=1),1,0)</f>
        <v>0</v>
      </c>
      <c r="BL58" s="4">
        <f t="shared" ref="BL58" si="73">IF(AND(AI58&lt;=18,BS58=1),1,0)</f>
        <v>0</v>
      </c>
      <c r="BM58" s="4">
        <f t="shared" ref="BM58" si="74">IF(AND(AI58&gt;=18,BQ58=1),1,0)</f>
        <v>0</v>
      </c>
      <c r="BN58" s="4">
        <f t="shared" ref="BN58" si="75">IF(AND(AI58&gt;=18,BR58=1),1,0)</f>
        <v>0</v>
      </c>
      <c r="BO58" s="4">
        <f t="shared" ref="BO58" si="76">IF(AND(AI58&gt;=18,BS58=1),1,0)</f>
        <v>0</v>
      </c>
      <c r="BQ58" s="4">
        <f t="shared" si="44"/>
        <v>0</v>
      </c>
      <c r="BR58" s="4">
        <f t="shared" si="45"/>
        <v>0</v>
      </c>
      <c r="BS58" s="4">
        <f t="shared" si="46"/>
        <v>0</v>
      </c>
      <c r="BT58" s="4">
        <f t="shared" ref="BT58:BT107" si="77">COUNTIF(S58,"○")</f>
        <v>0</v>
      </c>
      <c r="BU58" s="4">
        <f>BU57+IF(OR(選手!C54="",Y58=0),0,1)</f>
        <v>0</v>
      </c>
      <c r="BV58" s="4" t="str">
        <f>IF(OR(選手!C54="",Y58=0),"",BU58)</f>
        <v/>
      </c>
      <c r="BW58" s="4" t="str">
        <f t="shared" si="48"/>
        <v>　</v>
      </c>
      <c r="BZ58" s="4">
        <v>53</v>
      </c>
      <c r="CA58" s="4">
        <f>IF(COUNTIF(BT58,"1"),選手!C54,0)</f>
        <v>0</v>
      </c>
      <c r="CB58" s="4" t="str">
        <f>IF(ISERROR(VLOOKUP($BZ58,個人種目!$BV$5:$BY$147,2,0)),"",VLOOKUP($BZ58,個人種目!$BV$5:$BY$147,2,0))</f>
        <v/>
      </c>
    </row>
    <row r="59" spans="1:80" ht="24.75" customHeight="1" x14ac:dyDescent="0.25">
      <c r="A59" s="40" t="str">
        <f t="shared" ref="A59:A90" si="78">IF(F59="","",A58+1)</f>
        <v/>
      </c>
      <c r="B59" s="39"/>
      <c r="C59" s="39"/>
      <c r="D59" s="39"/>
      <c r="E59" s="39"/>
      <c r="F59" s="41"/>
      <c r="G59" s="39"/>
      <c r="H59" s="42"/>
      <c r="I59" s="39"/>
      <c r="J59" s="42"/>
      <c r="K59" s="42"/>
      <c r="L59" s="42"/>
      <c r="M59" s="42"/>
      <c r="N59" s="42"/>
      <c r="O59" s="42"/>
      <c r="P59" s="42"/>
      <c r="Q59" s="40" t="str">
        <f t="shared" si="49"/>
        <v/>
      </c>
      <c r="R59" s="82" t="str">
        <f>IF(ISERROR(VLOOKUP(AI59,AK$59:$AL$75,2,0)),"",VLOOKUP(AI59,AK$59:$AL$75,2,0))</f>
        <v/>
      </c>
      <c r="S59" s="157"/>
      <c r="T59" s="14">
        <f t="shared" si="62"/>
        <v>0</v>
      </c>
      <c r="U59" s="14">
        <f t="shared" ref="U59:U89" si="79">IF(I59="",0,1)</f>
        <v>0</v>
      </c>
      <c r="V59" s="14">
        <f t="shared" si="63"/>
        <v>0</v>
      </c>
      <c r="W59" s="14">
        <f t="shared" ref="W59:W107" si="80">IF(M59="",0,1)</f>
        <v>0</v>
      </c>
      <c r="X59" s="14">
        <f t="shared" ref="X59:X107" si="81">IF(O59="",0,1)</f>
        <v>0</v>
      </c>
      <c r="Y59" s="14">
        <f t="shared" ref="Y59:Y107" si="82">SUM(T59:X59)</f>
        <v>0</v>
      </c>
      <c r="Z59" s="14">
        <f t="shared" si="15"/>
        <v>0</v>
      </c>
      <c r="AA59" s="14">
        <f t="shared" si="16"/>
        <v>0</v>
      </c>
      <c r="AB59" s="14">
        <f t="shared" si="17"/>
        <v>0</v>
      </c>
      <c r="AC59" s="14">
        <f t="shared" si="18"/>
        <v>0</v>
      </c>
      <c r="AD59" s="14">
        <f t="shared" si="19"/>
        <v>0</v>
      </c>
      <c r="AE59" s="13" t="str">
        <f t="shared" si="67"/>
        <v>19000100</v>
      </c>
      <c r="AF59" s="111" t="str">
        <f t="shared" ref="AF59:AF107" si="83">IF(ISERROR(VLOOKUP($AI59,$AK$59:$AP$158,5,0)),"",VLOOKUP($AI59,$AK$59:$AP$158,5,0))</f>
        <v/>
      </c>
      <c r="AG59" s="9" t="str">
        <f t="shared" ref="AG59:AG107" si="84">IF(ISERROR(VLOOKUP($AI59,$AK$59:$AN$75,3,0)),"",VLOOKUP($AI59,$AK$59:$AN$75,3,0))</f>
        <v/>
      </c>
      <c r="AH59" s="9" t="str">
        <f t="shared" ref="AH59:AH107" si="85">IF(ISERROR(VLOOKUP($AI59,$AK$59:$AN$75,4,0)),"",VLOOKUP($AI59,$AK$59:$AN$75,4,0))</f>
        <v/>
      </c>
      <c r="AI59" s="4" t="str">
        <f t="shared" si="53"/>
        <v/>
      </c>
      <c r="AJ59" s="71"/>
      <c r="AK59" s="37">
        <v>1</v>
      </c>
      <c r="AL59" s="18"/>
      <c r="AM59" s="18">
        <v>5</v>
      </c>
      <c r="AN59" s="18">
        <v>0</v>
      </c>
      <c r="AO59" s="18">
        <v>1</v>
      </c>
      <c r="AP59" s="7">
        <v>52</v>
      </c>
      <c r="AQ59" s="4">
        <f t="shared" si="68"/>
        <v>0</v>
      </c>
      <c r="AR59" s="4" t="str">
        <f t="shared" si="69"/>
        <v/>
      </c>
      <c r="AS59" s="4" t="str">
        <f t="shared" si="70"/>
        <v xml:space="preserve"> </v>
      </c>
      <c r="AT59" s="4" t="str">
        <f t="shared" ref="AT59:AT107" si="86">IF($G59="","",VLOOKUP($G59,$AJ$6:$AL$61,2,0))</f>
        <v/>
      </c>
      <c r="AU59" s="4" t="str">
        <f t="shared" ref="AU59:AU107" si="87">IF($I59="","",VLOOKUP($I59,$AJ$6:$AL$61,2,0))</f>
        <v/>
      </c>
      <c r="AV59" s="4" t="str">
        <f t="shared" ref="AV59:AV107" si="88">IF($K59="","",VLOOKUP($K59,$AJ$6:$AL$61,2,0))</f>
        <v/>
      </c>
      <c r="AW59" s="4" t="str">
        <f t="shared" si="27"/>
        <v/>
      </c>
      <c r="AX59" s="4" t="str">
        <f t="shared" si="28"/>
        <v/>
      </c>
      <c r="AY59" s="4" t="str">
        <f t="shared" ref="AY59:AY107" si="89">IF($G59="","",VLOOKUP($G59,$AJ$6:$AL$61,3,0))</f>
        <v/>
      </c>
      <c r="AZ59" s="4" t="str">
        <f t="shared" ref="AZ59:AZ107" si="90">IF($I59="","",VLOOKUP($I59,$AJ$6:$AL$61,3,0))</f>
        <v/>
      </c>
      <c r="BA59" s="4" t="str">
        <f t="shared" ref="BA59:BA107" si="91">IF($K59="","",VLOOKUP($K59,$AJ$6:$AL$61,3,0))</f>
        <v/>
      </c>
      <c r="BB59" s="4" t="str">
        <f t="shared" si="32"/>
        <v/>
      </c>
      <c r="BC59" s="4" t="str">
        <f t="shared" si="33"/>
        <v/>
      </c>
      <c r="BD59" s="4" t="str">
        <f t="shared" si="71"/>
        <v>999:99.99</v>
      </c>
      <c r="BE59" s="4" t="str">
        <f t="shared" si="34"/>
        <v>999:99.99</v>
      </c>
      <c r="BF59" s="4" t="str">
        <f t="shared" ref="BF59:BF107" si="92">IF(L59="","999:99.99"," "&amp;LEFT(RIGHT("        "&amp;TEXT(L59,"0.00"),7),2)&amp;":"&amp;RIGHT(TEXT(L59,"0.00"),5))</f>
        <v>999:99.99</v>
      </c>
      <c r="BG59" s="4" t="str">
        <f t="shared" si="36"/>
        <v>999:99.99</v>
      </c>
      <c r="BH59" s="4" t="str">
        <f t="shared" si="37"/>
        <v>999:99.99</v>
      </c>
      <c r="BJ59" s="4">
        <f t="shared" ref="BJ59:BJ107" si="93">IF(AND(AI59&lt;=18,BQ59=1),1,0)</f>
        <v>0</v>
      </c>
      <c r="BK59" s="4">
        <f t="shared" ref="BK59:BK107" si="94">IF(AND(AI59&lt;=18,BR59=1),1,0)</f>
        <v>0</v>
      </c>
      <c r="BL59" s="4">
        <f t="shared" ref="BL59:BL107" si="95">IF(AND(AI59&lt;=18,BS59=1),1,0)</f>
        <v>0</v>
      </c>
      <c r="BM59" s="4">
        <f t="shared" ref="BM59:BM107" si="96">IF(AND(AI59&gt;=18,BQ59=1),1,0)</f>
        <v>0</v>
      </c>
      <c r="BN59" s="4">
        <f t="shared" ref="BN59:BN107" si="97">IF(AND(AI59&gt;=18,BR59=1),1,0)</f>
        <v>0</v>
      </c>
      <c r="BO59" s="4">
        <f t="shared" ref="BO59:BO107" si="98">IF(AND(AI59&gt;=18,BS59=1),1,0)</f>
        <v>0</v>
      </c>
      <c r="BQ59" s="4">
        <f t="shared" si="44"/>
        <v>0</v>
      </c>
      <c r="BR59" s="4">
        <f t="shared" si="45"/>
        <v>0</v>
      </c>
      <c r="BS59" s="4">
        <f t="shared" si="46"/>
        <v>0</v>
      </c>
      <c r="BT59" s="4">
        <f t="shared" si="77"/>
        <v>0</v>
      </c>
      <c r="BU59" s="4">
        <f>BU58+IF(OR(選手!C55="",Y59=0),0,1)</f>
        <v>0</v>
      </c>
      <c r="BV59" s="4" t="str">
        <f>IF(OR(選手!C55="",Y59=0),"",BU59)</f>
        <v/>
      </c>
      <c r="BW59" s="4" t="str">
        <f t="shared" si="48"/>
        <v>　</v>
      </c>
      <c r="BZ59" s="4">
        <v>54</v>
      </c>
      <c r="CA59" s="4">
        <f>IF(COUNTIF(BT59,"1"),選手!C55,0)</f>
        <v>0</v>
      </c>
      <c r="CB59" s="4" t="str">
        <f>IF(ISERROR(VLOOKUP($BZ59,個人種目!$BV$5:$BY$147,2,0)),"",VLOOKUP($BZ59,個人種目!$BV$5:$BY$147,2,0))</f>
        <v/>
      </c>
    </row>
    <row r="60" spans="1:80" ht="24.75" customHeight="1" x14ac:dyDescent="0.25">
      <c r="A60" s="40" t="str">
        <f t="shared" si="78"/>
        <v/>
      </c>
      <c r="B60" s="39"/>
      <c r="C60" s="39"/>
      <c r="D60" s="39"/>
      <c r="E60" s="39"/>
      <c r="F60" s="41"/>
      <c r="G60" s="39"/>
      <c r="H60" s="42"/>
      <c r="I60" s="39"/>
      <c r="J60" s="42"/>
      <c r="K60" s="42"/>
      <c r="L60" s="42"/>
      <c r="M60" s="42"/>
      <c r="N60" s="42"/>
      <c r="O60" s="42"/>
      <c r="P60" s="42"/>
      <c r="Q60" s="40" t="str">
        <f t="shared" si="49"/>
        <v/>
      </c>
      <c r="R60" s="82" t="str">
        <f>IF(ISERROR(VLOOKUP(AI60,AK$59:$AL$75,2,0)),"",VLOOKUP(AI60,AK$59:$AL$75,2,0))</f>
        <v/>
      </c>
      <c r="S60" s="157"/>
      <c r="T60" s="14">
        <f t="shared" si="62"/>
        <v>0</v>
      </c>
      <c r="U60" s="14">
        <f t="shared" si="79"/>
        <v>0</v>
      </c>
      <c r="V60" s="14">
        <f t="shared" si="63"/>
        <v>0</v>
      </c>
      <c r="W60" s="14">
        <f t="shared" si="80"/>
        <v>0</v>
      </c>
      <c r="X60" s="14">
        <f t="shared" si="81"/>
        <v>0</v>
      </c>
      <c r="Y60" s="14">
        <f t="shared" si="82"/>
        <v>0</v>
      </c>
      <c r="Z60" s="14">
        <f t="shared" si="15"/>
        <v>0</v>
      </c>
      <c r="AA60" s="14">
        <f t="shared" si="16"/>
        <v>0</v>
      </c>
      <c r="AB60" s="14">
        <f t="shared" si="17"/>
        <v>0</v>
      </c>
      <c r="AC60" s="14">
        <f t="shared" si="18"/>
        <v>0</v>
      </c>
      <c r="AD60" s="14">
        <f t="shared" si="19"/>
        <v>0</v>
      </c>
      <c r="AE60" s="13" t="str">
        <f t="shared" si="67"/>
        <v>19000100</v>
      </c>
      <c r="AF60" s="111" t="str">
        <f t="shared" si="83"/>
        <v/>
      </c>
      <c r="AG60" s="9" t="str">
        <f t="shared" si="84"/>
        <v/>
      </c>
      <c r="AH60" s="9" t="str">
        <f t="shared" si="85"/>
        <v/>
      </c>
      <c r="AI60" s="4" t="str">
        <f t="shared" si="53"/>
        <v/>
      </c>
      <c r="AJ60" s="71"/>
      <c r="AK60" s="37">
        <v>2</v>
      </c>
      <c r="AL60" s="18"/>
      <c r="AM60" s="18">
        <v>5</v>
      </c>
      <c r="AN60" s="18">
        <v>0</v>
      </c>
      <c r="AO60" s="18">
        <v>1</v>
      </c>
      <c r="AP60" s="7">
        <v>53</v>
      </c>
      <c r="AQ60" s="4">
        <f t="shared" si="68"/>
        <v>0</v>
      </c>
      <c r="AR60" s="4" t="str">
        <f t="shared" si="69"/>
        <v/>
      </c>
      <c r="AS60" s="4" t="str">
        <f t="shared" si="70"/>
        <v xml:space="preserve"> </v>
      </c>
      <c r="AT60" s="4" t="str">
        <f t="shared" si="86"/>
        <v/>
      </c>
      <c r="AU60" s="4" t="str">
        <f t="shared" si="87"/>
        <v/>
      </c>
      <c r="AV60" s="4" t="str">
        <f t="shared" si="88"/>
        <v/>
      </c>
      <c r="AW60" s="4" t="str">
        <f t="shared" si="27"/>
        <v/>
      </c>
      <c r="AX60" s="4" t="str">
        <f t="shared" si="28"/>
        <v/>
      </c>
      <c r="AY60" s="4" t="str">
        <f t="shared" si="89"/>
        <v/>
      </c>
      <c r="AZ60" s="4" t="str">
        <f t="shared" si="90"/>
        <v/>
      </c>
      <c r="BA60" s="4" t="str">
        <f t="shared" si="91"/>
        <v/>
      </c>
      <c r="BB60" s="4" t="str">
        <f t="shared" si="32"/>
        <v/>
      </c>
      <c r="BC60" s="4" t="str">
        <f t="shared" si="33"/>
        <v/>
      </c>
      <c r="BD60" s="4" t="str">
        <f t="shared" si="71"/>
        <v>999:99.99</v>
      </c>
      <c r="BE60" s="4" t="str">
        <f t="shared" si="34"/>
        <v>999:99.99</v>
      </c>
      <c r="BF60" s="4" t="str">
        <f t="shared" si="92"/>
        <v>999:99.99</v>
      </c>
      <c r="BG60" s="4" t="str">
        <f t="shared" si="36"/>
        <v>999:99.99</v>
      </c>
      <c r="BH60" s="4" t="str">
        <f t="shared" si="37"/>
        <v>999:99.99</v>
      </c>
      <c r="BJ60" s="4">
        <f t="shared" si="93"/>
        <v>0</v>
      </c>
      <c r="BK60" s="4">
        <f t="shared" si="94"/>
        <v>0</v>
      </c>
      <c r="BL60" s="4">
        <f t="shared" si="95"/>
        <v>0</v>
      </c>
      <c r="BM60" s="4">
        <f t="shared" si="96"/>
        <v>0</v>
      </c>
      <c r="BN60" s="4">
        <f t="shared" si="97"/>
        <v>0</v>
      </c>
      <c r="BO60" s="4">
        <f t="shared" si="98"/>
        <v>0</v>
      </c>
      <c r="BQ60" s="4">
        <f t="shared" si="44"/>
        <v>0</v>
      </c>
      <c r="BR60" s="4">
        <f t="shared" si="45"/>
        <v>0</v>
      </c>
      <c r="BS60" s="4">
        <f t="shared" si="46"/>
        <v>0</v>
      </c>
      <c r="BT60" s="4">
        <f t="shared" si="77"/>
        <v>0</v>
      </c>
      <c r="BU60" s="4">
        <f>BU59+IF(OR(選手!C56="",Y60=0),0,1)</f>
        <v>0</v>
      </c>
      <c r="BV60" s="4" t="str">
        <f>IF(OR(選手!C56="",Y60=0),"",BU60)</f>
        <v/>
      </c>
      <c r="BW60" s="4" t="str">
        <f t="shared" si="48"/>
        <v>　</v>
      </c>
      <c r="BZ60" s="4">
        <v>55</v>
      </c>
      <c r="CA60" s="4">
        <f>IF(COUNTIF(BT60,"1"),選手!C56,0)</f>
        <v>0</v>
      </c>
      <c r="CB60" s="4" t="str">
        <f>IF(ISERROR(VLOOKUP($BZ60,個人種目!$BV$5:$BY$147,2,0)),"",VLOOKUP($BZ60,個人種目!$BV$5:$BY$147,2,0))</f>
        <v/>
      </c>
    </row>
    <row r="61" spans="1:80" ht="24.75" customHeight="1" x14ac:dyDescent="0.25">
      <c r="A61" s="40" t="str">
        <f t="shared" si="78"/>
        <v/>
      </c>
      <c r="B61" s="39"/>
      <c r="C61" s="39"/>
      <c r="D61" s="39"/>
      <c r="E61" s="39"/>
      <c r="F61" s="41"/>
      <c r="G61" s="39"/>
      <c r="H61" s="42"/>
      <c r="I61" s="39"/>
      <c r="J61" s="42"/>
      <c r="K61" s="42"/>
      <c r="L61" s="42"/>
      <c r="M61" s="42"/>
      <c r="N61" s="42"/>
      <c r="O61" s="42"/>
      <c r="P61" s="42"/>
      <c r="Q61" s="40" t="str">
        <f t="shared" si="49"/>
        <v/>
      </c>
      <c r="R61" s="82" t="str">
        <f>IF(ISERROR(VLOOKUP(AI61,AK$59:$AL$75,2,0)),"",VLOOKUP(AI61,AK$59:$AL$75,2,0))</f>
        <v/>
      </c>
      <c r="S61" s="157"/>
      <c r="T61" s="14">
        <f t="shared" si="62"/>
        <v>0</v>
      </c>
      <c r="U61" s="14">
        <f t="shared" si="79"/>
        <v>0</v>
      </c>
      <c r="V61" s="14">
        <f t="shared" si="63"/>
        <v>0</v>
      </c>
      <c r="W61" s="14">
        <f t="shared" si="80"/>
        <v>0</v>
      </c>
      <c r="X61" s="14">
        <f t="shared" si="81"/>
        <v>0</v>
      </c>
      <c r="Y61" s="14">
        <f t="shared" si="82"/>
        <v>0</v>
      </c>
      <c r="Z61" s="14">
        <f t="shared" si="15"/>
        <v>0</v>
      </c>
      <c r="AA61" s="14">
        <f t="shared" si="16"/>
        <v>0</v>
      </c>
      <c r="AB61" s="14">
        <f t="shared" si="17"/>
        <v>0</v>
      </c>
      <c r="AC61" s="14">
        <f t="shared" si="18"/>
        <v>0</v>
      </c>
      <c r="AD61" s="14">
        <f t="shared" si="19"/>
        <v>0</v>
      </c>
      <c r="AE61" s="13" t="str">
        <f t="shared" si="67"/>
        <v>19000100</v>
      </c>
      <c r="AF61" s="111" t="str">
        <f t="shared" si="83"/>
        <v/>
      </c>
      <c r="AG61" s="9" t="str">
        <f t="shared" si="84"/>
        <v/>
      </c>
      <c r="AH61" s="9" t="str">
        <f t="shared" si="85"/>
        <v/>
      </c>
      <c r="AI61" s="4" t="str">
        <f t="shared" si="53"/>
        <v/>
      </c>
      <c r="AJ61" s="71"/>
      <c r="AK61" s="37">
        <v>3</v>
      </c>
      <c r="AL61" s="18" t="s">
        <v>98</v>
      </c>
      <c r="AM61" s="18">
        <v>0</v>
      </c>
      <c r="AN61" s="18">
        <v>1</v>
      </c>
      <c r="AO61" s="18">
        <v>1</v>
      </c>
      <c r="AP61" s="7">
        <v>54</v>
      </c>
      <c r="AQ61" s="4">
        <f t="shared" si="68"/>
        <v>0</v>
      </c>
      <c r="AR61" s="4" t="str">
        <f t="shared" si="69"/>
        <v/>
      </c>
      <c r="AS61" s="4" t="str">
        <f t="shared" si="70"/>
        <v xml:space="preserve"> </v>
      </c>
      <c r="AT61" s="4" t="str">
        <f t="shared" si="86"/>
        <v/>
      </c>
      <c r="AU61" s="4" t="str">
        <f t="shared" si="87"/>
        <v/>
      </c>
      <c r="AV61" s="4" t="str">
        <f t="shared" si="88"/>
        <v/>
      </c>
      <c r="AW61" s="4" t="str">
        <f t="shared" si="27"/>
        <v/>
      </c>
      <c r="AX61" s="4" t="str">
        <f t="shared" si="28"/>
        <v/>
      </c>
      <c r="AY61" s="4" t="str">
        <f t="shared" si="89"/>
        <v/>
      </c>
      <c r="AZ61" s="4" t="str">
        <f t="shared" si="90"/>
        <v/>
      </c>
      <c r="BA61" s="4" t="str">
        <f t="shared" si="91"/>
        <v/>
      </c>
      <c r="BB61" s="4" t="str">
        <f t="shared" si="32"/>
        <v/>
      </c>
      <c r="BC61" s="4" t="str">
        <f t="shared" si="33"/>
        <v/>
      </c>
      <c r="BD61" s="4" t="str">
        <f t="shared" si="71"/>
        <v>999:99.99</v>
      </c>
      <c r="BE61" s="4" t="str">
        <f t="shared" si="34"/>
        <v>999:99.99</v>
      </c>
      <c r="BF61" s="4" t="str">
        <f t="shared" si="92"/>
        <v>999:99.99</v>
      </c>
      <c r="BG61" s="4" t="str">
        <f t="shared" si="36"/>
        <v>999:99.99</v>
      </c>
      <c r="BH61" s="4" t="str">
        <f t="shared" si="37"/>
        <v>999:99.99</v>
      </c>
      <c r="BJ61" s="4">
        <f t="shared" si="93"/>
        <v>0</v>
      </c>
      <c r="BK61" s="4">
        <f t="shared" si="94"/>
        <v>0</v>
      </c>
      <c r="BL61" s="4">
        <f t="shared" si="95"/>
        <v>0</v>
      </c>
      <c r="BM61" s="4">
        <f t="shared" si="96"/>
        <v>0</v>
      </c>
      <c r="BN61" s="4">
        <f t="shared" si="97"/>
        <v>0</v>
      </c>
      <c r="BO61" s="4">
        <f t="shared" si="98"/>
        <v>0</v>
      </c>
      <c r="BQ61" s="4">
        <f t="shared" si="44"/>
        <v>0</v>
      </c>
      <c r="BR61" s="4">
        <f t="shared" si="45"/>
        <v>0</v>
      </c>
      <c r="BS61" s="4">
        <f t="shared" si="46"/>
        <v>0</v>
      </c>
      <c r="BT61" s="4">
        <f t="shared" si="77"/>
        <v>0</v>
      </c>
      <c r="BU61" s="4">
        <f>BU60+IF(OR(選手!C57="",Y61=0),0,1)</f>
        <v>0</v>
      </c>
      <c r="BV61" s="4" t="str">
        <f>IF(OR(選手!C57="",Y61=0),"",BU61)</f>
        <v/>
      </c>
      <c r="BW61" s="4" t="str">
        <f t="shared" si="48"/>
        <v>　</v>
      </c>
      <c r="BZ61" s="4">
        <v>56</v>
      </c>
      <c r="CA61" s="4">
        <f>IF(COUNTIF(BT61,"1"),選手!C57,0)</f>
        <v>0</v>
      </c>
      <c r="CB61" s="4" t="str">
        <f>IF(ISERROR(VLOOKUP($BZ61,個人種目!$BV$5:$BY$147,2,0)),"",VLOOKUP($BZ61,個人種目!$BV$5:$BY$147,2,0))</f>
        <v/>
      </c>
    </row>
    <row r="62" spans="1:80" ht="24.75" customHeight="1" x14ac:dyDescent="0.25">
      <c r="A62" s="40" t="str">
        <f t="shared" si="78"/>
        <v/>
      </c>
      <c r="B62" s="39"/>
      <c r="C62" s="39"/>
      <c r="D62" s="39"/>
      <c r="E62" s="39"/>
      <c r="F62" s="41"/>
      <c r="G62" s="39"/>
      <c r="H62" s="42"/>
      <c r="I62" s="39"/>
      <c r="J62" s="42"/>
      <c r="K62" s="42"/>
      <c r="L62" s="42"/>
      <c r="M62" s="42"/>
      <c r="N62" s="42"/>
      <c r="O62" s="42"/>
      <c r="P62" s="42"/>
      <c r="Q62" s="40" t="str">
        <f t="shared" si="49"/>
        <v/>
      </c>
      <c r="R62" s="82" t="str">
        <f>IF(ISERROR(VLOOKUP(AI62,AK$59:$AL$75,2,0)),"",VLOOKUP(AI62,AK$59:$AL$75,2,0))</f>
        <v/>
      </c>
      <c r="S62" s="157"/>
      <c r="T62" s="14">
        <f t="shared" si="62"/>
        <v>0</v>
      </c>
      <c r="U62" s="14">
        <f t="shared" si="79"/>
        <v>0</v>
      </c>
      <c r="V62" s="14">
        <f t="shared" si="63"/>
        <v>0</v>
      </c>
      <c r="W62" s="14">
        <f t="shared" si="80"/>
        <v>0</v>
      </c>
      <c r="X62" s="14">
        <f t="shared" si="81"/>
        <v>0</v>
      </c>
      <c r="Y62" s="14">
        <f t="shared" si="82"/>
        <v>0</v>
      </c>
      <c r="Z62" s="14">
        <f t="shared" si="15"/>
        <v>0</v>
      </c>
      <c r="AA62" s="14">
        <f t="shared" si="16"/>
        <v>0</v>
      </c>
      <c r="AB62" s="14">
        <f t="shared" si="17"/>
        <v>0</v>
      </c>
      <c r="AC62" s="14">
        <f t="shared" si="18"/>
        <v>0</v>
      </c>
      <c r="AD62" s="14">
        <f t="shared" si="19"/>
        <v>0</v>
      </c>
      <c r="AE62" s="13" t="str">
        <f t="shared" si="67"/>
        <v>19000100</v>
      </c>
      <c r="AF62" s="111" t="str">
        <f t="shared" si="83"/>
        <v/>
      </c>
      <c r="AG62" s="9" t="str">
        <f t="shared" si="84"/>
        <v/>
      </c>
      <c r="AH62" s="9" t="str">
        <f t="shared" si="85"/>
        <v/>
      </c>
      <c r="AI62" s="4" t="str">
        <f t="shared" si="53"/>
        <v/>
      </c>
      <c r="AK62" s="37">
        <v>4</v>
      </c>
      <c r="AL62" s="18" t="s">
        <v>99</v>
      </c>
      <c r="AM62" s="18">
        <v>0</v>
      </c>
      <c r="AN62" s="18">
        <v>2</v>
      </c>
      <c r="AO62" s="18">
        <v>1</v>
      </c>
      <c r="AP62" s="7">
        <v>55</v>
      </c>
      <c r="AQ62" s="4">
        <f t="shared" si="68"/>
        <v>0</v>
      </c>
      <c r="AR62" s="4" t="str">
        <f t="shared" si="69"/>
        <v/>
      </c>
      <c r="AS62" s="4" t="str">
        <f t="shared" si="70"/>
        <v xml:space="preserve"> </v>
      </c>
      <c r="AT62" s="4" t="str">
        <f t="shared" si="86"/>
        <v/>
      </c>
      <c r="AU62" s="4" t="str">
        <f t="shared" si="87"/>
        <v/>
      </c>
      <c r="AV62" s="4" t="str">
        <f t="shared" si="88"/>
        <v/>
      </c>
      <c r="AW62" s="4" t="str">
        <f t="shared" si="27"/>
        <v/>
      </c>
      <c r="AX62" s="4" t="str">
        <f t="shared" si="28"/>
        <v/>
      </c>
      <c r="AY62" s="4" t="str">
        <f t="shared" si="89"/>
        <v/>
      </c>
      <c r="AZ62" s="4" t="str">
        <f t="shared" si="90"/>
        <v/>
      </c>
      <c r="BA62" s="4" t="str">
        <f t="shared" si="91"/>
        <v/>
      </c>
      <c r="BB62" s="4" t="str">
        <f t="shared" si="32"/>
        <v/>
      </c>
      <c r="BC62" s="4" t="str">
        <f t="shared" si="33"/>
        <v/>
      </c>
      <c r="BD62" s="4" t="str">
        <f t="shared" si="71"/>
        <v>999:99.99</v>
      </c>
      <c r="BE62" s="4" t="str">
        <f t="shared" si="34"/>
        <v>999:99.99</v>
      </c>
      <c r="BF62" s="4" t="str">
        <f t="shared" si="92"/>
        <v>999:99.99</v>
      </c>
      <c r="BG62" s="4" t="str">
        <f t="shared" si="36"/>
        <v>999:99.99</v>
      </c>
      <c r="BH62" s="4" t="str">
        <f t="shared" si="37"/>
        <v>999:99.99</v>
      </c>
      <c r="BJ62" s="4">
        <f t="shared" si="93"/>
        <v>0</v>
      </c>
      <c r="BK62" s="4">
        <f t="shared" si="94"/>
        <v>0</v>
      </c>
      <c r="BL62" s="4">
        <f t="shared" si="95"/>
        <v>0</v>
      </c>
      <c r="BM62" s="4">
        <f t="shared" si="96"/>
        <v>0</v>
      </c>
      <c r="BN62" s="4">
        <f t="shared" si="97"/>
        <v>0</v>
      </c>
      <c r="BO62" s="4">
        <f t="shared" si="98"/>
        <v>0</v>
      </c>
      <c r="BQ62" s="4">
        <f t="shared" si="44"/>
        <v>0</v>
      </c>
      <c r="BR62" s="4">
        <f t="shared" si="45"/>
        <v>0</v>
      </c>
      <c r="BS62" s="4">
        <f t="shared" si="46"/>
        <v>0</v>
      </c>
      <c r="BT62" s="4">
        <f t="shared" si="77"/>
        <v>0</v>
      </c>
      <c r="BU62" s="4">
        <f>BU61+IF(OR(選手!C58="",Y62=0),0,1)</f>
        <v>0</v>
      </c>
      <c r="BV62" s="4" t="str">
        <f>IF(OR(選手!C58="",Y62=0),"",BU62)</f>
        <v/>
      </c>
      <c r="BW62" s="4" t="str">
        <f t="shared" si="48"/>
        <v>　</v>
      </c>
      <c r="BZ62" s="4">
        <v>57</v>
      </c>
      <c r="CA62" s="4">
        <f>IF(COUNTIF(BT62,"1"),選手!C58,0)</f>
        <v>0</v>
      </c>
      <c r="CB62" s="4" t="str">
        <f>IF(ISERROR(VLOOKUP($BZ62,個人種目!$BV$5:$BY$147,2,0)),"",VLOOKUP($BZ62,個人種目!$BV$5:$BY$147,2,0))</f>
        <v/>
      </c>
    </row>
    <row r="63" spans="1:80" ht="24.75" customHeight="1" x14ac:dyDescent="0.25">
      <c r="A63" s="40" t="str">
        <f t="shared" si="78"/>
        <v/>
      </c>
      <c r="B63" s="39"/>
      <c r="C63" s="39"/>
      <c r="D63" s="39"/>
      <c r="E63" s="39"/>
      <c r="F63" s="41"/>
      <c r="G63" s="39"/>
      <c r="H63" s="42"/>
      <c r="I63" s="39"/>
      <c r="J63" s="42"/>
      <c r="K63" s="42"/>
      <c r="L63" s="42"/>
      <c r="M63" s="42"/>
      <c r="N63" s="42"/>
      <c r="O63" s="42"/>
      <c r="P63" s="42"/>
      <c r="Q63" s="40" t="str">
        <f t="shared" si="49"/>
        <v/>
      </c>
      <c r="R63" s="82" t="str">
        <f>IF(ISERROR(VLOOKUP(AI63,AK$59:$AL$75,2,0)),"",VLOOKUP(AI63,AK$59:$AL$75,2,0))</f>
        <v/>
      </c>
      <c r="S63" s="157"/>
      <c r="T63" s="14">
        <f t="shared" si="62"/>
        <v>0</v>
      </c>
      <c r="U63" s="14">
        <f t="shared" si="79"/>
        <v>0</v>
      </c>
      <c r="V63" s="14">
        <f t="shared" si="63"/>
        <v>0</v>
      </c>
      <c r="W63" s="14">
        <f t="shared" si="80"/>
        <v>0</v>
      </c>
      <c r="X63" s="14">
        <f t="shared" si="81"/>
        <v>0</v>
      </c>
      <c r="Y63" s="14">
        <f t="shared" si="82"/>
        <v>0</v>
      </c>
      <c r="Z63" s="14">
        <f t="shared" si="15"/>
        <v>0</v>
      </c>
      <c r="AA63" s="14">
        <f t="shared" si="16"/>
        <v>0</v>
      </c>
      <c r="AB63" s="14">
        <f t="shared" si="17"/>
        <v>0</v>
      </c>
      <c r="AC63" s="14">
        <f t="shared" si="18"/>
        <v>0</v>
      </c>
      <c r="AD63" s="14">
        <f t="shared" si="19"/>
        <v>0</v>
      </c>
      <c r="AE63" s="13" t="str">
        <f t="shared" si="67"/>
        <v>19000100</v>
      </c>
      <c r="AF63" s="111" t="str">
        <f t="shared" si="83"/>
        <v/>
      </c>
      <c r="AG63" s="9" t="str">
        <f t="shared" si="84"/>
        <v/>
      </c>
      <c r="AH63" s="9" t="str">
        <f t="shared" si="85"/>
        <v/>
      </c>
      <c r="AI63" s="4" t="str">
        <f t="shared" si="53"/>
        <v/>
      </c>
      <c r="AK63" s="37">
        <v>5</v>
      </c>
      <c r="AL63" s="18" t="s">
        <v>100</v>
      </c>
      <c r="AM63" s="18">
        <v>0</v>
      </c>
      <c r="AN63" s="18">
        <v>3</v>
      </c>
      <c r="AO63" s="18">
        <v>1</v>
      </c>
      <c r="AP63" s="7">
        <v>56</v>
      </c>
      <c r="AQ63" s="4">
        <f t="shared" si="68"/>
        <v>0</v>
      </c>
      <c r="AR63" s="4" t="str">
        <f t="shared" si="69"/>
        <v/>
      </c>
      <c r="AS63" s="4" t="str">
        <f t="shared" si="70"/>
        <v xml:space="preserve"> </v>
      </c>
      <c r="AT63" s="4" t="str">
        <f t="shared" si="86"/>
        <v/>
      </c>
      <c r="AU63" s="4" t="str">
        <f t="shared" si="87"/>
        <v/>
      </c>
      <c r="AV63" s="4" t="str">
        <f t="shared" si="88"/>
        <v/>
      </c>
      <c r="AW63" s="4" t="str">
        <f t="shared" si="27"/>
        <v/>
      </c>
      <c r="AX63" s="4" t="str">
        <f t="shared" si="28"/>
        <v/>
      </c>
      <c r="AY63" s="4" t="str">
        <f t="shared" si="89"/>
        <v/>
      </c>
      <c r="AZ63" s="4" t="str">
        <f t="shared" si="90"/>
        <v/>
      </c>
      <c r="BA63" s="4" t="str">
        <f t="shared" si="91"/>
        <v/>
      </c>
      <c r="BB63" s="4" t="str">
        <f t="shared" si="32"/>
        <v/>
      </c>
      <c r="BC63" s="4" t="str">
        <f t="shared" si="33"/>
        <v/>
      </c>
      <c r="BD63" s="4" t="str">
        <f t="shared" si="71"/>
        <v>999:99.99</v>
      </c>
      <c r="BE63" s="4" t="str">
        <f t="shared" si="34"/>
        <v>999:99.99</v>
      </c>
      <c r="BF63" s="4" t="str">
        <f t="shared" si="92"/>
        <v>999:99.99</v>
      </c>
      <c r="BG63" s="4" t="str">
        <f t="shared" si="36"/>
        <v>999:99.99</v>
      </c>
      <c r="BH63" s="4" t="str">
        <f t="shared" si="37"/>
        <v>999:99.99</v>
      </c>
      <c r="BJ63" s="4">
        <f t="shared" si="93"/>
        <v>0</v>
      </c>
      <c r="BK63" s="4">
        <f t="shared" si="94"/>
        <v>0</v>
      </c>
      <c r="BL63" s="4">
        <f t="shared" si="95"/>
        <v>0</v>
      </c>
      <c r="BM63" s="4">
        <f t="shared" si="96"/>
        <v>0</v>
      </c>
      <c r="BN63" s="4">
        <f t="shared" si="97"/>
        <v>0</v>
      </c>
      <c r="BO63" s="4">
        <f t="shared" si="98"/>
        <v>0</v>
      </c>
      <c r="BQ63" s="4">
        <f t="shared" si="44"/>
        <v>0</v>
      </c>
      <c r="BR63" s="4">
        <f t="shared" si="45"/>
        <v>0</v>
      </c>
      <c r="BS63" s="4">
        <f t="shared" si="46"/>
        <v>0</v>
      </c>
      <c r="BT63" s="4">
        <f t="shared" si="77"/>
        <v>0</v>
      </c>
      <c r="BU63" s="4">
        <f>BU62+IF(OR(選手!C59="",Y63=0),0,1)</f>
        <v>0</v>
      </c>
      <c r="BV63" s="4" t="str">
        <f>IF(OR(選手!C59="",Y63=0),"",BU63)</f>
        <v/>
      </c>
      <c r="BW63" s="4" t="str">
        <f t="shared" si="48"/>
        <v>　</v>
      </c>
      <c r="BZ63" s="4">
        <v>58</v>
      </c>
      <c r="CA63" s="4">
        <f>IF(COUNTIF(BT63,"1"),選手!C59,0)</f>
        <v>0</v>
      </c>
      <c r="CB63" s="4" t="str">
        <f>IF(ISERROR(VLOOKUP($BZ63,個人種目!$BV$5:$BY$147,2,0)),"",VLOOKUP($BZ63,個人種目!$BV$5:$BY$147,2,0))</f>
        <v/>
      </c>
    </row>
    <row r="64" spans="1:80" ht="24.75" customHeight="1" x14ac:dyDescent="0.25">
      <c r="A64" s="40" t="str">
        <f t="shared" si="78"/>
        <v/>
      </c>
      <c r="B64" s="39"/>
      <c r="C64" s="39"/>
      <c r="D64" s="39"/>
      <c r="E64" s="39"/>
      <c r="F64" s="41"/>
      <c r="G64" s="39"/>
      <c r="H64" s="42"/>
      <c r="I64" s="39"/>
      <c r="J64" s="42"/>
      <c r="K64" s="42"/>
      <c r="L64" s="42"/>
      <c r="M64" s="42"/>
      <c r="N64" s="42"/>
      <c r="O64" s="42"/>
      <c r="P64" s="42"/>
      <c r="Q64" s="40" t="str">
        <f t="shared" si="49"/>
        <v/>
      </c>
      <c r="R64" s="82" t="str">
        <f>IF(ISERROR(VLOOKUP(AI64,AK$59:$AL$75,2,0)),"",VLOOKUP(AI64,AK$59:$AL$75,2,0))</f>
        <v/>
      </c>
      <c r="S64" s="157"/>
      <c r="T64" s="14">
        <f t="shared" si="62"/>
        <v>0</v>
      </c>
      <c r="U64" s="14">
        <f t="shared" si="79"/>
        <v>0</v>
      </c>
      <c r="V64" s="14">
        <f t="shared" si="63"/>
        <v>0</v>
      </c>
      <c r="W64" s="14">
        <f t="shared" si="80"/>
        <v>0</v>
      </c>
      <c r="X64" s="14">
        <f t="shared" si="81"/>
        <v>0</v>
      </c>
      <c r="Y64" s="14">
        <f t="shared" si="82"/>
        <v>0</v>
      </c>
      <c r="Z64" s="14">
        <f t="shared" si="15"/>
        <v>0</v>
      </c>
      <c r="AA64" s="14">
        <f t="shared" si="16"/>
        <v>0</v>
      </c>
      <c r="AB64" s="14">
        <f t="shared" si="17"/>
        <v>0</v>
      </c>
      <c r="AC64" s="14">
        <f t="shared" si="18"/>
        <v>0</v>
      </c>
      <c r="AD64" s="14">
        <f t="shared" si="19"/>
        <v>0</v>
      </c>
      <c r="AE64" s="13" t="str">
        <f t="shared" si="67"/>
        <v>19000100</v>
      </c>
      <c r="AF64" s="111" t="str">
        <f t="shared" si="83"/>
        <v/>
      </c>
      <c r="AG64" s="9" t="str">
        <f t="shared" si="84"/>
        <v/>
      </c>
      <c r="AH64" s="9" t="str">
        <f t="shared" si="85"/>
        <v/>
      </c>
      <c r="AI64" s="4" t="str">
        <f t="shared" si="53"/>
        <v/>
      </c>
      <c r="AK64" s="37">
        <v>6</v>
      </c>
      <c r="AL64" s="18" t="s">
        <v>38</v>
      </c>
      <c r="AM64" s="18">
        <v>1</v>
      </c>
      <c r="AN64" s="18">
        <v>1</v>
      </c>
      <c r="AO64" s="18">
        <v>1</v>
      </c>
      <c r="AP64" s="7">
        <v>57</v>
      </c>
      <c r="AQ64" s="4">
        <f t="shared" si="68"/>
        <v>0</v>
      </c>
      <c r="AR64" s="4" t="str">
        <f t="shared" si="69"/>
        <v/>
      </c>
      <c r="AS64" s="4" t="str">
        <f t="shared" si="70"/>
        <v xml:space="preserve"> </v>
      </c>
      <c r="AT64" s="4" t="str">
        <f t="shared" si="86"/>
        <v/>
      </c>
      <c r="AU64" s="4" t="str">
        <f t="shared" si="87"/>
        <v/>
      </c>
      <c r="AV64" s="4" t="str">
        <f t="shared" si="88"/>
        <v/>
      </c>
      <c r="AW64" s="4" t="str">
        <f t="shared" si="27"/>
        <v/>
      </c>
      <c r="AX64" s="4" t="str">
        <f t="shared" si="28"/>
        <v/>
      </c>
      <c r="AY64" s="4" t="str">
        <f t="shared" si="89"/>
        <v/>
      </c>
      <c r="AZ64" s="4" t="str">
        <f t="shared" si="90"/>
        <v/>
      </c>
      <c r="BA64" s="4" t="str">
        <f t="shared" si="91"/>
        <v/>
      </c>
      <c r="BB64" s="4" t="str">
        <f t="shared" si="32"/>
        <v/>
      </c>
      <c r="BC64" s="4" t="str">
        <f t="shared" si="33"/>
        <v/>
      </c>
      <c r="BD64" s="4" t="str">
        <f t="shared" si="71"/>
        <v>999:99.99</v>
      </c>
      <c r="BE64" s="4" t="str">
        <f t="shared" si="34"/>
        <v>999:99.99</v>
      </c>
      <c r="BF64" s="4" t="str">
        <f t="shared" si="92"/>
        <v>999:99.99</v>
      </c>
      <c r="BG64" s="4" t="str">
        <f t="shared" si="36"/>
        <v>999:99.99</v>
      </c>
      <c r="BH64" s="4" t="str">
        <f t="shared" si="37"/>
        <v>999:99.99</v>
      </c>
      <c r="BJ64" s="4">
        <f t="shared" si="93"/>
        <v>0</v>
      </c>
      <c r="BK64" s="4">
        <f t="shared" si="94"/>
        <v>0</v>
      </c>
      <c r="BL64" s="4">
        <f t="shared" si="95"/>
        <v>0</v>
      </c>
      <c r="BM64" s="4">
        <f t="shared" si="96"/>
        <v>0</v>
      </c>
      <c r="BN64" s="4">
        <f t="shared" si="97"/>
        <v>0</v>
      </c>
      <c r="BO64" s="4">
        <f t="shared" si="98"/>
        <v>0</v>
      </c>
      <c r="BQ64" s="4">
        <f t="shared" si="44"/>
        <v>0</v>
      </c>
      <c r="BR64" s="4">
        <f t="shared" si="45"/>
        <v>0</v>
      </c>
      <c r="BS64" s="4">
        <f t="shared" si="46"/>
        <v>0</v>
      </c>
      <c r="BT64" s="4">
        <f t="shared" si="77"/>
        <v>0</v>
      </c>
      <c r="BU64" s="4">
        <f>BU63+IF(OR(選手!C60="",Y64=0),0,1)</f>
        <v>0</v>
      </c>
      <c r="BV64" s="4" t="str">
        <f>IF(OR(選手!C60="",Y64=0),"",BU64)</f>
        <v/>
      </c>
      <c r="BW64" s="4" t="str">
        <f t="shared" si="48"/>
        <v>　</v>
      </c>
      <c r="BZ64" s="4">
        <v>59</v>
      </c>
      <c r="CA64" s="4">
        <f>IF(COUNTIF(BT64,"1"),選手!C60,0)</f>
        <v>0</v>
      </c>
      <c r="CB64" s="4" t="str">
        <f>IF(ISERROR(VLOOKUP($BZ64,個人種目!$BV$5:$BY$147,2,0)),"",VLOOKUP($BZ64,個人種目!$BV$5:$BY$147,2,0))</f>
        <v/>
      </c>
    </row>
    <row r="65" spans="1:80" ht="24.75" customHeight="1" x14ac:dyDescent="0.25">
      <c r="A65" s="40" t="str">
        <f t="shared" si="78"/>
        <v/>
      </c>
      <c r="B65" s="39"/>
      <c r="C65" s="39"/>
      <c r="D65" s="39"/>
      <c r="E65" s="39"/>
      <c r="F65" s="41"/>
      <c r="G65" s="39"/>
      <c r="H65" s="42"/>
      <c r="I65" s="39"/>
      <c r="J65" s="42"/>
      <c r="K65" s="42"/>
      <c r="L65" s="42"/>
      <c r="M65" s="42"/>
      <c r="N65" s="42"/>
      <c r="O65" s="42"/>
      <c r="P65" s="42"/>
      <c r="Q65" s="40" t="str">
        <f t="shared" si="49"/>
        <v/>
      </c>
      <c r="R65" s="82" t="str">
        <f>IF(ISERROR(VLOOKUP(AI65,AK$59:$AL$75,2,0)),"",VLOOKUP(AI65,AK$59:$AL$75,2,0))</f>
        <v/>
      </c>
      <c r="S65" s="157"/>
      <c r="T65" s="14">
        <f t="shared" si="62"/>
        <v>0</v>
      </c>
      <c r="U65" s="14">
        <f t="shared" si="79"/>
        <v>0</v>
      </c>
      <c r="V65" s="14">
        <f t="shared" si="63"/>
        <v>0</v>
      </c>
      <c r="W65" s="14">
        <f t="shared" si="80"/>
        <v>0</v>
      </c>
      <c r="X65" s="14">
        <f t="shared" si="81"/>
        <v>0</v>
      </c>
      <c r="Y65" s="14">
        <f t="shared" si="82"/>
        <v>0</v>
      </c>
      <c r="Z65" s="14">
        <f t="shared" si="15"/>
        <v>0</v>
      </c>
      <c r="AA65" s="14">
        <f t="shared" si="16"/>
        <v>0</v>
      </c>
      <c r="AB65" s="14">
        <f t="shared" si="17"/>
        <v>0</v>
      </c>
      <c r="AC65" s="14">
        <f t="shared" si="18"/>
        <v>0</v>
      </c>
      <c r="AD65" s="14">
        <f t="shared" si="19"/>
        <v>0</v>
      </c>
      <c r="AE65" s="13" t="str">
        <f t="shared" si="67"/>
        <v>19000100</v>
      </c>
      <c r="AF65" s="111" t="str">
        <f t="shared" si="83"/>
        <v/>
      </c>
      <c r="AG65" s="9" t="str">
        <f t="shared" si="84"/>
        <v/>
      </c>
      <c r="AH65" s="9" t="str">
        <f t="shared" si="85"/>
        <v/>
      </c>
      <c r="AI65" s="4" t="str">
        <f t="shared" si="53"/>
        <v/>
      </c>
      <c r="AJ65" s="71"/>
      <c r="AK65" s="37">
        <v>7</v>
      </c>
      <c r="AL65" s="18" t="s">
        <v>39</v>
      </c>
      <c r="AM65" s="18">
        <v>1</v>
      </c>
      <c r="AN65" s="18">
        <v>2</v>
      </c>
      <c r="AO65" s="18">
        <v>1</v>
      </c>
      <c r="AP65" s="7">
        <v>58</v>
      </c>
      <c r="AQ65" s="4">
        <f t="shared" si="68"/>
        <v>0</v>
      </c>
      <c r="AR65" s="4" t="str">
        <f t="shared" si="69"/>
        <v/>
      </c>
      <c r="AS65" s="4" t="str">
        <f t="shared" si="70"/>
        <v xml:space="preserve"> </v>
      </c>
      <c r="AT65" s="4" t="str">
        <f t="shared" si="86"/>
        <v/>
      </c>
      <c r="AU65" s="4" t="str">
        <f t="shared" si="87"/>
        <v/>
      </c>
      <c r="AV65" s="4" t="str">
        <f t="shared" si="88"/>
        <v/>
      </c>
      <c r="AW65" s="4" t="str">
        <f t="shared" si="27"/>
        <v/>
      </c>
      <c r="AX65" s="4" t="str">
        <f t="shared" si="28"/>
        <v/>
      </c>
      <c r="AY65" s="4" t="str">
        <f t="shared" si="89"/>
        <v/>
      </c>
      <c r="AZ65" s="4" t="str">
        <f t="shared" si="90"/>
        <v/>
      </c>
      <c r="BA65" s="4" t="str">
        <f t="shared" si="91"/>
        <v/>
      </c>
      <c r="BB65" s="4" t="str">
        <f t="shared" si="32"/>
        <v/>
      </c>
      <c r="BC65" s="4" t="str">
        <f t="shared" si="33"/>
        <v/>
      </c>
      <c r="BD65" s="4" t="str">
        <f t="shared" si="71"/>
        <v>999:99.99</v>
      </c>
      <c r="BE65" s="4" t="str">
        <f t="shared" si="34"/>
        <v>999:99.99</v>
      </c>
      <c r="BF65" s="4" t="str">
        <f t="shared" si="92"/>
        <v>999:99.99</v>
      </c>
      <c r="BG65" s="4" t="str">
        <f t="shared" si="36"/>
        <v>999:99.99</v>
      </c>
      <c r="BH65" s="4" t="str">
        <f t="shared" si="37"/>
        <v>999:99.99</v>
      </c>
      <c r="BJ65" s="4">
        <f t="shared" si="93"/>
        <v>0</v>
      </c>
      <c r="BK65" s="4">
        <f t="shared" si="94"/>
        <v>0</v>
      </c>
      <c r="BL65" s="4">
        <f t="shared" si="95"/>
        <v>0</v>
      </c>
      <c r="BM65" s="4">
        <f t="shared" si="96"/>
        <v>0</v>
      </c>
      <c r="BN65" s="4">
        <f t="shared" si="97"/>
        <v>0</v>
      </c>
      <c r="BO65" s="4">
        <f t="shared" si="98"/>
        <v>0</v>
      </c>
      <c r="BQ65" s="4">
        <f t="shared" si="44"/>
        <v>0</v>
      </c>
      <c r="BR65" s="4">
        <f t="shared" si="45"/>
        <v>0</v>
      </c>
      <c r="BS65" s="4">
        <f t="shared" si="46"/>
        <v>0</v>
      </c>
      <c r="BT65" s="4">
        <f t="shared" si="77"/>
        <v>0</v>
      </c>
      <c r="BU65" s="4">
        <f>BU64+IF(OR(選手!C61="",Y65=0),0,1)</f>
        <v>0</v>
      </c>
      <c r="BV65" s="4" t="str">
        <f>IF(OR(選手!C61="",Y65=0),"",BU65)</f>
        <v/>
      </c>
      <c r="BW65" s="4" t="str">
        <f t="shared" si="48"/>
        <v>　</v>
      </c>
      <c r="BZ65" s="4">
        <v>60</v>
      </c>
      <c r="CA65" s="4">
        <f>IF(COUNTIF(BT65,"1"),選手!C61,0)</f>
        <v>0</v>
      </c>
      <c r="CB65" s="4" t="str">
        <f>IF(ISERROR(VLOOKUP($BZ65,個人種目!$BV$5:$BY$147,2,0)),"",VLOOKUP($BZ65,個人種目!$BV$5:$BY$147,2,0))</f>
        <v/>
      </c>
    </row>
    <row r="66" spans="1:80" ht="24.75" customHeight="1" x14ac:dyDescent="0.25">
      <c r="A66" s="40" t="str">
        <f t="shared" si="78"/>
        <v/>
      </c>
      <c r="B66" s="39"/>
      <c r="C66" s="39"/>
      <c r="D66" s="39"/>
      <c r="E66" s="39"/>
      <c r="F66" s="41"/>
      <c r="G66" s="39"/>
      <c r="H66" s="42"/>
      <c r="I66" s="39"/>
      <c r="J66" s="42"/>
      <c r="K66" s="42"/>
      <c r="L66" s="42"/>
      <c r="M66" s="42"/>
      <c r="N66" s="42"/>
      <c r="O66" s="42"/>
      <c r="P66" s="42"/>
      <c r="Q66" s="40" t="str">
        <f t="shared" si="49"/>
        <v/>
      </c>
      <c r="R66" s="82" t="str">
        <f>IF(ISERROR(VLOOKUP(AI66,AK$59:$AL$75,2,0)),"",VLOOKUP(AI66,AK$59:$AL$75,2,0))</f>
        <v/>
      </c>
      <c r="S66" s="157"/>
      <c r="T66" s="14">
        <f t="shared" si="62"/>
        <v>0</v>
      </c>
      <c r="U66" s="14">
        <f t="shared" si="79"/>
        <v>0</v>
      </c>
      <c r="V66" s="14">
        <f t="shared" si="63"/>
        <v>0</v>
      </c>
      <c r="W66" s="14">
        <f t="shared" si="80"/>
        <v>0</v>
      </c>
      <c r="X66" s="14">
        <f t="shared" si="81"/>
        <v>0</v>
      </c>
      <c r="Y66" s="14">
        <f t="shared" si="82"/>
        <v>0</v>
      </c>
      <c r="Z66" s="14">
        <f t="shared" si="15"/>
        <v>0</v>
      </c>
      <c r="AA66" s="14">
        <f t="shared" si="16"/>
        <v>0</v>
      </c>
      <c r="AB66" s="14">
        <f t="shared" si="17"/>
        <v>0</v>
      </c>
      <c r="AC66" s="14">
        <f t="shared" si="18"/>
        <v>0</v>
      </c>
      <c r="AD66" s="14">
        <f t="shared" si="19"/>
        <v>0</v>
      </c>
      <c r="AE66" s="13" t="str">
        <f t="shared" si="67"/>
        <v>19000100</v>
      </c>
      <c r="AF66" s="111" t="str">
        <f t="shared" si="83"/>
        <v/>
      </c>
      <c r="AG66" s="9" t="str">
        <f t="shared" si="84"/>
        <v/>
      </c>
      <c r="AH66" s="9" t="str">
        <f t="shared" si="85"/>
        <v/>
      </c>
      <c r="AI66" s="4" t="str">
        <f t="shared" si="53"/>
        <v/>
      </c>
      <c r="AK66" s="37">
        <v>8</v>
      </c>
      <c r="AL66" s="18" t="s">
        <v>40</v>
      </c>
      <c r="AM66" s="18">
        <v>1</v>
      </c>
      <c r="AN66" s="18">
        <v>3</v>
      </c>
      <c r="AO66" s="18">
        <v>2</v>
      </c>
      <c r="AP66" s="7">
        <v>59</v>
      </c>
      <c r="AQ66" s="4">
        <f t="shared" si="68"/>
        <v>0</v>
      </c>
      <c r="AR66" s="4" t="str">
        <f t="shared" si="69"/>
        <v/>
      </c>
      <c r="AS66" s="4" t="str">
        <f t="shared" si="70"/>
        <v xml:space="preserve"> </v>
      </c>
      <c r="AT66" s="4" t="str">
        <f t="shared" si="86"/>
        <v/>
      </c>
      <c r="AU66" s="4" t="str">
        <f t="shared" si="87"/>
        <v/>
      </c>
      <c r="AV66" s="4" t="str">
        <f t="shared" si="88"/>
        <v/>
      </c>
      <c r="AW66" s="4" t="str">
        <f t="shared" si="27"/>
        <v/>
      </c>
      <c r="AX66" s="4" t="str">
        <f t="shared" si="28"/>
        <v/>
      </c>
      <c r="AY66" s="4" t="str">
        <f t="shared" si="89"/>
        <v/>
      </c>
      <c r="AZ66" s="4" t="str">
        <f t="shared" si="90"/>
        <v/>
      </c>
      <c r="BA66" s="4" t="str">
        <f t="shared" si="91"/>
        <v/>
      </c>
      <c r="BB66" s="4" t="str">
        <f t="shared" si="32"/>
        <v/>
      </c>
      <c r="BC66" s="4" t="str">
        <f t="shared" si="33"/>
        <v/>
      </c>
      <c r="BD66" s="4" t="str">
        <f t="shared" si="71"/>
        <v>999:99.99</v>
      </c>
      <c r="BE66" s="4" t="str">
        <f t="shared" si="34"/>
        <v>999:99.99</v>
      </c>
      <c r="BF66" s="4" t="str">
        <f t="shared" si="92"/>
        <v>999:99.99</v>
      </c>
      <c r="BG66" s="4" t="str">
        <f t="shared" si="36"/>
        <v>999:99.99</v>
      </c>
      <c r="BH66" s="4" t="str">
        <f t="shared" si="37"/>
        <v>999:99.99</v>
      </c>
      <c r="BJ66" s="4">
        <f t="shared" si="93"/>
        <v>0</v>
      </c>
      <c r="BK66" s="4">
        <f t="shared" si="94"/>
        <v>0</v>
      </c>
      <c r="BL66" s="4">
        <f t="shared" si="95"/>
        <v>0</v>
      </c>
      <c r="BM66" s="4">
        <f t="shared" si="96"/>
        <v>0</v>
      </c>
      <c r="BN66" s="4">
        <f t="shared" si="97"/>
        <v>0</v>
      </c>
      <c r="BO66" s="4">
        <f t="shared" si="98"/>
        <v>0</v>
      </c>
      <c r="BQ66" s="4">
        <f t="shared" si="44"/>
        <v>0</v>
      </c>
      <c r="BR66" s="4">
        <f t="shared" si="45"/>
        <v>0</v>
      </c>
      <c r="BS66" s="4">
        <f t="shared" si="46"/>
        <v>0</v>
      </c>
      <c r="BT66" s="4">
        <f t="shared" si="77"/>
        <v>0</v>
      </c>
      <c r="BU66" s="4">
        <f>BU65+IF(OR(選手!C62="",Y66=0),0,1)</f>
        <v>0</v>
      </c>
      <c r="BV66" s="4" t="str">
        <f>IF(OR(選手!C62="",Y66=0),"",BU66)</f>
        <v/>
      </c>
      <c r="BW66" s="4" t="str">
        <f t="shared" si="48"/>
        <v>　</v>
      </c>
      <c r="BZ66" s="4">
        <v>61</v>
      </c>
      <c r="CA66" s="4">
        <f>IF(COUNTIF(BT66,"1"),選手!C62,0)</f>
        <v>0</v>
      </c>
      <c r="CB66" s="4" t="str">
        <f>IF(ISERROR(VLOOKUP($BZ66,個人種目!$BV$5:$BY$147,2,0)),"",VLOOKUP($BZ66,個人種目!$BV$5:$BY$147,2,0))</f>
        <v/>
      </c>
    </row>
    <row r="67" spans="1:80" ht="24.75" customHeight="1" x14ac:dyDescent="0.25">
      <c r="A67" s="40" t="str">
        <f t="shared" si="78"/>
        <v/>
      </c>
      <c r="B67" s="39"/>
      <c r="C67" s="39"/>
      <c r="D67" s="39"/>
      <c r="E67" s="39"/>
      <c r="F67" s="41"/>
      <c r="G67" s="39"/>
      <c r="H67" s="42"/>
      <c r="I67" s="39"/>
      <c r="J67" s="42"/>
      <c r="K67" s="42"/>
      <c r="L67" s="42"/>
      <c r="M67" s="42"/>
      <c r="N67" s="42"/>
      <c r="O67" s="42"/>
      <c r="P67" s="42"/>
      <c r="Q67" s="40" t="str">
        <f t="shared" si="49"/>
        <v/>
      </c>
      <c r="R67" s="82" t="str">
        <f>IF(ISERROR(VLOOKUP(AI67,AK$59:$AL$75,2,0)),"",VLOOKUP(AI67,AK$59:$AL$75,2,0))</f>
        <v/>
      </c>
      <c r="S67" s="157"/>
      <c r="T67" s="14">
        <f t="shared" si="62"/>
        <v>0</v>
      </c>
      <c r="U67" s="14">
        <f t="shared" si="79"/>
        <v>0</v>
      </c>
      <c r="V67" s="14">
        <f t="shared" si="63"/>
        <v>0</v>
      </c>
      <c r="W67" s="14">
        <f t="shared" si="80"/>
        <v>0</v>
      </c>
      <c r="X67" s="14">
        <f t="shared" si="81"/>
        <v>0</v>
      </c>
      <c r="Y67" s="14">
        <f t="shared" si="82"/>
        <v>0</v>
      </c>
      <c r="Z67" s="14">
        <f t="shared" si="15"/>
        <v>0</v>
      </c>
      <c r="AA67" s="14">
        <f t="shared" si="16"/>
        <v>0</v>
      </c>
      <c r="AB67" s="14">
        <f t="shared" si="17"/>
        <v>0</v>
      </c>
      <c r="AC67" s="14">
        <f t="shared" si="18"/>
        <v>0</v>
      </c>
      <c r="AD67" s="14">
        <f t="shared" si="19"/>
        <v>0</v>
      </c>
      <c r="AE67" s="13" t="str">
        <f t="shared" si="67"/>
        <v>19000100</v>
      </c>
      <c r="AF67" s="111" t="str">
        <f t="shared" si="83"/>
        <v/>
      </c>
      <c r="AG67" s="9" t="str">
        <f t="shared" si="84"/>
        <v/>
      </c>
      <c r="AH67" s="9" t="str">
        <f t="shared" si="85"/>
        <v/>
      </c>
      <c r="AI67" s="4" t="str">
        <f t="shared" si="53"/>
        <v/>
      </c>
      <c r="AK67" s="37">
        <v>9</v>
      </c>
      <c r="AL67" s="18" t="s">
        <v>41</v>
      </c>
      <c r="AM67" s="18">
        <v>1</v>
      </c>
      <c r="AN67" s="18">
        <v>4</v>
      </c>
      <c r="AO67" s="18">
        <v>2</v>
      </c>
      <c r="AP67" s="7">
        <v>60</v>
      </c>
      <c r="AQ67" s="4">
        <f t="shared" si="68"/>
        <v>0</v>
      </c>
      <c r="AR67" s="4" t="str">
        <f t="shared" si="69"/>
        <v/>
      </c>
      <c r="AS67" s="4" t="str">
        <f t="shared" si="70"/>
        <v xml:space="preserve"> </v>
      </c>
      <c r="AT67" s="4" t="str">
        <f t="shared" si="86"/>
        <v/>
      </c>
      <c r="AU67" s="4" t="str">
        <f t="shared" si="87"/>
        <v/>
      </c>
      <c r="AV67" s="4" t="str">
        <f t="shared" si="88"/>
        <v/>
      </c>
      <c r="AW67" s="4" t="str">
        <f t="shared" si="27"/>
        <v/>
      </c>
      <c r="AX67" s="4" t="str">
        <f t="shared" si="28"/>
        <v/>
      </c>
      <c r="AY67" s="4" t="str">
        <f t="shared" si="89"/>
        <v/>
      </c>
      <c r="AZ67" s="4" t="str">
        <f t="shared" si="90"/>
        <v/>
      </c>
      <c r="BA67" s="4" t="str">
        <f t="shared" si="91"/>
        <v/>
      </c>
      <c r="BB67" s="4" t="str">
        <f t="shared" si="32"/>
        <v/>
      </c>
      <c r="BC67" s="4" t="str">
        <f t="shared" si="33"/>
        <v/>
      </c>
      <c r="BD67" s="4" t="str">
        <f t="shared" si="71"/>
        <v>999:99.99</v>
      </c>
      <c r="BE67" s="4" t="str">
        <f t="shared" si="34"/>
        <v>999:99.99</v>
      </c>
      <c r="BF67" s="4" t="str">
        <f t="shared" si="92"/>
        <v>999:99.99</v>
      </c>
      <c r="BG67" s="4" t="str">
        <f t="shared" si="36"/>
        <v>999:99.99</v>
      </c>
      <c r="BH67" s="4" t="str">
        <f t="shared" si="37"/>
        <v>999:99.99</v>
      </c>
      <c r="BJ67" s="4">
        <f t="shared" si="93"/>
        <v>0</v>
      </c>
      <c r="BK67" s="4">
        <f t="shared" si="94"/>
        <v>0</v>
      </c>
      <c r="BL67" s="4">
        <f t="shared" si="95"/>
        <v>0</v>
      </c>
      <c r="BM67" s="4">
        <f t="shared" si="96"/>
        <v>0</v>
      </c>
      <c r="BN67" s="4">
        <f t="shared" si="97"/>
        <v>0</v>
      </c>
      <c r="BO67" s="4">
        <f t="shared" si="98"/>
        <v>0</v>
      </c>
      <c r="BQ67" s="4">
        <f t="shared" si="44"/>
        <v>0</v>
      </c>
      <c r="BR67" s="4">
        <f t="shared" si="45"/>
        <v>0</v>
      </c>
      <c r="BS67" s="4">
        <f t="shared" si="46"/>
        <v>0</v>
      </c>
      <c r="BT67" s="4">
        <f t="shared" si="77"/>
        <v>0</v>
      </c>
      <c r="BU67" s="4">
        <f>BU66+IF(OR(選手!C63="",Y67=0),0,1)</f>
        <v>0</v>
      </c>
      <c r="BV67" s="4" t="str">
        <f>IF(OR(選手!C63="",Y67=0),"",BU67)</f>
        <v/>
      </c>
      <c r="BW67" s="4" t="str">
        <f t="shared" si="48"/>
        <v>　</v>
      </c>
      <c r="BZ67" s="4">
        <v>62</v>
      </c>
      <c r="CA67" s="4">
        <f>IF(COUNTIF(BT67,"1"),選手!C63,0)</f>
        <v>0</v>
      </c>
      <c r="CB67" s="4" t="str">
        <f>IF(ISERROR(VLOOKUP($BZ67,個人種目!$BV$5:$BY$147,2,0)),"",VLOOKUP($BZ67,個人種目!$BV$5:$BY$147,2,0))</f>
        <v/>
      </c>
    </row>
    <row r="68" spans="1:80" ht="24.75" customHeight="1" x14ac:dyDescent="0.25">
      <c r="A68" s="40" t="str">
        <f t="shared" si="78"/>
        <v/>
      </c>
      <c r="B68" s="39"/>
      <c r="C68" s="39"/>
      <c r="D68" s="39"/>
      <c r="E68" s="39"/>
      <c r="F68" s="41"/>
      <c r="G68" s="39"/>
      <c r="H68" s="42"/>
      <c r="I68" s="39"/>
      <c r="J68" s="42"/>
      <c r="K68" s="42"/>
      <c r="L68" s="42"/>
      <c r="M68" s="42"/>
      <c r="N68" s="42"/>
      <c r="O68" s="42"/>
      <c r="P68" s="42"/>
      <c r="Q68" s="40" t="str">
        <f t="shared" si="49"/>
        <v/>
      </c>
      <c r="R68" s="82" t="str">
        <f>IF(ISERROR(VLOOKUP(AI68,AK$59:$AL$75,2,0)),"",VLOOKUP(AI68,AK$59:$AL$75,2,0))</f>
        <v/>
      </c>
      <c r="S68" s="157"/>
      <c r="T68" s="14">
        <f t="shared" si="62"/>
        <v>0</v>
      </c>
      <c r="U68" s="14">
        <f t="shared" si="79"/>
        <v>0</v>
      </c>
      <c r="V68" s="14">
        <f t="shared" si="63"/>
        <v>0</v>
      </c>
      <c r="W68" s="14">
        <f t="shared" si="80"/>
        <v>0</v>
      </c>
      <c r="X68" s="14">
        <f t="shared" si="81"/>
        <v>0</v>
      </c>
      <c r="Y68" s="14">
        <f t="shared" si="82"/>
        <v>0</v>
      </c>
      <c r="Z68" s="14">
        <f t="shared" si="15"/>
        <v>0</v>
      </c>
      <c r="AA68" s="14">
        <f t="shared" si="16"/>
        <v>0</v>
      </c>
      <c r="AB68" s="14">
        <f t="shared" si="17"/>
        <v>0</v>
      </c>
      <c r="AC68" s="14">
        <f t="shared" si="18"/>
        <v>0</v>
      </c>
      <c r="AD68" s="14">
        <f t="shared" si="19"/>
        <v>0</v>
      </c>
      <c r="AE68" s="13" t="str">
        <f t="shared" si="67"/>
        <v>19000100</v>
      </c>
      <c r="AF68" s="111" t="str">
        <f t="shared" si="83"/>
        <v/>
      </c>
      <c r="AG68" s="9" t="str">
        <f t="shared" si="84"/>
        <v/>
      </c>
      <c r="AH68" s="9" t="str">
        <f t="shared" si="85"/>
        <v/>
      </c>
      <c r="AI68" s="4" t="str">
        <f t="shared" si="53"/>
        <v/>
      </c>
      <c r="AK68" s="37">
        <v>10</v>
      </c>
      <c r="AL68" s="18" t="s">
        <v>42</v>
      </c>
      <c r="AM68" s="18">
        <v>1</v>
      </c>
      <c r="AN68" s="18">
        <v>5</v>
      </c>
      <c r="AO68" s="18">
        <v>3</v>
      </c>
      <c r="AP68" s="7">
        <v>61</v>
      </c>
      <c r="AQ68" s="4">
        <f t="shared" si="68"/>
        <v>0</v>
      </c>
      <c r="AR68" s="4" t="str">
        <f t="shared" si="69"/>
        <v/>
      </c>
      <c r="AS68" s="4" t="str">
        <f t="shared" si="70"/>
        <v xml:space="preserve"> </v>
      </c>
      <c r="AT68" s="4" t="str">
        <f t="shared" si="86"/>
        <v/>
      </c>
      <c r="AU68" s="4" t="str">
        <f t="shared" si="87"/>
        <v/>
      </c>
      <c r="AV68" s="4" t="str">
        <f t="shared" si="88"/>
        <v/>
      </c>
      <c r="AW68" s="4" t="str">
        <f t="shared" si="27"/>
        <v/>
      </c>
      <c r="AX68" s="4" t="str">
        <f t="shared" si="28"/>
        <v/>
      </c>
      <c r="AY68" s="4" t="str">
        <f t="shared" si="89"/>
        <v/>
      </c>
      <c r="AZ68" s="4" t="str">
        <f t="shared" si="90"/>
        <v/>
      </c>
      <c r="BA68" s="4" t="str">
        <f t="shared" si="91"/>
        <v/>
      </c>
      <c r="BB68" s="4" t="str">
        <f t="shared" si="32"/>
        <v/>
      </c>
      <c r="BC68" s="4" t="str">
        <f t="shared" si="33"/>
        <v/>
      </c>
      <c r="BD68" s="4" t="str">
        <f t="shared" si="71"/>
        <v>999:99.99</v>
      </c>
      <c r="BE68" s="4" t="str">
        <f t="shared" si="34"/>
        <v>999:99.99</v>
      </c>
      <c r="BF68" s="4" t="str">
        <f t="shared" si="92"/>
        <v>999:99.99</v>
      </c>
      <c r="BG68" s="4" t="str">
        <f t="shared" si="36"/>
        <v>999:99.99</v>
      </c>
      <c r="BH68" s="4" t="str">
        <f t="shared" si="37"/>
        <v>999:99.99</v>
      </c>
      <c r="BJ68" s="4">
        <f t="shared" si="93"/>
        <v>0</v>
      </c>
      <c r="BK68" s="4">
        <f t="shared" si="94"/>
        <v>0</v>
      </c>
      <c r="BL68" s="4">
        <f t="shared" si="95"/>
        <v>0</v>
      </c>
      <c r="BM68" s="4">
        <f t="shared" si="96"/>
        <v>0</v>
      </c>
      <c r="BN68" s="4">
        <f t="shared" si="97"/>
        <v>0</v>
      </c>
      <c r="BO68" s="4">
        <f t="shared" si="98"/>
        <v>0</v>
      </c>
      <c r="BQ68" s="4">
        <f t="shared" si="44"/>
        <v>0</v>
      </c>
      <c r="BR68" s="4">
        <f t="shared" si="45"/>
        <v>0</v>
      </c>
      <c r="BS68" s="4">
        <f t="shared" si="46"/>
        <v>0</v>
      </c>
      <c r="BT68" s="4">
        <f t="shared" si="77"/>
        <v>0</v>
      </c>
      <c r="BU68" s="4">
        <f>BU67+IF(OR(選手!C64="",Y68=0),0,1)</f>
        <v>0</v>
      </c>
      <c r="BV68" s="4" t="str">
        <f>IF(OR(選手!C64="",Y68=0),"",BU68)</f>
        <v/>
      </c>
      <c r="BW68" s="4" t="str">
        <f t="shared" si="48"/>
        <v>　</v>
      </c>
      <c r="BZ68" s="4">
        <v>63</v>
      </c>
      <c r="CA68" s="4">
        <f>IF(COUNTIF(BT68,"1"),選手!C64,0)</f>
        <v>0</v>
      </c>
      <c r="CB68" s="4" t="str">
        <f>IF(ISERROR(VLOOKUP($BZ68,個人種目!$BV$5:$BY$147,2,0)),"",VLOOKUP($BZ68,個人種目!$BV$5:$BY$147,2,0))</f>
        <v/>
      </c>
    </row>
    <row r="69" spans="1:80" ht="24.75" customHeight="1" x14ac:dyDescent="0.25">
      <c r="A69" s="40" t="str">
        <f t="shared" si="78"/>
        <v/>
      </c>
      <c r="B69" s="39"/>
      <c r="C69" s="39"/>
      <c r="D69" s="39"/>
      <c r="E69" s="39"/>
      <c r="F69" s="41"/>
      <c r="G69" s="39"/>
      <c r="H69" s="42"/>
      <c r="I69" s="39"/>
      <c r="J69" s="42"/>
      <c r="K69" s="42"/>
      <c r="L69" s="42"/>
      <c r="M69" s="42"/>
      <c r="N69" s="42"/>
      <c r="O69" s="42"/>
      <c r="P69" s="42"/>
      <c r="Q69" s="40" t="str">
        <f t="shared" si="49"/>
        <v/>
      </c>
      <c r="R69" s="82" t="str">
        <f>IF(ISERROR(VLOOKUP(AI69,AK$59:$AL$75,2,0)),"",VLOOKUP(AI69,AK$59:$AL$75,2,0))</f>
        <v/>
      </c>
      <c r="S69" s="157"/>
      <c r="T69" s="14">
        <f t="shared" si="62"/>
        <v>0</v>
      </c>
      <c r="U69" s="14">
        <f t="shared" si="79"/>
        <v>0</v>
      </c>
      <c r="V69" s="14">
        <f t="shared" si="63"/>
        <v>0</v>
      </c>
      <c r="W69" s="14">
        <f t="shared" si="80"/>
        <v>0</v>
      </c>
      <c r="X69" s="14">
        <f t="shared" si="81"/>
        <v>0</v>
      </c>
      <c r="Y69" s="14">
        <f t="shared" si="82"/>
        <v>0</v>
      </c>
      <c r="Z69" s="14">
        <f t="shared" si="15"/>
        <v>0</v>
      </c>
      <c r="AA69" s="14">
        <f t="shared" si="16"/>
        <v>0</v>
      </c>
      <c r="AB69" s="14">
        <f t="shared" si="17"/>
        <v>0</v>
      </c>
      <c r="AC69" s="14">
        <f t="shared" si="18"/>
        <v>0</v>
      </c>
      <c r="AD69" s="14">
        <f t="shared" si="19"/>
        <v>0</v>
      </c>
      <c r="AE69" s="13" t="str">
        <f t="shared" si="67"/>
        <v>19000100</v>
      </c>
      <c r="AF69" s="111" t="str">
        <f t="shared" si="83"/>
        <v/>
      </c>
      <c r="AG69" s="9" t="str">
        <f t="shared" si="84"/>
        <v/>
      </c>
      <c r="AH69" s="9" t="str">
        <f t="shared" si="85"/>
        <v/>
      </c>
      <c r="AI69" s="4" t="str">
        <f t="shared" si="53"/>
        <v/>
      </c>
      <c r="AK69" s="37">
        <v>11</v>
      </c>
      <c r="AL69" s="18" t="s">
        <v>43</v>
      </c>
      <c r="AM69" s="18">
        <v>1</v>
      </c>
      <c r="AN69" s="18">
        <v>6</v>
      </c>
      <c r="AO69" s="18">
        <v>3</v>
      </c>
      <c r="AP69" s="7">
        <v>62</v>
      </c>
      <c r="AQ69" s="4">
        <f t="shared" si="68"/>
        <v>0</v>
      </c>
      <c r="AR69" s="4" t="str">
        <f t="shared" si="69"/>
        <v/>
      </c>
      <c r="AS69" s="4" t="str">
        <f t="shared" si="70"/>
        <v xml:space="preserve"> </v>
      </c>
      <c r="AT69" s="4" t="str">
        <f t="shared" si="86"/>
        <v/>
      </c>
      <c r="AU69" s="4" t="str">
        <f t="shared" si="87"/>
        <v/>
      </c>
      <c r="AV69" s="4" t="str">
        <f t="shared" si="88"/>
        <v/>
      </c>
      <c r="AW69" s="4" t="str">
        <f t="shared" si="27"/>
        <v/>
      </c>
      <c r="AX69" s="4" t="str">
        <f t="shared" si="28"/>
        <v/>
      </c>
      <c r="AY69" s="4" t="str">
        <f t="shared" si="89"/>
        <v/>
      </c>
      <c r="AZ69" s="4" t="str">
        <f t="shared" si="90"/>
        <v/>
      </c>
      <c r="BA69" s="4" t="str">
        <f t="shared" si="91"/>
        <v/>
      </c>
      <c r="BB69" s="4" t="str">
        <f t="shared" si="32"/>
        <v/>
      </c>
      <c r="BC69" s="4" t="str">
        <f t="shared" si="33"/>
        <v/>
      </c>
      <c r="BD69" s="4" t="str">
        <f t="shared" si="71"/>
        <v>999:99.99</v>
      </c>
      <c r="BE69" s="4" t="str">
        <f t="shared" si="34"/>
        <v>999:99.99</v>
      </c>
      <c r="BF69" s="4" t="str">
        <f t="shared" si="92"/>
        <v>999:99.99</v>
      </c>
      <c r="BG69" s="4" t="str">
        <f t="shared" si="36"/>
        <v>999:99.99</v>
      </c>
      <c r="BH69" s="4" t="str">
        <f t="shared" si="37"/>
        <v>999:99.99</v>
      </c>
      <c r="BJ69" s="4">
        <f t="shared" si="93"/>
        <v>0</v>
      </c>
      <c r="BK69" s="4">
        <f t="shared" si="94"/>
        <v>0</v>
      </c>
      <c r="BL69" s="4">
        <f t="shared" si="95"/>
        <v>0</v>
      </c>
      <c r="BM69" s="4">
        <f t="shared" si="96"/>
        <v>0</v>
      </c>
      <c r="BN69" s="4">
        <f t="shared" si="97"/>
        <v>0</v>
      </c>
      <c r="BO69" s="4">
        <f t="shared" si="98"/>
        <v>0</v>
      </c>
      <c r="BQ69" s="4">
        <f t="shared" si="44"/>
        <v>0</v>
      </c>
      <c r="BR69" s="4">
        <f t="shared" si="45"/>
        <v>0</v>
      </c>
      <c r="BS69" s="4">
        <f t="shared" si="46"/>
        <v>0</v>
      </c>
      <c r="BT69" s="4">
        <f t="shared" si="77"/>
        <v>0</v>
      </c>
      <c r="BU69" s="4">
        <f>BU68+IF(OR(選手!C65="",Y69=0),0,1)</f>
        <v>0</v>
      </c>
      <c r="BV69" s="4" t="str">
        <f>IF(OR(選手!C65="",Y69=0),"",BU69)</f>
        <v/>
      </c>
      <c r="BW69" s="4" t="str">
        <f t="shared" si="48"/>
        <v>　</v>
      </c>
      <c r="BZ69" s="4">
        <v>64</v>
      </c>
      <c r="CA69" s="4">
        <f>IF(COUNTIF(BT69,"1"),選手!C65,0)</f>
        <v>0</v>
      </c>
      <c r="CB69" s="4" t="str">
        <f>IF(ISERROR(VLOOKUP($BZ69,個人種目!$BV$5:$BY$147,2,0)),"",VLOOKUP($BZ69,個人種目!$BV$5:$BY$147,2,0))</f>
        <v/>
      </c>
    </row>
    <row r="70" spans="1:80" ht="24.75" customHeight="1" x14ac:dyDescent="0.25">
      <c r="A70" s="40" t="str">
        <f t="shared" si="78"/>
        <v/>
      </c>
      <c r="B70" s="39"/>
      <c r="C70" s="39"/>
      <c r="D70" s="39"/>
      <c r="E70" s="39"/>
      <c r="F70" s="41"/>
      <c r="G70" s="39"/>
      <c r="H70" s="42"/>
      <c r="I70" s="39"/>
      <c r="J70" s="42"/>
      <c r="K70" s="42"/>
      <c r="L70" s="42"/>
      <c r="M70" s="42"/>
      <c r="N70" s="42"/>
      <c r="O70" s="42"/>
      <c r="P70" s="42"/>
      <c r="Q70" s="40" t="str">
        <f t="shared" ref="Q70:Q101" si="99">IF(F70="","",INT(($AQ$1-AE70)/10000))</f>
        <v/>
      </c>
      <c r="R70" s="82" t="str">
        <f>IF(ISERROR(VLOOKUP(AI70,AK$59:$AL$75,2,0)),"",VLOOKUP(AI70,AK$59:$AL$75,2,0))</f>
        <v/>
      </c>
      <c r="S70" s="157"/>
      <c r="T70" s="14">
        <f t="shared" si="62"/>
        <v>0</v>
      </c>
      <c r="U70" s="14">
        <f t="shared" si="79"/>
        <v>0</v>
      </c>
      <c r="V70" s="14">
        <f t="shared" si="63"/>
        <v>0</v>
      </c>
      <c r="W70" s="14">
        <f t="shared" si="80"/>
        <v>0</v>
      </c>
      <c r="X70" s="14">
        <f t="shared" si="81"/>
        <v>0</v>
      </c>
      <c r="Y70" s="14">
        <f t="shared" si="82"/>
        <v>0</v>
      </c>
      <c r="Z70" s="14">
        <f t="shared" si="15"/>
        <v>0</v>
      </c>
      <c r="AA70" s="14">
        <f t="shared" si="16"/>
        <v>0</v>
      </c>
      <c r="AB70" s="14">
        <f t="shared" si="17"/>
        <v>0</v>
      </c>
      <c r="AC70" s="14">
        <f t="shared" si="18"/>
        <v>0</v>
      </c>
      <c r="AD70" s="14">
        <f t="shared" si="19"/>
        <v>0</v>
      </c>
      <c r="AE70" s="13" t="str">
        <f t="shared" si="67"/>
        <v>19000100</v>
      </c>
      <c r="AF70" s="111" t="str">
        <f t="shared" si="83"/>
        <v/>
      </c>
      <c r="AG70" s="9" t="str">
        <f t="shared" si="84"/>
        <v/>
      </c>
      <c r="AH70" s="9" t="str">
        <f t="shared" si="85"/>
        <v/>
      </c>
      <c r="AI70" s="4" t="str">
        <f t="shared" ref="AI70:AI101" si="100">IF(F70="","",INT(($AQ$2-AE70)/10000))</f>
        <v/>
      </c>
      <c r="AK70" s="37">
        <v>12</v>
      </c>
      <c r="AL70" s="18" t="s">
        <v>44</v>
      </c>
      <c r="AM70" s="18">
        <v>2</v>
      </c>
      <c r="AN70" s="18">
        <v>1</v>
      </c>
      <c r="AO70" s="18">
        <v>4</v>
      </c>
      <c r="AP70" s="7">
        <v>63</v>
      </c>
      <c r="AQ70" s="4">
        <f t="shared" si="68"/>
        <v>0</v>
      </c>
      <c r="AR70" s="4" t="str">
        <f t="shared" si="69"/>
        <v/>
      </c>
      <c r="AS70" s="4" t="str">
        <f t="shared" si="70"/>
        <v xml:space="preserve"> </v>
      </c>
      <c r="AT70" s="4" t="str">
        <f t="shared" si="86"/>
        <v/>
      </c>
      <c r="AU70" s="4" t="str">
        <f t="shared" si="87"/>
        <v/>
      </c>
      <c r="AV70" s="4" t="str">
        <f t="shared" si="88"/>
        <v/>
      </c>
      <c r="AW70" s="4" t="str">
        <f t="shared" si="27"/>
        <v/>
      </c>
      <c r="AX70" s="4" t="str">
        <f t="shared" si="28"/>
        <v/>
      </c>
      <c r="AY70" s="4" t="str">
        <f t="shared" si="89"/>
        <v/>
      </c>
      <c r="AZ70" s="4" t="str">
        <f t="shared" si="90"/>
        <v/>
      </c>
      <c r="BA70" s="4" t="str">
        <f t="shared" si="91"/>
        <v/>
      </c>
      <c r="BB70" s="4" t="str">
        <f t="shared" si="32"/>
        <v/>
      </c>
      <c r="BC70" s="4" t="str">
        <f t="shared" si="33"/>
        <v/>
      </c>
      <c r="BD70" s="4" t="str">
        <f t="shared" si="71"/>
        <v>999:99.99</v>
      </c>
      <c r="BE70" s="4" t="str">
        <f t="shared" si="34"/>
        <v>999:99.99</v>
      </c>
      <c r="BF70" s="4" t="str">
        <f t="shared" si="92"/>
        <v>999:99.99</v>
      </c>
      <c r="BG70" s="4" t="str">
        <f t="shared" si="36"/>
        <v>999:99.99</v>
      </c>
      <c r="BH70" s="4" t="str">
        <f t="shared" si="37"/>
        <v>999:99.99</v>
      </c>
      <c r="BJ70" s="4">
        <f t="shared" si="93"/>
        <v>0</v>
      </c>
      <c r="BK70" s="4">
        <f t="shared" si="94"/>
        <v>0</v>
      </c>
      <c r="BL70" s="4">
        <f t="shared" si="95"/>
        <v>0</v>
      </c>
      <c r="BM70" s="4">
        <f t="shared" si="96"/>
        <v>0</v>
      </c>
      <c r="BN70" s="4">
        <f t="shared" si="97"/>
        <v>0</v>
      </c>
      <c r="BO70" s="4">
        <f t="shared" si="98"/>
        <v>0</v>
      </c>
      <c r="BQ70" s="4">
        <f t="shared" si="44"/>
        <v>0</v>
      </c>
      <c r="BR70" s="4">
        <f t="shared" si="45"/>
        <v>0</v>
      </c>
      <c r="BS70" s="4">
        <f t="shared" si="46"/>
        <v>0</v>
      </c>
      <c r="BT70" s="4">
        <f t="shared" si="77"/>
        <v>0</v>
      </c>
      <c r="BU70" s="4">
        <f>BU69+IF(OR(選手!C66="",Y70=0),0,1)</f>
        <v>0</v>
      </c>
      <c r="BV70" s="4" t="str">
        <f>IF(OR(選手!C66="",Y70=0),"",BU70)</f>
        <v/>
      </c>
      <c r="BW70" s="4" t="str">
        <f t="shared" si="48"/>
        <v>　</v>
      </c>
      <c r="BZ70" s="4">
        <v>65</v>
      </c>
      <c r="CA70" s="4">
        <f>IF(COUNTIF(BT70,"1"),選手!C66,0)</f>
        <v>0</v>
      </c>
      <c r="CB70" s="4" t="str">
        <f>IF(ISERROR(VLOOKUP($BZ70,個人種目!$BV$5:$BY$147,2,0)),"",VLOOKUP($BZ70,個人種目!$BV$5:$BY$147,2,0))</f>
        <v/>
      </c>
    </row>
    <row r="71" spans="1:80" ht="24.75" customHeight="1" x14ac:dyDescent="0.25">
      <c r="A71" s="40" t="str">
        <f t="shared" si="78"/>
        <v/>
      </c>
      <c r="B71" s="39"/>
      <c r="C71" s="39"/>
      <c r="D71" s="39"/>
      <c r="E71" s="39"/>
      <c r="F71" s="41"/>
      <c r="G71" s="39"/>
      <c r="H71" s="42"/>
      <c r="I71" s="39"/>
      <c r="J71" s="42"/>
      <c r="K71" s="42"/>
      <c r="L71" s="42"/>
      <c r="M71" s="42"/>
      <c r="N71" s="42"/>
      <c r="O71" s="42"/>
      <c r="P71" s="42"/>
      <c r="Q71" s="40" t="str">
        <f t="shared" si="99"/>
        <v/>
      </c>
      <c r="R71" s="82" t="str">
        <f>IF(ISERROR(VLOOKUP(AI71,AK$59:$AL$75,2,0)),"",VLOOKUP(AI71,AK$59:$AL$75,2,0))</f>
        <v/>
      </c>
      <c r="S71" s="157"/>
      <c r="T71" s="14">
        <f t="shared" si="62"/>
        <v>0</v>
      </c>
      <c r="U71" s="14">
        <f t="shared" si="79"/>
        <v>0</v>
      </c>
      <c r="V71" s="14">
        <f t="shared" si="63"/>
        <v>0</v>
      </c>
      <c r="W71" s="14">
        <f t="shared" si="80"/>
        <v>0</v>
      </c>
      <c r="X71" s="14">
        <f t="shared" si="81"/>
        <v>0</v>
      </c>
      <c r="Y71" s="14">
        <f t="shared" si="82"/>
        <v>0</v>
      </c>
      <c r="Z71" s="14">
        <f t="shared" ref="Z71:Z107" si="101">IF(G71="",0,IF(OR(G71=I71,G71=K71,G71=M71,G71=O71),1,0))</f>
        <v>0</v>
      </c>
      <c r="AA71" s="14">
        <f t="shared" ref="AA71:AA107" si="102">IF(I71="",0,IF(OR(G71=I71,I71=K71,I71=M71,I71=O71),1,0))</f>
        <v>0</v>
      </c>
      <c r="AB71" s="14">
        <f t="shared" ref="AB71:AB107" si="103">IF(K71="",0,IF(OR(K71=G71,I71=K71,K71=M71,K71=O71),1,0))</f>
        <v>0</v>
      </c>
      <c r="AC71" s="14">
        <f t="shared" ref="AC71:AC107" si="104">IF(M71="",0,IF(OR(G71=M71,I71=M71,K71=M71,M71=O71),1,0))</f>
        <v>0</v>
      </c>
      <c r="AD71" s="14">
        <f t="shared" ref="AD71:AD107" si="105">IF(O71="",0,IF(OR(G71=O71,I71=O71,K71=O71,M71=O71),1,0))</f>
        <v>0</v>
      </c>
      <c r="AE71" s="13" t="str">
        <f t="shared" si="67"/>
        <v>19000100</v>
      </c>
      <c r="AF71" s="111" t="str">
        <f t="shared" si="83"/>
        <v/>
      </c>
      <c r="AG71" s="9" t="str">
        <f t="shared" si="84"/>
        <v/>
      </c>
      <c r="AH71" s="9" t="str">
        <f t="shared" si="85"/>
        <v/>
      </c>
      <c r="AI71" s="4" t="str">
        <f t="shared" si="100"/>
        <v/>
      </c>
      <c r="AK71" s="37">
        <v>13</v>
      </c>
      <c r="AL71" s="18" t="s">
        <v>45</v>
      </c>
      <c r="AM71" s="18">
        <v>2</v>
      </c>
      <c r="AN71" s="18">
        <v>2</v>
      </c>
      <c r="AO71" s="18">
        <v>4</v>
      </c>
      <c r="AP71" s="7">
        <v>64</v>
      </c>
      <c r="AQ71" s="4">
        <f t="shared" si="68"/>
        <v>0</v>
      </c>
      <c r="AR71" s="4" t="str">
        <f t="shared" si="69"/>
        <v/>
      </c>
      <c r="AS71" s="4" t="str">
        <f t="shared" si="70"/>
        <v xml:space="preserve"> </v>
      </c>
      <c r="AT71" s="4" t="str">
        <f t="shared" si="86"/>
        <v/>
      </c>
      <c r="AU71" s="4" t="str">
        <f t="shared" si="87"/>
        <v/>
      </c>
      <c r="AV71" s="4" t="str">
        <f t="shared" si="88"/>
        <v/>
      </c>
      <c r="AW71" s="4" t="str">
        <f t="shared" ref="AW71:AW107" si="106">IF($M71="","",VLOOKUP($M71,$AJ$6:$AL$61,2,0))</f>
        <v/>
      </c>
      <c r="AX71" s="4" t="str">
        <f t="shared" ref="AX71:AX107" si="107">IF($O71="","",VLOOKUP($O71,$AJ$6:$AL$61,2,0))</f>
        <v/>
      </c>
      <c r="AY71" s="4" t="str">
        <f t="shared" si="89"/>
        <v/>
      </c>
      <c r="AZ71" s="4" t="str">
        <f t="shared" si="90"/>
        <v/>
      </c>
      <c r="BA71" s="4" t="str">
        <f t="shared" si="91"/>
        <v/>
      </c>
      <c r="BB71" s="4" t="str">
        <f t="shared" ref="BB71:BB107" si="108">IF($M71="","",VLOOKUP($M71,$AJ$6:$AL$61,3,0))</f>
        <v/>
      </c>
      <c r="BC71" s="4" t="str">
        <f t="shared" ref="BC71:BC107" si="109">IF($O71="","",VLOOKUP($O71,$AJ$6:$AL$61,3,0))</f>
        <v/>
      </c>
      <c r="BD71" s="4" t="str">
        <f t="shared" si="71"/>
        <v>999:99.99</v>
      </c>
      <c r="BE71" s="4" t="str">
        <f t="shared" ref="BE71:BE107" si="110">IF(J71="","999:99.99"," "&amp;LEFT(RIGHT("        "&amp;TEXT(J71,"0.00"),7),2)&amp;":"&amp;RIGHT(TEXT(J71,"0.00"),5))</f>
        <v>999:99.99</v>
      </c>
      <c r="BF71" s="4" t="str">
        <f t="shared" si="92"/>
        <v>999:99.99</v>
      </c>
      <c r="BG71" s="4" t="str">
        <f t="shared" ref="BG71:BG107" si="111">IF(N71="","999:99.99"," "&amp;LEFT(RIGHT("        "&amp;TEXT(N71,"0.00"),7),2)&amp;":"&amp;RIGHT(TEXT(N71,"0.00"),5))</f>
        <v>999:99.99</v>
      </c>
      <c r="BH71" s="4" t="str">
        <f t="shared" ref="BH71:BH107" si="112">IF(P71="","999:99.99"," "&amp;LEFT(RIGHT("        "&amp;TEXT(P71,"0.00"),7),2)&amp;":"&amp;RIGHT(TEXT(P71,"0.00"),5))</f>
        <v>999:99.99</v>
      </c>
      <c r="BJ71" s="4">
        <f t="shared" si="93"/>
        <v>0</v>
      </c>
      <c r="BK71" s="4">
        <f t="shared" si="94"/>
        <v>0</v>
      </c>
      <c r="BL71" s="4">
        <f t="shared" si="95"/>
        <v>0</v>
      </c>
      <c r="BM71" s="4">
        <f t="shared" si="96"/>
        <v>0</v>
      </c>
      <c r="BN71" s="4">
        <f t="shared" si="97"/>
        <v>0</v>
      </c>
      <c r="BO71" s="4">
        <f t="shared" si="98"/>
        <v>0</v>
      </c>
      <c r="BQ71" s="4">
        <f t="shared" ref="BQ71:BQ107" si="113">COUNTIF(AY71:BC71,500)</f>
        <v>0</v>
      </c>
      <c r="BR71" s="4">
        <f t="shared" ref="BR71:BR107" si="114">COUNTIF(AY71:BC71,1500)</f>
        <v>0</v>
      </c>
      <c r="BS71" s="4">
        <f t="shared" ref="BS71:BS107" si="115">COUNTIF(AY71:BC71,3000)</f>
        <v>0</v>
      </c>
      <c r="BT71" s="4">
        <f t="shared" si="77"/>
        <v>0</v>
      </c>
      <c r="BU71" s="4">
        <f>BU70+IF(OR(選手!C67="",Y71=0),0,1)</f>
        <v>0</v>
      </c>
      <c r="BV71" s="4" t="str">
        <f>IF(OR(選手!C67="",Y71=0),"",BU71)</f>
        <v/>
      </c>
      <c r="BW71" s="4" t="str">
        <f t="shared" ref="BW71:BW107" si="116">TRIM(B71)&amp;"　"&amp;TRIM(C71)</f>
        <v>　</v>
      </c>
      <c r="BZ71" s="4">
        <v>66</v>
      </c>
      <c r="CA71" s="4">
        <f>IF(COUNTIF(BT71,"1"),選手!C67,0)</f>
        <v>0</v>
      </c>
      <c r="CB71" s="4" t="str">
        <f>IF(ISERROR(VLOOKUP($BZ71,個人種目!$BV$5:$BY$147,2,0)),"",VLOOKUP($BZ71,個人種目!$BV$5:$BY$147,2,0))</f>
        <v/>
      </c>
    </row>
    <row r="72" spans="1:80" ht="24.75" customHeight="1" x14ac:dyDescent="0.25">
      <c r="A72" s="40" t="str">
        <f t="shared" si="78"/>
        <v/>
      </c>
      <c r="B72" s="39"/>
      <c r="C72" s="39"/>
      <c r="D72" s="39"/>
      <c r="E72" s="39"/>
      <c r="F72" s="41"/>
      <c r="G72" s="39"/>
      <c r="H72" s="42"/>
      <c r="I72" s="39"/>
      <c r="J72" s="42"/>
      <c r="K72" s="42"/>
      <c r="L72" s="42"/>
      <c r="M72" s="42"/>
      <c r="N72" s="42"/>
      <c r="O72" s="42"/>
      <c r="P72" s="42"/>
      <c r="Q72" s="40" t="str">
        <f t="shared" si="99"/>
        <v/>
      </c>
      <c r="R72" s="82" t="str">
        <f>IF(ISERROR(VLOOKUP(AI72,AK$59:$AL$75,2,0)),"",VLOOKUP(AI72,AK$59:$AL$75,2,0))</f>
        <v/>
      </c>
      <c r="S72" s="157"/>
      <c r="T72" s="14">
        <f t="shared" si="62"/>
        <v>0</v>
      </c>
      <c r="U72" s="14">
        <f t="shared" si="79"/>
        <v>0</v>
      </c>
      <c r="V72" s="14">
        <f t="shared" si="63"/>
        <v>0</v>
      </c>
      <c r="W72" s="14">
        <f t="shared" si="80"/>
        <v>0</v>
      </c>
      <c r="X72" s="14">
        <f t="shared" si="81"/>
        <v>0</v>
      </c>
      <c r="Y72" s="14">
        <f t="shared" si="82"/>
        <v>0</v>
      </c>
      <c r="Z72" s="14">
        <f t="shared" si="101"/>
        <v>0</v>
      </c>
      <c r="AA72" s="14">
        <f t="shared" si="102"/>
        <v>0</v>
      </c>
      <c r="AB72" s="14">
        <f t="shared" si="103"/>
        <v>0</v>
      </c>
      <c r="AC72" s="14">
        <f t="shared" si="104"/>
        <v>0</v>
      </c>
      <c r="AD72" s="14">
        <f t="shared" si="105"/>
        <v>0</v>
      </c>
      <c r="AE72" s="13" t="str">
        <f t="shared" si="67"/>
        <v>19000100</v>
      </c>
      <c r="AF72" s="111" t="str">
        <f t="shared" si="83"/>
        <v/>
      </c>
      <c r="AG72" s="9" t="str">
        <f t="shared" si="84"/>
        <v/>
      </c>
      <c r="AH72" s="9" t="str">
        <f t="shared" si="85"/>
        <v/>
      </c>
      <c r="AI72" s="4" t="str">
        <f t="shared" si="100"/>
        <v/>
      </c>
      <c r="AK72" s="37">
        <v>14</v>
      </c>
      <c r="AL72" s="18" t="s">
        <v>46</v>
      </c>
      <c r="AM72" s="18">
        <v>2</v>
      </c>
      <c r="AN72" s="18">
        <v>3</v>
      </c>
      <c r="AO72" s="18">
        <v>4</v>
      </c>
      <c r="AP72" s="7">
        <v>65</v>
      </c>
      <c r="AQ72" s="4">
        <f t="shared" si="68"/>
        <v>0</v>
      </c>
      <c r="AR72" s="4" t="str">
        <f t="shared" si="69"/>
        <v/>
      </c>
      <c r="AS72" s="4" t="str">
        <f t="shared" si="70"/>
        <v xml:space="preserve"> </v>
      </c>
      <c r="AT72" s="4" t="str">
        <f t="shared" si="86"/>
        <v/>
      </c>
      <c r="AU72" s="4" t="str">
        <f t="shared" si="87"/>
        <v/>
      </c>
      <c r="AV72" s="4" t="str">
        <f t="shared" si="88"/>
        <v/>
      </c>
      <c r="AW72" s="4" t="str">
        <f t="shared" si="106"/>
        <v/>
      </c>
      <c r="AX72" s="4" t="str">
        <f t="shared" si="107"/>
        <v/>
      </c>
      <c r="AY72" s="4" t="str">
        <f t="shared" si="89"/>
        <v/>
      </c>
      <c r="AZ72" s="4" t="str">
        <f t="shared" si="90"/>
        <v/>
      </c>
      <c r="BA72" s="4" t="str">
        <f t="shared" si="91"/>
        <v/>
      </c>
      <c r="BB72" s="4" t="str">
        <f t="shared" si="108"/>
        <v/>
      </c>
      <c r="BC72" s="4" t="str">
        <f t="shared" si="109"/>
        <v/>
      </c>
      <c r="BD72" s="4" t="str">
        <f t="shared" si="71"/>
        <v>999:99.99</v>
      </c>
      <c r="BE72" s="4" t="str">
        <f t="shared" si="110"/>
        <v>999:99.99</v>
      </c>
      <c r="BF72" s="4" t="str">
        <f t="shared" si="92"/>
        <v>999:99.99</v>
      </c>
      <c r="BG72" s="4" t="str">
        <f t="shared" si="111"/>
        <v>999:99.99</v>
      </c>
      <c r="BH72" s="4" t="str">
        <f t="shared" si="112"/>
        <v>999:99.99</v>
      </c>
      <c r="BJ72" s="4">
        <f t="shared" si="93"/>
        <v>0</v>
      </c>
      <c r="BK72" s="4">
        <f t="shared" si="94"/>
        <v>0</v>
      </c>
      <c r="BL72" s="4">
        <f t="shared" si="95"/>
        <v>0</v>
      </c>
      <c r="BM72" s="4">
        <f t="shared" si="96"/>
        <v>0</v>
      </c>
      <c r="BN72" s="4">
        <f t="shared" si="97"/>
        <v>0</v>
      </c>
      <c r="BO72" s="4">
        <f t="shared" si="98"/>
        <v>0</v>
      </c>
      <c r="BQ72" s="4">
        <f t="shared" si="113"/>
        <v>0</v>
      </c>
      <c r="BR72" s="4">
        <f t="shared" si="114"/>
        <v>0</v>
      </c>
      <c r="BS72" s="4">
        <f t="shared" si="115"/>
        <v>0</v>
      </c>
      <c r="BT72" s="4">
        <f t="shared" si="77"/>
        <v>0</v>
      </c>
      <c r="BU72" s="4">
        <f>BU71+IF(OR(選手!C68="",Y72=0),0,1)</f>
        <v>0</v>
      </c>
      <c r="BV72" s="4" t="str">
        <f>IF(OR(選手!C68="",Y72=0),"",BU72)</f>
        <v/>
      </c>
      <c r="BW72" s="4" t="str">
        <f t="shared" si="116"/>
        <v>　</v>
      </c>
      <c r="BZ72" s="4">
        <v>67</v>
      </c>
      <c r="CA72" s="4">
        <f>IF(COUNTIF(BT72,"1"),選手!C68,0)</f>
        <v>0</v>
      </c>
      <c r="CB72" s="4" t="str">
        <f>IF(ISERROR(VLOOKUP($BZ72,個人種目!$BV$5:$BY$147,2,0)),"",VLOOKUP($BZ72,個人種目!$BV$5:$BY$147,2,0))</f>
        <v/>
      </c>
    </row>
    <row r="73" spans="1:80" ht="24.75" customHeight="1" x14ac:dyDescent="0.25">
      <c r="A73" s="40" t="str">
        <f t="shared" si="78"/>
        <v/>
      </c>
      <c r="B73" s="39"/>
      <c r="C73" s="39"/>
      <c r="D73" s="39"/>
      <c r="E73" s="39"/>
      <c r="F73" s="41"/>
      <c r="G73" s="39"/>
      <c r="H73" s="42"/>
      <c r="I73" s="39"/>
      <c r="J73" s="42"/>
      <c r="K73" s="42"/>
      <c r="L73" s="42"/>
      <c r="M73" s="42"/>
      <c r="N73" s="42"/>
      <c r="O73" s="42"/>
      <c r="P73" s="42"/>
      <c r="Q73" s="40" t="str">
        <f t="shared" si="99"/>
        <v/>
      </c>
      <c r="R73" s="82" t="str">
        <f>IF(ISERROR(VLOOKUP(AI73,AK$59:$AL$75,2,0)),"",VLOOKUP(AI73,AK$59:$AL$75,2,0))</f>
        <v/>
      </c>
      <c r="S73" s="157"/>
      <c r="T73" s="14">
        <f t="shared" si="62"/>
        <v>0</v>
      </c>
      <c r="U73" s="14">
        <f t="shared" si="79"/>
        <v>0</v>
      </c>
      <c r="V73" s="14">
        <f t="shared" si="63"/>
        <v>0</v>
      </c>
      <c r="W73" s="14">
        <f t="shared" si="80"/>
        <v>0</v>
      </c>
      <c r="X73" s="14">
        <f t="shared" si="81"/>
        <v>0</v>
      </c>
      <c r="Y73" s="14">
        <f t="shared" si="82"/>
        <v>0</v>
      </c>
      <c r="Z73" s="14">
        <f t="shared" si="101"/>
        <v>0</v>
      </c>
      <c r="AA73" s="14">
        <f t="shared" si="102"/>
        <v>0</v>
      </c>
      <c r="AB73" s="14">
        <f t="shared" si="103"/>
        <v>0</v>
      </c>
      <c r="AC73" s="14">
        <f t="shared" si="104"/>
        <v>0</v>
      </c>
      <c r="AD73" s="14">
        <f t="shared" si="105"/>
        <v>0</v>
      </c>
      <c r="AE73" s="13" t="str">
        <f t="shared" si="67"/>
        <v>19000100</v>
      </c>
      <c r="AF73" s="111" t="str">
        <f t="shared" si="83"/>
        <v/>
      </c>
      <c r="AG73" s="9" t="str">
        <f t="shared" si="84"/>
        <v/>
      </c>
      <c r="AH73" s="9" t="str">
        <f t="shared" si="85"/>
        <v/>
      </c>
      <c r="AI73" s="4" t="str">
        <f t="shared" si="100"/>
        <v/>
      </c>
      <c r="AK73" s="37">
        <v>15</v>
      </c>
      <c r="AL73" s="18" t="s">
        <v>47</v>
      </c>
      <c r="AM73" s="18">
        <v>3</v>
      </c>
      <c r="AN73" s="18">
        <v>1</v>
      </c>
      <c r="AO73" s="18">
        <v>5</v>
      </c>
      <c r="AP73" s="7">
        <v>66</v>
      </c>
      <c r="AQ73" s="4">
        <f t="shared" si="68"/>
        <v>0</v>
      </c>
      <c r="AR73" s="4" t="str">
        <f t="shared" si="69"/>
        <v/>
      </c>
      <c r="AS73" s="4" t="str">
        <f t="shared" si="70"/>
        <v xml:space="preserve"> </v>
      </c>
      <c r="AT73" s="4" t="str">
        <f t="shared" si="86"/>
        <v/>
      </c>
      <c r="AU73" s="4" t="str">
        <f t="shared" si="87"/>
        <v/>
      </c>
      <c r="AV73" s="4" t="str">
        <f t="shared" si="88"/>
        <v/>
      </c>
      <c r="AW73" s="4" t="str">
        <f t="shared" si="106"/>
        <v/>
      </c>
      <c r="AX73" s="4" t="str">
        <f t="shared" si="107"/>
        <v/>
      </c>
      <c r="AY73" s="4" t="str">
        <f t="shared" si="89"/>
        <v/>
      </c>
      <c r="AZ73" s="4" t="str">
        <f t="shared" si="90"/>
        <v/>
      </c>
      <c r="BA73" s="4" t="str">
        <f t="shared" si="91"/>
        <v/>
      </c>
      <c r="BB73" s="4" t="str">
        <f t="shared" si="108"/>
        <v/>
      </c>
      <c r="BC73" s="4" t="str">
        <f t="shared" si="109"/>
        <v/>
      </c>
      <c r="BD73" s="4" t="str">
        <f t="shared" si="71"/>
        <v>999:99.99</v>
      </c>
      <c r="BE73" s="4" t="str">
        <f t="shared" si="110"/>
        <v>999:99.99</v>
      </c>
      <c r="BF73" s="4" t="str">
        <f t="shared" si="92"/>
        <v>999:99.99</v>
      </c>
      <c r="BG73" s="4" t="str">
        <f t="shared" si="111"/>
        <v>999:99.99</v>
      </c>
      <c r="BH73" s="4" t="str">
        <f t="shared" si="112"/>
        <v>999:99.99</v>
      </c>
      <c r="BJ73" s="4">
        <f t="shared" si="93"/>
        <v>0</v>
      </c>
      <c r="BK73" s="4">
        <f t="shared" si="94"/>
        <v>0</v>
      </c>
      <c r="BL73" s="4">
        <f t="shared" si="95"/>
        <v>0</v>
      </c>
      <c r="BM73" s="4">
        <f t="shared" si="96"/>
        <v>0</v>
      </c>
      <c r="BN73" s="4">
        <f t="shared" si="97"/>
        <v>0</v>
      </c>
      <c r="BO73" s="4">
        <f t="shared" si="98"/>
        <v>0</v>
      </c>
      <c r="BQ73" s="4">
        <f t="shared" si="113"/>
        <v>0</v>
      </c>
      <c r="BR73" s="4">
        <f t="shared" si="114"/>
        <v>0</v>
      </c>
      <c r="BS73" s="4">
        <f t="shared" si="115"/>
        <v>0</v>
      </c>
      <c r="BT73" s="4">
        <f t="shared" si="77"/>
        <v>0</v>
      </c>
      <c r="BU73" s="4">
        <f>BU72+IF(OR(選手!C69="",Y73=0),0,1)</f>
        <v>0</v>
      </c>
      <c r="BV73" s="4" t="str">
        <f>IF(OR(選手!C69="",Y73=0),"",BU73)</f>
        <v/>
      </c>
      <c r="BW73" s="4" t="str">
        <f t="shared" si="116"/>
        <v>　</v>
      </c>
      <c r="BZ73" s="4">
        <v>68</v>
      </c>
      <c r="CA73" s="4">
        <f>IF(COUNTIF(BT73,"1"),選手!C69,0)</f>
        <v>0</v>
      </c>
      <c r="CB73" s="4" t="str">
        <f>IF(ISERROR(VLOOKUP($BZ73,個人種目!$BV$5:$BY$147,2,0)),"",VLOOKUP($BZ73,個人種目!$BV$5:$BY$147,2,0))</f>
        <v/>
      </c>
    </row>
    <row r="74" spans="1:80" ht="24.75" customHeight="1" x14ac:dyDescent="0.25">
      <c r="A74" s="40" t="str">
        <f t="shared" si="78"/>
        <v/>
      </c>
      <c r="B74" s="39"/>
      <c r="C74" s="39"/>
      <c r="D74" s="39"/>
      <c r="E74" s="39"/>
      <c r="F74" s="41"/>
      <c r="G74" s="39"/>
      <c r="H74" s="42"/>
      <c r="I74" s="39"/>
      <c r="J74" s="42"/>
      <c r="K74" s="42"/>
      <c r="L74" s="42"/>
      <c r="M74" s="42"/>
      <c r="N74" s="42"/>
      <c r="O74" s="42"/>
      <c r="P74" s="42"/>
      <c r="Q74" s="40" t="str">
        <f t="shared" si="99"/>
        <v/>
      </c>
      <c r="R74" s="82" t="str">
        <f>IF(ISERROR(VLOOKUP(AI74,AK$59:$AL$75,2,0)),"",VLOOKUP(AI74,AK$59:$AL$75,2,0))</f>
        <v/>
      </c>
      <c r="S74" s="157"/>
      <c r="T74" s="14">
        <f t="shared" si="62"/>
        <v>0</v>
      </c>
      <c r="U74" s="14">
        <f t="shared" si="79"/>
        <v>0</v>
      </c>
      <c r="V74" s="14">
        <f t="shared" si="63"/>
        <v>0</v>
      </c>
      <c r="W74" s="14">
        <f t="shared" si="80"/>
        <v>0</v>
      </c>
      <c r="X74" s="14">
        <f t="shared" si="81"/>
        <v>0</v>
      </c>
      <c r="Y74" s="14">
        <f t="shared" si="82"/>
        <v>0</v>
      </c>
      <c r="Z74" s="14">
        <f t="shared" si="101"/>
        <v>0</v>
      </c>
      <c r="AA74" s="14">
        <f t="shared" si="102"/>
        <v>0</v>
      </c>
      <c r="AB74" s="14">
        <f t="shared" si="103"/>
        <v>0</v>
      </c>
      <c r="AC74" s="14">
        <f t="shared" si="104"/>
        <v>0</v>
      </c>
      <c r="AD74" s="14">
        <f t="shared" si="105"/>
        <v>0</v>
      </c>
      <c r="AE74" s="13" t="str">
        <f t="shared" si="67"/>
        <v>19000100</v>
      </c>
      <c r="AF74" s="111" t="str">
        <f t="shared" si="83"/>
        <v/>
      </c>
      <c r="AG74" s="9" t="str">
        <f t="shared" si="84"/>
        <v/>
      </c>
      <c r="AH74" s="9" t="str">
        <f t="shared" si="85"/>
        <v/>
      </c>
      <c r="AI74" s="4" t="str">
        <f t="shared" si="100"/>
        <v/>
      </c>
      <c r="AK74" s="37">
        <v>16</v>
      </c>
      <c r="AL74" s="18" t="s">
        <v>48</v>
      </c>
      <c r="AM74" s="18">
        <v>3</v>
      </c>
      <c r="AN74" s="18">
        <v>2</v>
      </c>
      <c r="AO74" s="18">
        <v>5</v>
      </c>
      <c r="AP74" s="7">
        <v>67</v>
      </c>
      <c r="AQ74" s="4">
        <f t="shared" si="68"/>
        <v>0</v>
      </c>
      <c r="AR74" s="4" t="str">
        <f t="shared" si="69"/>
        <v/>
      </c>
      <c r="AS74" s="4" t="str">
        <f t="shared" si="70"/>
        <v xml:space="preserve"> </v>
      </c>
      <c r="AT74" s="4" t="str">
        <f t="shared" si="86"/>
        <v/>
      </c>
      <c r="AU74" s="4" t="str">
        <f t="shared" si="87"/>
        <v/>
      </c>
      <c r="AV74" s="4" t="str">
        <f t="shared" si="88"/>
        <v/>
      </c>
      <c r="AW74" s="4" t="str">
        <f t="shared" si="106"/>
        <v/>
      </c>
      <c r="AX74" s="4" t="str">
        <f t="shared" si="107"/>
        <v/>
      </c>
      <c r="AY74" s="4" t="str">
        <f t="shared" si="89"/>
        <v/>
      </c>
      <c r="AZ74" s="4" t="str">
        <f t="shared" si="90"/>
        <v/>
      </c>
      <c r="BA74" s="4" t="str">
        <f t="shared" si="91"/>
        <v/>
      </c>
      <c r="BB74" s="4" t="str">
        <f t="shared" si="108"/>
        <v/>
      </c>
      <c r="BC74" s="4" t="str">
        <f t="shared" si="109"/>
        <v/>
      </c>
      <c r="BD74" s="4" t="str">
        <f t="shared" si="71"/>
        <v>999:99.99</v>
      </c>
      <c r="BE74" s="4" t="str">
        <f t="shared" si="110"/>
        <v>999:99.99</v>
      </c>
      <c r="BF74" s="4" t="str">
        <f t="shared" si="92"/>
        <v>999:99.99</v>
      </c>
      <c r="BG74" s="4" t="str">
        <f t="shared" si="111"/>
        <v>999:99.99</v>
      </c>
      <c r="BH74" s="4" t="str">
        <f t="shared" si="112"/>
        <v>999:99.99</v>
      </c>
      <c r="BJ74" s="4">
        <f t="shared" si="93"/>
        <v>0</v>
      </c>
      <c r="BK74" s="4">
        <f t="shared" si="94"/>
        <v>0</v>
      </c>
      <c r="BL74" s="4">
        <f t="shared" si="95"/>
        <v>0</v>
      </c>
      <c r="BM74" s="4">
        <f t="shared" si="96"/>
        <v>0</v>
      </c>
      <c r="BN74" s="4">
        <f t="shared" si="97"/>
        <v>0</v>
      </c>
      <c r="BO74" s="4">
        <f t="shared" si="98"/>
        <v>0</v>
      </c>
      <c r="BQ74" s="4">
        <f t="shared" si="113"/>
        <v>0</v>
      </c>
      <c r="BR74" s="4">
        <f t="shared" si="114"/>
        <v>0</v>
      </c>
      <c r="BS74" s="4">
        <f t="shared" si="115"/>
        <v>0</v>
      </c>
      <c r="BT74" s="4">
        <f t="shared" si="77"/>
        <v>0</v>
      </c>
      <c r="BU74" s="4">
        <f>BU73+IF(OR(選手!C70="",Y74=0),0,1)</f>
        <v>0</v>
      </c>
      <c r="BV74" s="4" t="str">
        <f>IF(OR(選手!C70="",Y74=0),"",BU74)</f>
        <v/>
      </c>
      <c r="BW74" s="4" t="str">
        <f t="shared" si="116"/>
        <v>　</v>
      </c>
      <c r="BZ74" s="4">
        <v>69</v>
      </c>
      <c r="CA74" s="4">
        <f>IF(COUNTIF(BT74,"1"),選手!C70,0)</f>
        <v>0</v>
      </c>
      <c r="CB74" s="4" t="str">
        <f>IF(ISERROR(VLOOKUP($BZ74,個人種目!$BV$5:$BY$147,2,0)),"",VLOOKUP($BZ74,個人種目!$BV$5:$BY$147,2,0))</f>
        <v/>
      </c>
    </row>
    <row r="75" spans="1:80" ht="24.75" customHeight="1" x14ac:dyDescent="0.25">
      <c r="A75" s="40" t="str">
        <f t="shared" si="78"/>
        <v/>
      </c>
      <c r="B75" s="39"/>
      <c r="C75" s="39"/>
      <c r="D75" s="39"/>
      <c r="E75" s="39"/>
      <c r="F75" s="41"/>
      <c r="G75" s="39"/>
      <c r="H75" s="42"/>
      <c r="I75" s="39"/>
      <c r="J75" s="42"/>
      <c r="K75" s="42"/>
      <c r="L75" s="42"/>
      <c r="M75" s="42"/>
      <c r="N75" s="42"/>
      <c r="O75" s="42"/>
      <c r="P75" s="42"/>
      <c r="Q75" s="40" t="str">
        <f t="shared" si="99"/>
        <v/>
      </c>
      <c r="R75" s="82" t="str">
        <f>IF(ISERROR(VLOOKUP(AI75,AK$59:$AL$75,2,0)),"",VLOOKUP(AI75,AK$59:$AL$75,2,0))</f>
        <v/>
      </c>
      <c r="S75" s="157"/>
      <c r="T75" s="14">
        <f t="shared" si="62"/>
        <v>0</v>
      </c>
      <c r="U75" s="14">
        <f t="shared" si="79"/>
        <v>0</v>
      </c>
      <c r="V75" s="14">
        <f t="shared" si="63"/>
        <v>0</v>
      </c>
      <c r="W75" s="14">
        <f t="shared" si="80"/>
        <v>0</v>
      </c>
      <c r="X75" s="14">
        <f t="shared" si="81"/>
        <v>0</v>
      </c>
      <c r="Y75" s="14">
        <f t="shared" si="82"/>
        <v>0</v>
      </c>
      <c r="Z75" s="14">
        <f t="shared" si="101"/>
        <v>0</v>
      </c>
      <c r="AA75" s="14">
        <f t="shared" si="102"/>
        <v>0</v>
      </c>
      <c r="AB75" s="14">
        <f t="shared" si="103"/>
        <v>0</v>
      </c>
      <c r="AC75" s="14">
        <f t="shared" si="104"/>
        <v>0</v>
      </c>
      <c r="AD75" s="14">
        <f t="shared" si="105"/>
        <v>0</v>
      </c>
      <c r="AE75" s="13" t="str">
        <f t="shared" si="67"/>
        <v>19000100</v>
      </c>
      <c r="AF75" s="111" t="str">
        <f t="shared" si="83"/>
        <v/>
      </c>
      <c r="AG75" s="9" t="str">
        <f t="shared" si="84"/>
        <v/>
      </c>
      <c r="AH75" s="9" t="str">
        <f t="shared" si="85"/>
        <v/>
      </c>
      <c r="AI75" s="4" t="str">
        <f t="shared" si="100"/>
        <v/>
      </c>
      <c r="AK75" s="37">
        <v>17</v>
      </c>
      <c r="AL75" s="18" t="s">
        <v>49</v>
      </c>
      <c r="AM75" s="18">
        <v>3</v>
      </c>
      <c r="AN75" s="18">
        <v>3</v>
      </c>
      <c r="AO75" s="49">
        <v>5</v>
      </c>
      <c r="AP75" s="7">
        <v>68</v>
      </c>
      <c r="AQ75" s="4">
        <f t="shared" si="68"/>
        <v>0</v>
      </c>
      <c r="AR75" s="4" t="str">
        <f t="shared" si="69"/>
        <v/>
      </c>
      <c r="AS75" s="4" t="str">
        <f t="shared" si="70"/>
        <v xml:space="preserve"> </v>
      </c>
      <c r="AT75" s="4" t="str">
        <f t="shared" si="86"/>
        <v/>
      </c>
      <c r="AU75" s="4" t="str">
        <f t="shared" si="87"/>
        <v/>
      </c>
      <c r="AV75" s="4" t="str">
        <f t="shared" si="88"/>
        <v/>
      </c>
      <c r="AW75" s="4" t="str">
        <f t="shared" si="106"/>
        <v/>
      </c>
      <c r="AX75" s="4" t="str">
        <f t="shared" si="107"/>
        <v/>
      </c>
      <c r="AY75" s="4" t="str">
        <f t="shared" si="89"/>
        <v/>
      </c>
      <c r="AZ75" s="4" t="str">
        <f t="shared" si="90"/>
        <v/>
      </c>
      <c r="BA75" s="4" t="str">
        <f t="shared" si="91"/>
        <v/>
      </c>
      <c r="BB75" s="4" t="str">
        <f t="shared" si="108"/>
        <v/>
      </c>
      <c r="BC75" s="4" t="str">
        <f t="shared" si="109"/>
        <v/>
      </c>
      <c r="BD75" s="4" t="str">
        <f t="shared" si="71"/>
        <v>999:99.99</v>
      </c>
      <c r="BE75" s="4" t="str">
        <f t="shared" si="110"/>
        <v>999:99.99</v>
      </c>
      <c r="BF75" s="4" t="str">
        <f t="shared" si="92"/>
        <v>999:99.99</v>
      </c>
      <c r="BG75" s="4" t="str">
        <f t="shared" si="111"/>
        <v>999:99.99</v>
      </c>
      <c r="BH75" s="4" t="str">
        <f t="shared" si="112"/>
        <v>999:99.99</v>
      </c>
      <c r="BJ75" s="4">
        <f t="shared" si="93"/>
        <v>0</v>
      </c>
      <c r="BK75" s="4">
        <f t="shared" si="94"/>
        <v>0</v>
      </c>
      <c r="BL75" s="4">
        <f t="shared" si="95"/>
        <v>0</v>
      </c>
      <c r="BM75" s="4">
        <f t="shared" si="96"/>
        <v>0</v>
      </c>
      <c r="BN75" s="4">
        <f t="shared" si="97"/>
        <v>0</v>
      </c>
      <c r="BO75" s="4">
        <f t="shared" si="98"/>
        <v>0</v>
      </c>
      <c r="BQ75" s="4">
        <f t="shared" si="113"/>
        <v>0</v>
      </c>
      <c r="BR75" s="4">
        <f t="shared" si="114"/>
        <v>0</v>
      </c>
      <c r="BS75" s="4">
        <f t="shared" si="115"/>
        <v>0</v>
      </c>
      <c r="BT75" s="4">
        <f t="shared" si="77"/>
        <v>0</v>
      </c>
      <c r="BU75" s="4">
        <f>BU74+IF(OR(選手!C71="",Y75=0),0,1)</f>
        <v>0</v>
      </c>
      <c r="BV75" s="4" t="str">
        <f>IF(OR(選手!C71="",Y75=0),"",BU75)</f>
        <v/>
      </c>
      <c r="BW75" s="4" t="str">
        <f t="shared" si="116"/>
        <v>　</v>
      </c>
      <c r="BZ75" s="4">
        <v>70</v>
      </c>
      <c r="CA75" s="4">
        <f>IF(COUNTIF(BT75,"1"),選手!C71,0)</f>
        <v>0</v>
      </c>
      <c r="CB75" s="4" t="str">
        <f>IF(ISERROR(VLOOKUP($BZ75,個人種目!$BV$5:$BY$147,2,0)),"",VLOOKUP($BZ75,個人種目!$BV$5:$BY$147,2,0))</f>
        <v/>
      </c>
    </row>
    <row r="76" spans="1:80" ht="24.75" customHeight="1" x14ac:dyDescent="0.25">
      <c r="A76" s="40" t="str">
        <f t="shared" si="78"/>
        <v/>
      </c>
      <c r="B76" s="39"/>
      <c r="C76" s="39"/>
      <c r="D76" s="39"/>
      <c r="E76" s="39"/>
      <c r="F76" s="41"/>
      <c r="G76" s="39"/>
      <c r="H76" s="42"/>
      <c r="I76" s="39"/>
      <c r="J76" s="42"/>
      <c r="K76" s="42"/>
      <c r="L76" s="42"/>
      <c r="M76" s="42"/>
      <c r="N76" s="42"/>
      <c r="O76" s="42"/>
      <c r="P76" s="42"/>
      <c r="Q76" s="40" t="str">
        <f t="shared" si="99"/>
        <v/>
      </c>
      <c r="R76" s="82" t="str">
        <f>IF(ISERROR(VLOOKUP(AI76,AK$59:$AL$75,2,0)),"",VLOOKUP(AI76,AK$59:$AL$75,2,0))</f>
        <v/>
      </c>
      <c r="S76" s="157"/>
      <c r="T76" s="14">
        <f t="shared" si="62"/>
        <v>0</v>
      </c>
      <c r="U76" s="14">
        <f t="shared" si="79"/>
        <v>0</v>
      </c>
      <c r="V76" s="14">
        <f t="shared" si="63"/>
        <v>0</v>
      </c>
      <c r="W76" s="14">
        <f t="shared" si="80"/>
        <v>0</v>
      </c>
      <c r="X76" s="14">
        <f t="shared" si="81"/>
        <v>0</v>
      </c>
      <c r="Y76" s="14">
        <f t="shared" si="82"/>
        <v>0</v>
      </c>
      <c r="Z76" s="14">
        <f t="shared" si="101"/>
        <v>0</v>
      </c>
      <c r="AA76" s="14">
        <f t="shared" si="102"/>
        <v>0</v>
      </c>
      <c r="AB76" s="14">
        <f t="shared" si="103"/>
        <v>0</v>
      </c>
      <c r="AC76" s="14">
        <f t="shared" si="104"/>
        <v>0</v>
      </c>
      <c r="AD76" s="14">
        <f t="shared" si="105"/>
        <v>0</v>
      </c>
      <c r="AE76" s="13" t="str">
        <f t="shared" si="67"/>
        <v>19000100</v>
      </c>
      <c r="AF76" s="111" t="str">
        <f t="shared" si="83"/>
        <v/>
      </c>
      <c r="AG76" s="9" t="str">
        <f t="shared" si="84"/>
        <v/>
      </c>
      <c r="AH76" s="9" t="str">
        <f t="shared" si="85"/>
        <v/>
      </c>
      <c r="AI76" s="4" t="str">
        <f t="shared" si="100"/>
        <v/>
      </c>
      <c r="AK76" s="37">
        <v>18</v>
      </c>
      <c r="AO76" s="49">
        <v>6</v>
      </c>
      <c r="AP76" s="7">
        <v>69</v>
      </c>
      <c r="AQ76" s="4">
        <f t="shared" si="68"/>
        <v>0</v>
      </c>
      <c r="AR76" s="4" t="str">
        <f t="shared" si="69"/>
        <v/>
      </c>
      <c r="AS76" s="4" t="str">
        <f t="shared" si="70"/>
        <v xml:space="preserve"> </v>
      </c>
      <c r="AT76" s="4" t="str">
        <f t="shared" si="86"/>
        <v/>
      </c>
      <c r="AU76" s="4" t="str">
        <f t="shared" si="87"/>
        <v/>
      </c>
      <c r="AV76" s="4" t="str">
        <f t="shared" si="88"/>
        <v/>
      </c>
      <c r="AW76" s="4" t="str">
        <f t="shared" si="106"/>
        <v/>
      </c>
      <c r="AX76" s="4" t="str">
        <f t="shared" si="107"/>
        <v/>
      </c>
      <c r="AY76" s="4" t="str">
        <f t="shared" si="89"/>
        <v/>
      </c>
      <c r="AZ76" s="4" t="str">
        <f t="shared" si="90"/>
        <v/>
      </c>
      <c r="BA76" s="4" t="str">
        <f t="shared" si="91"/>
        <v/>
      </c>
      <c r="BB76" s="4" t="str">
        <f t="shared" si="108"/>
        <v/>
      </c>
      <c r="BC76" s="4" t="str">
        <f t="shared" si="109"/>
        <v/>
      </c>
      <c r="BD76" s="4" t="str">
        <f t="shared" si="71"/>
        <v>999:99.99</v>
      </c>
      <c r="BE76" s="4" t="str">
        <f t="shared" si="110"/>
        <v>999:99.99</v>
      </c>
      <c r="BF76" s="4" t="str">
        <f t="shared" si="92"/>
        <v>999:99.99</v>
      </c>
      <c r="BG76" s="4" t="str">
        <f t="shared" si="111"/>
        <v>999:99.99</v>
      </c>
      <c r="BH76" s="4" t="str">
        <f t="shared" si="112"/>
        <v>999:99.99</v>
      </c>
      <c r="BJ76" s="4">
        <f t="shared" si="93"/>
        <v>0</v>
      </c>
      <c r="BK76" s="4">
        <f t="shared" si="94"/>
        <v>0</v>
      </c>
      <c r="BL76" s="4">
        <f t="shared" si="95"/>
        <v>0</v>
      </c>
      <c r="BM76" s="4">
        <f t="shared" si="96"/>
        <v>0</v>
      </c>
      <c r="BN76" s="4">
        <f t="shared" si="97"/>
        <v>0</v>
      </c>
      <c r="BO76" s="4">
        <f t="shared" si="98"/>
        <v>0</v>
      </c>
      <c r="BQ76" s="4">
        <f t="shared" si="113"/>
        <v>0</v>
      </c>
      <c r="BR76" s="4">
        <f t="shared" si="114"/>
        <v>0</v>
      </c>
      <c r="BS76" s="4">
        <f t="shared" si="115"/>
        <v>0</v>
      </c>
      <c r="BT76" s="4">
        <f t="shared" si="77"/>
        <v>0</v>
      </c>
      <c r="BU76" s="4">
        <f>BU75+IF(OR(選手!C72="",Y76=0),0,1)</f>
        <v>0</v>
      </c>
      <c r="BV76" s="4" t="str">
        <f>IF(OR(選手!C72="",Y76=0),"",BU76)</f>
        <v/>
      </c>
      <c r="BW76" s="4" t="str">
        <f t="shared" si="116"/>
        <v>　</v>
      </c>
      <c r="BZ76" s="4">
        <v>71</v>
      </c>
      <c r="CA76" s="4">
        <f>IF(COUNTIF(BT76,"1"),選手!C72,0)</f>
        <v>0</v>
      </c>
      <c r="CB76" s="4" t="str">
        <f>IF(ISERROR(VLOOKUP($BZ76,個人種目!$BV$5:$BY$147,2,0)),"",VLOOKUP($BZ76,個人種目!$BV$5:$BY$147,2,0))</f>
        <v/>
      </c>
    </row>
    <row r="77" spans="1:80" ht="24.75" customHeight="1" x14ac:dyDescent="0.25">
      <c r="A77" s="40" t="str">
        <f t="shared" si="78"/>
        <v/>
      </c>
      <c r="B77" s="39"/>
      <c r="C77" s="39"/>
      <c r="D77" s="39"/>
      <c r="E77" s="39"/>
      <c r="F77" s="41"/>
      <c r="G77" s="39"/>
      <c r="H77" s="42"/>
      <c r="I77" s="39"/>
      <c r="J77" s="42"/>
      <c r="K77" s="42"/>
      <c r="L77" s="42"/>
      <c r="M77" s="42"/>
      <c r="N77" s="42"/>
      <c r="O77" s="42"/>
      <c r="P77" s="42"/>
      <c r="Q77" s="40" t="str">
        <f t="shared" si="99"/>
        <v/>
      </c>
      <c r="R77" s="82" t="str">
        <f>IF(ISERROR(VLOOKUP(AI77,AK$59:$AL$75,2,0)),"",VLOOKUP(AI77,AK$59:$AL$75,2,0))</f>
        <v/>
      </c>
      <c r="S77" s="157"/>
      <c r="T77" s="14">
        <f t="shared" si="62"/>
        <v>0</v>
      </c>
      <c r="U77" s="14">
        <f t="shared" si="79"/>
        <v>0</v>
      </c>
      <c r="V77" s="14">
        <f t="shared" si="63"/>
        <v>0</v>
      </c>
      <c r="W77" s="14">
        <f t="shared" si="80"/>
        <v>0</v>
      </c>
      <c r="X77" s="14">
        <f t="shared" si="81"/>
        <v>0</v>
      </c>
      <c r="Y77" s="14">
        <f t="shared" si="82"/>
        <v>0</v>
      </c>
      <c r="Z77" s="14">
        <f t="shared" si="101"/>
        <v>0</v>
      </c>
      <c r="AA77" s="14">
        <f t="shared" si="102"/>
        <v>0</v>
      </c>
      <c r="AB77" s="14">
        <f t="shared" si="103"/>
        <v>0</v>
      </c>
      <c r="AC77" s="14">
        <f t="shared" si="104"/>
        <v>0</v>
      </c>
      <c r="AD77" s="14">
        <f t="shared" si="105"/>
        <v>0</v>
      </c>
      <c r="AE77" s="13" t="str">
        <f t="shared" si="67"/>
        <v>19000100</v>
      </c>
      <c r="AF77" s="111" t="str">
        <f t="shared" si="83"/>
        <v/>
      </c>
      <c r="AG77" s="9" t="str">
        <f t="shared" si="84"/>
        <v/>
      </c>
      <c r="AH77" s="9" t="str">
        <f t="shared" si="85"/>
        <v/>
      </c>
      <c r="AI77" s="4" t="str">
        <f t="shared" si="100"/>
        <v/>
      </c>
      <c r="AK77" s="37">
        <v>19</v>
      </c>
      <c r="AO77" s="49">
        <v>6</v>
      </c>
      <c r="AP77" s="7">
        <v>70</v>
      </c>
      <c r="AQ77" s="4">
        <f t="shared" si="68"/>
        <v>0</v>
      </c>
      <c r="AR77" s="4" t="str">
        <f t="shared" si="69"/>
        <v/>
      </c>
      <c r="AS77" s="4" t="str">
        <f t="shared" si="70"/>
        <v xml:space="preserve"> </v>
      </c>
      <c r="AT77" s="4" t="str">
        <f t="shared" si="86"/>
        <v/>
      </c>
      <c r="AU77" s="4" t="str">
        <f t="shared" si="87"/>
        <v/>
      </c>
      <c r="AV77" s="4" t="str">
        <f t="shared" si="88"/>
        <v/>
      </c>
      <c r="AW77" s="4" t="str">
        <f t="shared" si="106"/>
        <v/>
      </c>
      <c r="AX77" s="4" t="str">
        <f t="shared" si="107"/>
        <v/>
      </c>
      <c r="AY77" s="4" t="str">
        <f t="shared" si="89"/>
        <v/>
      </c>
      <c r="AZ77" s="4" t="str">
        <f t="shared" si="90"/>
        <v/>
      </c>
      <c r="BA77" s="4" t="str">
        <f t="shared" si="91"/>
        <v/>
      </c>
      <c r="BB77" s="4" t="str">
        <f t="shared" si="108"/>
        <v/>
      </c>
      <c r="BC77" s="4" t="str">
        <f t="shared" si="109"/>
        <v/>
      </c>
      <c r="BD77" s="4" t="str">
        <f t="shared" si="71"/>
        <v>999:99.99</v>
      </c>
      <c r="BE77" s="4" t="str">
        <f t="shared" si="110"/>
        <v>999:99.99</v>
      </c>
      <c r="BF77" s="4" t="str">
        <f t="shared" si="92"/>
        <v>999:99.99</v>
      </c>
      <c r="BG77" s="4" t="str">
        <f t="shared" si="111"/>
        <v>999:99.99</v>
      </c>
      <c r="BH77" s="4" t="str">
        <f t="shared" si="112"/>
        <v>999:99.99</v>
      </c>
      <c r="BJ77" s="4">
        <f t="shared" si="93"/>
        <v>0</v>
      </c>
      <c r="BK77" s="4">
        <f t="shared" si="94"/>
        <v>0</v>
      </c>
      <c r="BL77" s="4">
        <f t="shared" si="95"/>
        <v>0</v>
      </c>
      <c r="BM77" s="4">
        <f t="shared" si="96"/>
        <v>0</v>
      </c>
      <c r="BN77" s="4">
        <f t="shared" si="97"/>
        <v>0</v>
      </c>
      <c r="BO77" s="4">
        <f t="shared" si="98"/>
        <v>0</v>
      </c>
      <c r="BQ77" s="4">
        <f t="shared" si="113"/>
        <v>0</v>
      </c>
      <c r="BR77" s="4">
        <f t="shared" si="114"/>
        <v>0</v>
      </c>
      <c r="BS77" s="4">
        <f t="shared" si="115"/>
        <v>0</v>
      </c>
      <c r="BT77" s="4">
        <f t="shared" si="77"/>
        <v>0</v>
      </c>
      <c r="BU77" s="4">
        <f>BU76+IF(OR(選手!C73="",Y77=0),0,1)</f>
        <v>0</v>
      </c>
      <c r="BV77" s="4" t="str">
        <f>IF(OR(選手!C73="",Y77=0),"",BU77)</f>
        <v/>
      </c>
      <c r="BW77" s="4" t="str">
        <f t="shared" si="116"/>
        <v>　</v>
      </c>
      <c r="BZ77" s="4">
        <v>72</v>
      </c>
      <c r="CA77" s="4">
        <f>IF(COUNTIF(BT77,"1"),選手!C73,0)</f>
        <v>0</v>
      </c>
      <c r="CB77" s="4" t="str">
        <f>IF(ISERROR(VLOOKUP($BZ77,個人種目!$BV$5:$BY$147,2,0)),"",VLOOKUP($BZ77,個人種目!$BV$5:$BY$147,2,0))</f>
        <v/>
      </c>
    </row>
    <row r="78" spans="1:80" ht="24.75" customHeight="1" x14ac:dyDescent="0.25">
      <c r="A78" s="40" t="str">
        <f t="shared" si="78"/>
        <v/>
      </c>
      <c r="B78" s="39"/>
      <c r="C78" s="39"/>
      <c r="D78" s="39"/>
      <c r="E78" s="39"/>
      <c r="F78" s="41"/>
      <c r="G78" s="39"/>
      <c r="H78" s="42"/>
      <c r="I78" s="39"/>
      <c r="J78" s="42"/>
      <c r="K78" s="42"/>
      <c r="L78" s="42"/>
      <c r="M78" s="42"/>
      <c r="N78" s="42"/>
      <c r="O78" s="42"/>
      <c r="P78" s="42"/>
      <c r="Q78" s="40" t="str">
        <f t="shared" si="99"/>
        <v/>
      </c>
      <c r="R78" s="82" t="str">
        <f>IF(ISERROR(VLOOKUP(AI78,AK$59:$AL$75,2,0)),"",VLOOKUP(AI78,AK$59:$AL$75,2,0))</f>
        <v/>
      </c>
      <c r="S78" s="157"/>
      <c r="T78" s="14">
        <f t="shared" si="62"/>
        <v>0</v>
      </c>
      <c r="U78" s="14">
        <f t="shared" si="79"/>
        <v>0</v>
      </c>
      <c r="V78" s="14">
        <f t="shared" si="63"/>
        <v>0</v>
      </c>
      <c r="W78" s="14">
        <f t="shared" si="80"/>
        <v>0</v>
      </c>
      <c r="X78" s="14">
        <f t="shared" si="81"/>
        <v>0</v>
      </c>
      <c r="Y78" s="14">
        <f t="shared" si="82"/>
        <v>0</v>
      </c>
      <c r="Z78" s="14">
        <f t="shared" si="101"/>
        <v>0</v>
      </c>
      <c r="AA78" s="14">
        <f t="shared" si="102"/>
        <v>0</v>
      </c>
      <c r="AB78" s="14">
        <f t="shared" si="103"/>
        <v>0</v>
      </c>
      <c r="AC78" s="14">
        <f t="shared" si="104"/>
        <v>0</v>
      </c>
      <c r="AD78" s="14">
        <f t="shared" si="105"/>
        <v>0</v>
      </c>
      <c r="AE78" s="13" t="str">
        <f t="shared" si="67"/>
        <v>19000100</v>
      </c>
      <c r="AF78" s="111" t="str">
        <f t="shared" si="83"/>
        <v/>
      </c>
      <c r="AG78" s="9" t="str">
        <f t="shared" si="84"/>
        <v/>
      </c>
      <c r="AH78" s="9" t="str">
        <f t="shared" si="85"/>
        <v/>
      </c>
      <c r="AI78" s="4" t="str">
        <f t="shared" si="100"/>
        <v/>
      </c>
      <c r="AK78" s="37">
        <v>20</v>
      </c>
      <c r="AO78" s="49">
        <v>6</v>
      </c>
      <c r="AP78" s="7">
        <v>71</v>
      </c>
      <c r="AQ78" s="4">
        <f t="shared" si="68"/>
        <v>0</v>
      </c>
      <c r="AR78" s="4" t="str">
        <f t="shared" si="69"/>
        <v/>
      </c>
      <c r="AS78" s="4" t="str">
        <f t="shared" si="70"/>
        <v xml:space="preserve"> </v>
      </c>
      <c r="AT78" s="4" t="str">
        <f t="shared" si="86"/>
        <v/>
      </c>
      <c r="AU78" s="4" t="str">
        <f t="shared" si="87"/>
        <v/>
      </c>
      <c r="AV78" s="4" t="str">
        <f t="shared" si="88"/>
        <v/>
      </c>
      <c r="AW78" s="4" t="str">
        <f t="shared" si="106"/>
        <v/>
      </c>
      <c r="AX78" s="4" t="str">
        <f t="shared" si="107"/>
        <v/>
      </c>
      <c r="AY78" s="4" t="str">
        <f t="shared" si="89"/>
        <v/>
      </c>
      <c r="AZ78" s="4" t="str">
        <f t="shared" si="90"/>
        <v/>
      </c>
      <c r="BA78" s="4" t="str">
        <f t="shared" si="91"/>
        <v/>
      </c>
      <c r="BB78" s="4" t="str">
        <f t="shared" si="108"/>
        <v/>
      </c>
      <c r="BC78" s="4" t="str">
        <f t="shared" si="109"/>
        <v/>
      </c>
      <c r="BD78" s="4" t="str">
        <f t="shared" si="71"/>
        <v>999:99.99</v>
      </c>
      <c r="BE78" s="4" t="str">
        <f t="shared" si="110"/>
        <v>999:99.99</v>
      </c>
      <c r="BF78" s="4" t="str">
        <f t="shared" si="92"/>
        <v>999:99.99</v>
      </c>
      <c r="BG78" s="4" t="str">
        <f t="shared" si="111"/>
        <v>999:99.99</v>
      </c>
      <c r="BH78" s="4" t="str">
        <f t="shared" si="112"/>
        <v>999:99.99</v>
      </c>
      <c r="BJ78" s="4">
        <f t="shared" si="93"/>
        <v>0</v>
      </c>
      <c r="BK78" s="4">
        <f t="shared" si="94"/>
        <v>0</v>
      </c>
      <c r="BL78" s="4">
        <f t="shared" si="95"/>
        <v>0</v>
      </c>
      <c r="BM78" s="4">
        <f t="shared" si="96"/>
        <v>0</v>
      </c>
      <c r="BN78" s="4">
        <f t="shared" si="97"/>
        <v>0</v>
      </c>
      <c r="BO78" s="4">
        <f t="shared" si="98"/>
        <v>0</v>
      </c>
      <c r="BQ78" s="4">
        <f t="shared" si="113"/>
        <v>0</v>
      </c>
      <c r="BR78" s="4">
        <f t="shared" si="114"/>
        <v>0</v>
      </c>
      <c r="BS78" s="4">
        <f t="shared" si="115"/>
        <v>0</v>
      </c>
      <c r="BT78" s="4">
        <f t="shared" si="77"/>
        <v>0</v>
      </c>
      <c r="BU78" s="4">
        <f>BU77+IF(OR(選手!C74="",Y78=0),0,1)</f>
        <v>0</v>
      </c>
      <c r="BV78" s="4" t="str">
        <f>IF(OR(選手!C74="",Y78=0),"",BU78)</f>
        <v/>
      </c>
      <c r="BW78" s="4" t="str">
        <f t="shared" si="116"/>
        <v>　</v>
      </c>
      <c r="BZ78" s="4">
        <v>73</v>
      </c>
      <c r="CA78" s="4">
        <f>IF(COUNTIF(BT78,"1"),選手!C74,0)</f>
        <v>0</v>
      </c>
      <c r="CB78" s="4" t="str">
        <f>IF(ISERROR(VLOOKUP($BZ78,個人種目!$BV$5:$BY$147,2,0)),"",VLOOKUP($BZ78,個人種目!$BV$5:$BY$147,2,0))</f>
        <v/>
      </c>
    </row>
    <row r="79" spans="1:80" ht="24.75" customHeight="1" x14ac:dyDescent="0.25">
      <c r="A79" s="40" t="str">
        <f t="shared" si="78"/>
        <v/>
      </c>
      <c r="B79" s="39"/>
      <c r="C79" s="39"/>
      <c r="D79" s="39"/>
      <c r="E79" s="39"/>
      <c r="F79" s="41"/>
      <c r="G79" s="39"/>
      <c r="H79" s="42"/>
      <c r="I79" s="39"/>
      <c r="J79" s="42"/>
      <c r="K79" s="42"/>
      <c r="L79" s="42"/>
      <c r="M79" s="42"/>
      <c r="N79" s="42"/>
      <c r="O79" s="42"/>
      <c r="P79" s="42"/>
      <c r="Q79" s="40" t="str">
        <f t="shared" si="99"/>
        <v/>
      </c>
      <c r="R79" s="82" t="str">
        <f>IF(ISERROR(VLOOKUP(AI79,AK$59:$AL$75,2,0)),"",VLOOKUP(AI79,AK$59:$AL$75,2,0))</f>
        <v/>
      </c>
      <c r="S79" s="157"/>
      <c r="T79" s="14">
        <f t="shared" si="62"/>
        <v>0</v>
      </c>
      <c r="U79" s="14">
        <f t="shared" si="79"/>
        <v>0</v>
      </c>
      <c r="V79" s="14">
        <f t="shared" si="63"/>
        <v>0</v>
      </c>
      <c r="W79" s="14">
        <f t="shared" si="80"/>
        <v>0</v>
      </c>
      <c r="X79" s="14">
        <f t="shared" si="81"/>
        <v>0</v>
      </c>
      <c r="Y79" s="14">
        <f t="shared" si="82"/>
        <v>0</v>
      </c>
      <c r="Z79" s="14">
        <f t="shared" si="101"/>
        <v>0</v>
      </c>
      <c r="AA79" s="14">
        <f t="shared" si="102"/>
        <v>0</v>
      </c>
      <c r="AB79" s="14">
        <f t="shared" si="103"/>
        <v>0</v>
      </c>
      <c r="AC79" s="14">
        <f t="shared" si="104"/>
        <v>0</v>
      </c>
      <c r="AD79" s="14">
        <f t="shared" si="105"/>
        <v>0</v>
      </c>
      <c r="AE79" s="13" t="str">
        <f t="shared" si="67"/>
        <v>19000100</v>
      </c>
      <c r="AF79" s="111" t="str">
        <f t="shared" si="83"/>
        <v/>
      </c>
      <c r="AG79" s="9" t="str">
        <f t="shared" si="84"/>
        <v/>
      </c>
      <c r="AH79" s="9" t="str">
        <f t="shared" si="85"/>
        <v/>
      </c>
      <c r="AI79" s="4" t="str">
        <f t="shared" si="100"/>
        <v/>
      </c>
      <c r="AK79" s="37">
        <v>21</v>
      </c>
      <c r="AO79" s="49">
        <v>6</v>
      </c>
      <c r="AP79" s="7">
        <v>72</v>
      </c>
      <c r="AQ79" s="4">
        <f t="shared" si="68"/>
        <v>0</v>
      </c>
      <c r="AR79" s="4" t="str">
        <f t="shared" si="69"/>
        <v/>
      </c>
      <c r="AS79" s="4" t="str">
        <f t="shared" si="70"/>
        <v xml:space="preserve"> </v>
      </c>
      <c r="AT79" s="4" t="str">
        <f t="shared" si="86"/>
        <v/>
      </c>
      <c r="AU79" s="4" t="str">
        <f t="shared" si="87"/>
        <v/>
      </c>
      <c r="AV79" s="4" t="str">
        <f t="shared" si="88"/>
        <v/>
      </c>
      <c r="AW79" s="4" t="str">
        <f t="shared" si="106"/>
        <v/>
      </c>
      <c r="AX79" s="4" t="str">
        <f t="shared" si="107"/>
        <v/>
      </c>
      <c r="AY79" s="4" t="str">
        <f t="shared" si="89"/>
        <v/>
      </c>
      <c r="AZ79" s="4" t="str">
        <f t="shared" si="90"/>
        <v/>
      </c>
      <c r="BA79" s="4" t="str">
        <f t="shared" si="91"/>
        <v/>
      </c>
      <c r="BB79" s="4" t="str">
        <f t="shared" si="108"/>
        <v/>
      </c>
      <c r="BC79" s="4" t="str">
        <f t="shared" si="109"/>
        <v/>
      </c>
      <c r="BD79" s="4" t="str">
        <f t="shared" si="71"/>
        <v>999:99.99</v>
      </c>
      <c r="BE79" s="4" t="str">
        <f t="shared" si="110"/>
        <v>999:99.99</v>
      </c>
      <c r="BF79" s="4" t="str">
        <f t="shared" si="92"/>
        <v>999:99.99</v>
      </c>
      <c r="BG79" s="4" t="str">
        <f t="shared" si="111"/>
        <v>999:99.99</v>
      </c>
      <c r="BH79" s="4" t="str">
        <f t="shared" si="112"/>
        <v>999:99.99</v>
      </c>
      <c r="BJ79" s="4">
        <f t="shared" si="93"/>
        <v>0</v>
      </c>
      <c r="BK79" s="4">
        <f t="shared" si="94"/>
        <v>0</v>
      </c>
      <c r="BL79" s="4">
        <f t="shared" si="95"/>
        <v>0</v>
      </c>
      <c r="BM79" s="4">
        <f t="shared" si="96"/>
        <v>0</v>
      </c>
      <c r="BN79" s="4">
        <f t="shared" si="97"/>
        <v>0</v>
      </c>
      <c r="BO79" s="4">
        <f t="shared" si="98"/>
        <v>0</v>
      </c>
      <c r="BQ79" s="4">
        <f t="shared" si="113"/>
        <v>0</v>
      </c>
      <c r="BR79" s="4">
        <f t="shared" si="114"/>
        <v>0</v>
      </c>
      <c r="BS79" s="4">
        <f t="shared" si="115"/>
        <v>0</v>
      </c>
      <c r="BT79" s="4">
        <f t="shared" si="77"/>
        <v>0</v>
      </c>
      <c r="BU79" s="4">
        <f>BU78+IF(OR(選手!C75="",Y79=0),0,1)</f>
        <v>0</v>
      </c>
      <c r="BV79" s="4" t="str">
        <f>IF(OR(選手!C75="",Y79=0),"",BU79)</f>
        <v/>
      </c>
      <c r="BW79" s="4" t="str">
        <f t="shared" si="116"/>
        <v>　</v>
      </c>
      <c r="BZ79" s="4">
        <v>74</v>
      </c>
      <c r="CA79" s="4">
        <f>IF(COUNTIF(BT79,"1"),選手!C75,0)</f>
        <v>0</v>
      </c>
      <c r="CB79" s="4" t="str">
        <f>IF(ISERROR(VLOOKUP($BZ79,個人種目!$BV$5:$BY$147,2,0)),"",VLOOKUP($BZ79,個人種目!$BV$5:$BY$147,2,0))</f>
        <v/>
      </c>
    </row>
    <row r="80" spans="1:80" ht="24.75" customHeight="1" x14ac:dyDescent="0.25">
      <c r="A80" s="40" t="str">
        <f t="shared" si="78"/>
        <v/>
      </c>
      <c r="B80" s="39"/>
      <c r="C80" s="39"/>
      <c r="D80" s="39"/>
      <c r="E80" s="39"/>
      <c r="F80" s="41"/>
      <c r="G80" s="39"/>
      <c r="H80" s="42"/>
      <c r="I80" s="39"/>
      <c r="J80" s="42"/>
      <c r="K80" s="42"/>
      <c r="L80" s="42"/>
      <c r="M80" s="42"/>
      <c r="N80" s="42"/>
      <c r="O80" s="42"/>
      <c r="P80" s="42"/>
      <c r="Q80" s="40" t="str">
        <f t="shared" si="99"/>
        <v/>
      </c>
      <c r="R80" s="82" t="str">
        <f>IF(ISERROR(VLOOKUP(AI80,AK$59:$AL$75,2,0)),"",VLOOKUP(AI80,AK$59:$AL$75,2,0))</f>
        <v/>
      </c>
      <c r="S80" s="157"/>
      <c r="T80" s="14">
        <f t="shared" si="62"/>
        <v>0</v>
      </c>
      <c r="U80" s="14">
        <f t="shared" si="79"/>
        <v>0</v>
      </c>
      <c r="V80" s="14">
        <f t="shared" si="63"/>
        <v>0</v>
      </c>
      <c r="W80" s="14">
        <f t="shared" si="80"/>
        <v>0</v>
      </c>
      <c r="X80" s="14">
        <f t="shared" si="81"/>
        <v>0</v>
      </c>
      <c r="Y80" s="14">
        <f t="shared" si="82"/>
        <v>0</v>
      </c>
      <c r="Z80" s="14">
        <f t="shared" si="101"/>
        <v>0</v>
      </c>
      <c r="AA80" s="14">
        <f t="shared" si="102"/>
        <v>0</v>
      </c>
      <c r="AB80" s="14">
        <f t="shared" si="103"/>
        <v>0</v>
      </c>
      <c r="AC80" s="14">
        <f t="shared" si="104"/>
        <v>0</v>
      </c>
      <c r="AD80" s="14">
        <f t="shared" si="105"/>
        <v>0</v>
      </c>
      <c r="AE80" s="13" t="str">
        <f t="shared" si="67"/>
        <v>19000100</v>
      </c>
      <c r="AF80" s="111" t="str">
        <f t="shared" si="83"/>
        <v/>
      </c>
      <c r="AG80" s="9" t="str">
        <f t="shared" si="84"/>
        <v/>
      </c>
      <c r="AH80" s="9" t="str">
        <f t="shared" si="85"/>
        <v/>
      </c>
      <c r="AI80" s="4" t="str">
        <f t="shared" si="100"/>
        <v/>
      </c>
      <c r="AK80" s="37">
        <v>22</v>
      </c>
      <c r="AO80" s="49">
        <v>6</v>
      </c>
      <c r="AP80" s="7">
        <v>73</v>
      </c>
      <c r="AQ80" s="4">
        <f t="shared" si="68"/>
        <v>0</v>
      </c>
      <c r="AR80" s="4" t="str">
        <f t="shared" si="69"/>
        <v/>
      </c>
      <c r="AS80" s="4" t="str">
        <f t="shared" si="70"/>
        <v xml:space="preserve"> </v>
      </c>
      <c r="AT80" s="4" t="str">
        <f t="shared" si="86"/>
        <v/>
      </c>
      <c r="AU80" s="4" t="str">
        <f t="shared" si="87"/>
        <v/>
      </c>
      <c r="AV80" s="4" t="str">
        <f t="shared" si="88"/>
        <v/>
      </c>
      <c r="AW80" s="4" t="str">
        <f t="shared" si="106"/>
        <v/>
      </c>
      <c r="AX80" s="4" t="str">
        <f t="shared" si="107"/>
        <v/>
      </c>
      <c r="AY80" s="4" t="str">
        <f t="shared" si="89"/>
        <v/>
      </c>
      <c r="AZ80" s="4" t="str">
        <f t="shared" si="90"/>
        <v/>
      </c>
      <c r="BA80" s="4" t="str">
        <f t="shared" si="91"/>
        <v/>
      </c>
      <c r="BB80" s="4" t="str">
        <f t="shared" si="108"/>
        <v/>
      </c>
      <c r="BC80" s="4" t="str">
        <f t="shared" si="109"/>
        <v/>
      </c>
      <c r="BD80" s="4" t="str">
        <f t="shared" si="71"/>
        <v>999:99.99</v>
      </c>
      <c r="BE80" s="4" t="str">
        <f t="shared" si="110"/>
        <v>999:99.99</v>
      </c>
      <c r="BF80" s="4" t="str">
        <f t="shared" si="92"/>
        <v>999:99.99</v>
      </c>
      <c r="BG80" s="4" t="str">
        <f t="shared" si="111"/>
        <v>999:99.99</v>
      </c>
      <c r="BH80" s="4" t="str">
        <f t="shared" si="112"/>
        <v>999:99.99</v>
      </c>
      <c r="BJ80" s="4">
        <f t="shared" si="93"/>
        <v>0</v>
      </c>
      <c r="BK80" s="4">
        <f t="shared" si="94"/>
        <v>0</v>
      </c>
      <c r="BL80" s="4">
        <f t="shared" si="95"/>
        <v>0</v>
      </c>
      <c r="BM80" s="4">
        <f t="shared" si="96"/>
        <v>0</v>
      </c>
      <c r="BN80" s="4">
        <f t="shared" si="97"/>
        <v>0</v>
      </c>
      <c r="BO80" s="4">
        <f t="shared" si="98"/>
        <v>0</v>
      </c>
      <c r="BQ80" s="4">
        <f t="shared" si="113"/>
        <v>0</v>
      </c>
      <c r="BR80" s="4">
        <f t="shared" si="114"/>
        <v>0</v>
      </c>
      <c r="BS80" s="4">
        <f t="shared" si="115"/>
        <v>0</v>
      </c>
      <c r="BT80" s="4">
        <f t="shared" si="77"/>
        <v>0</v>
      </c>
      <c r="BU80" s="4">
        <f>BU79+IF(OR(選手!C76="",Y80=0),0,1)</f>
        <v>0</v>
      </c>
      <c r="BV80" s="4" t="str">
        <f>IF(OR(選手!C76="",Y80=0),"",BU80)</f>
        <v/>
      </c>
      <c r="BW80" s="4" t="str">
        <f t="shared" si="116"/>
        <v>　</v>
      </c>
      <c r="BZ80" s="4">
        <v>75</v>
      </c>
      <c r="CA80" s="4">
        <f>IF(COUNTIF(BT80,"1"),選手!C76,0)</f>
        <v>0</v>
      </c>
      <c r="CB80" s="4" t="str">
        <f>IF(ISERROR(VLOOKUP($BZ80,個人種目!$BV$5:$BY$147,2,0)),"",VLOOKUP($BZ80,個人種目!$BV$5:$BY$147,2,0))</f>
        <v/>
      </c>
    </row>
    <row r="81" spans="1:80" ht="24.75" customHeight="1" x14ac:dyDescent="0.25">
      <c r="A81" s="40" t="str">
        <f t="shared" si="78"/>
        <v/>
      </c>
      <c r="B81" s="39"/>
      <c r="C81" s="39"/>
      <c r="D81" s="39"/>
      <c r="E81" s="39"/>
      <c r="F81" s="41"/>
      <c r="G81" s="39"/>
      <c r="H81" s="42"/>
      <c r="I81" s="39"/>
      <c r="J81" s="42"/>
      <c r="K81" s="42"/>
      <c r="L81" s="42"/>
      <c r="M81" s="42"/>
      <c r="N81" s="42"/>
      <c r="O81" s="42"/>
      <c r="P81" s="42"/>
      <c r="Q81" s="40" t="str">
        <f t="shared" si="99"/>
        <v/>
      </c>
      <c r="R81" s="82" t="str">
        <f>IF(ISERROR(VLOOKUP(AI81,AK$59:$AL$75,2,0)),"",VLOOKUP(AI81,AK$59:$AL$75,2,0))</f>
        <v/>
      </c>
      <c r="S81" s="157"/>
      <c r="T81" s="14">
        <f t="shared" si="62"/>
        <v>0</v>
      </c>
      <c r="U81" s="14">
        <f t="shared" si="79"/>
        <v>0</v>
      </c>
      <c r="V81" s="14">
        <f t="shared" si="63"/>
        <v>0</v>
      </c>
      <c r="W81" s="14">
        <f t="shared" si="80"/>
        <v>0</v>
      </c>
      <c r="X81" s="14">
        <f t="shared" si="81"/>
        <v>0</v>
      </c>
      <c r="Y81" s="14">
        <f t="shared" si="82"/>
        <v>0</v>
      </c>
      <c r="Z81" s="14">
        <f t="shared" si="101"/>
        <v>0</v>
      </c>
      <c r="AA81" s="14">
        <f t="shared" si="102"/>
        <v>0</v>
      </c>
      <c r="AB81" s="14">
        <f t="shared" si="103"/>
        <v>0</v>
      </c>
      <c r="AC81" s="14">
        <f t="shared" si="104"/>
        <v>0</v>
      </c>
      <c r="AD81" s="14">
        <f t="shared" si="105"/>
        <v>0</v>
      </c>
      <c r="AE81" s="13" t="str">
        <f t="shared" si="67"/>
        <v>19000100</v>
      </c>
      <c r="AF81" s="111" t="str">
        <f t="shared" si="83"/>
        <v/>
      </c>
      <c r="AG81" s="9" t="str">
        <f t="shared" si="84"/>
        <v/>
      </c>
      <c r="AH81" s="9" t="str">
        <f t="shared" si="85"/>
        <v/>
      </c>
      <c r="AI81" s="4" t="str">
        <f t="shared" si="100"/>
        <v/>
      </c>
      <c r="AK81" s="37">
        <v>23</v>
      </c>
      <c r="AO81" s="49">
        <v>6</v>
      </c>
      <c r="AP81" s="7">
        <v>74</v>
      </c>
      <c r="AQ81" s="4">
        <f t="shared" si="68"/>
        <v>0</v>
      </c>
      <c r="AR81" s="4" t="str">
        <f t="shared" si="69"/>
        <v/>
      </c>
      <c r="AS81" s="4" t="str">
        <f t="shared" si="70"/>
        <v xml:space="preserve"> </v>
      </c>
      <c r="AT81" s="4" t="str">
        <f t="shared" si="86"/>
        <v/>
      </c>
      <c r="AU81" s="4" t="str">
        <f t="shared" si="87"/>
        <v/>
      </c>
      <c r="AV81" s="4" t="str">
        <f t="shared" si="88"/>
        <v/>
      </c>
      <c r="AW81" s="4" t="str">
        <f t="shared" si="106"/>
        <v/>
      </c>
      <c r="AX81" s="4" t="str">
        <f t="shared" si="107"/>
        <v/>
      </c>
      <c r="AY81" s="4" t="str">
        <f t="shared" si="89"/>
        <v/>
      </c>
      <c r="AZ81" s="4" t="str">
        <f t="shared" si="90"/>
        <v/>
      </c>
      <c r="BA81" s="4" t="str">
        <f t="shared" si="91"/>
        <v/>
      </c>
      <c r="BB81" s="4" t="str">
        <f t="shared" si="108"/>
        <v/>
      </c>
      <c r="BC81" s="4" t="str">
        <f t="shared" si="109"/>
        <v/>
      </c>
      <c r="BD81" s="4" t="str">
        <f t="shared" si="71"/>
        <v>999:99.99</v>
      </c>
      <c r="BE81" s="4" t="str">
        <f t="shared" si="110"/>
        <v>999:99.99</v>
      </c>
      <c r="BF81" s="4" t="str">
        <f t="shared" si="92"/>
        <v>999:99.99</v>
      </c>
      <c r="BG81" s="4" t="str">
        <f t="shared" si="111"/>
        <v>999:99.99</v>
      </c>
      <c r="BH81" s="4" t="str">
        <f t="shared" si="112"/>
        <v>999:99.99</v>
      </c>
      <c r="BJ81" s="4">
        <f t="shared" si="93"/>
        <v>0</v>
      </c>
      <c r="BK81" s="4">
        <f t="shared" si="94"/>
        <v>0</v>
      </c>
      <c r="BL81" s="4">
        <f t="shared" si="95"/>
        <v>0</v>
      </c>
      <c r="BM81" s="4">
        <f t="shared" si="96"/>
        <v>0</v>
      </c>
      <c r="BN81" s="4">
        <f t="shared" si="97"/>
        <v>0</v>
      </c>
      <c r="BO81" s="4">
        <f t="shared" si="98"/>
        <v>0</v>
      </c>
      <c r="BQ81" s="4">
        <f t="shared" si="113"/>
        <v>0</v>
      </c>
      <c r="BR81" s="4">
        <f t="shared" si="114"/>
        <v>0</v>
      </c>
      <c r="BS81" s="4">
        <f t="shared" si="115"/>
        <v>0</v>
      </c>
      <c r="BT81" s="4">
        <f t="shared" si="77"/>
        <v>0</v>
      </c>
      <c r="BU81" s="4">
        <f>BU80+IF(OR(選手!C77="",Y81=0),0,1)</f>
        <v>0</v>
      </c>
      <c r="BV81" s="4" t="str">
        <f>IF(OR(選手!C77="",Y81=0),"",BU81)</f>
        <v/>
      </c>
      <c r="BW81" s="4" t="str">
        <f t="shared" si="116"/>
        <v>　</v>
      </c>
      <c r="BZ81" s="4">
        <v>76</v>
      </c>
      <c r="CA81" s="4">
        <f>IF(COUNTIF(BT81,"1"),選手!C77,0)</f>
        <v>0</v>
      </c>
      <c r="CB81" s="4" t="str">
        <f>IF(ISERROR(VLOOKUP($BZ81,個人種目!$BV$5:$BY$147,2,0)),"",VLOOKUP($BZ81,個人種目!$BV$5:$BY$147,2,0))</f>
        <v/>
      </c>
    </row>
    <row r="82" spans="1:80" ht="24.75" customHeight="1" x14ac:dyDescent="0.25">
      <c r="A82" s="40" t="str">
        <f t="shared" si="78"/>
        <v/>
      </c>
      <c r="B82" s="39"/>
      <c r="C82" s="39"/>
      <c r="D82" s="39"/>
      <c r="E82" s="39"/>
      <c r="F82" s="41"/>
      <c r="G82" s="39"/>
      <c r="H82" s="42"/>
      <c r="I82" s="39"/>
      <c r="J82" s="42"/>
      <c r="K82" s="42"/>
      <c r="L82" s="42"/>
      <c r="M82" s="42"/>
      <c r="N82" s="42"/>
      <c r="O82" s="42"/>
      <c r="P82" s="42"/>
      <c r="Q82" s="40" t="str">
        <f t="shared" si="99"/>
        <v/>
      </c>
      <c r="R82" s="82" t="str">
        <f>IF(ISERROR(VLOOKUP(AI82,AK$59:$AL$75,2,0)),"",VLOOKUP(AI82,AK$59:$AL$75,2,0))</f>
        <v/>
      </c>
      <c r="S82" s="157"/>
      <c r="T82" s="14">
        <f t="shared" si="62"/>
        <v>0</v>
      </c>
      <c r="U82" s="14">
        <f t="shared" si="79"/>
        <v>0</v>
      </c>
      <c r="V82" s="14">
        <f t="shared" si="63"/>
        <v>0</v>
      </c>
      <c r="W82" s="14">
        <f t="shared" si="80"/>
        <v>0</v>
      </c>
      <c r="X82" s="14">
        <f t="shared" si="81"/>
        <v>0</v>
      </c>
      <c r="Y82" s="14">
        <f t="shared" si="82"/>
        <v>0</v>
      </c>
      <c r="Z82" s="14">
        <f t="shared" si="101"/>
        <v>0</v>
      </c>
      <c r="AA82" s="14">
        <f t="shared" si="102"/>
        <v>0</v>
      </c>
      <c r="AB82" s="14">
        <f t="shared" si="103"/>
        <v>0</v>
      </c>
      <c r="AC82" s="14">
        <f t="shared" si="104"/>
        <v>0</v>
      </c>
      <c r="AD82" s="14">
        <f t="shared" si="105"/>
        <v>0</v>
      </c>
      <c r="AE82" s="13" t="str">
        <f t="shared" si="67"/>
        <v>19000100</v>
      </c>
      <c r="AF82" s="111" t="str">
        <f t="shared" si="83"/>
        <v/>
      </c>
      <c r="AG82" s="9" t="str">
        <f t="shared" si="84"/>
        <v/>
      </c>
      <c r="AH82" s="9" t="str">
        <f t="shared" si="85"/>
        <v/>
      </c>
      <c r="AI82" s="4" t="str">
        <f t="shared" si="100"/>
        <v/>
      </c>
      <c r="AK82" s="37">
        <v>24</v>
      </c>
      <c r="AO82" s="49">
        <v>6</v>
      </c>
      <c r="AP82" s="7">
        <v>75</v>
      </c>
      <c r="AQ82" s="4">
        <f t="shared" si="68"/>
        <v>0</v>
      </c>
      <c r="AR82" s="4" t="str">
        <f t="shared" si="69"/>
        <v/>
      </c>
      <c r="AS82" s="4" t="str">
        <f t="shared" si="70"/>
        <v xml:space="preserve"> </v>
      </c>
      <c r="AT82" s="4" t="str">
        <f t="shared" si="86"/>
        <v/>
      </c>
      <c r="AU82" s="4" t="str">
        <f t="shared" si="87"/>
        <v/>
      </c>
      <c r="AV82" s="4" t="str">
        <f t="shared" si="88"/>
        <v/>
      </c>
      <c r="AW82" s="4" t="str">
        <f t="shared" si="106"/>
        <v/>
      </c>
      <c r="AX82" s="4" t="str">
        <f t="shared" si="107"/>
        <v/>
      </c>
      <c r="AY82" s="4" t="str">
        <f t="shared" si="89"/>
        <v/>
      </c>
      <c r="AZ82" s="4" t="str">
        <f t="shared" si="90"/>
        <v/>
      </c>
      <c r="BA82" s="4" t="str">
        <f t="shared" si="91"/>
        <v/>
      </c>
      <c r="BB82" s="4" t="str">
        <f t="shared" si="108"/>
        <v/>
      </c>
      <c r="BC82" s="4" t="str">
        <f t="shared" si="109"/>
        <v/>
      </c>
      <c r="BD82" s="4" t="str">
        <f t="shared" si="71"/>
        <v>999:99.99</v>
      </c>
      <c r="BE82" s="4" t="str">
        <f t="shared" si="110"/>
        <v>999:99.99</v>
      </c>
      <c r="BF82" s="4" t="str">
        <f t="shared" si="92"/>
        <v>999:99.99</v>
      </c>
      <c r="BG82" s="4" t="str">
        <f t="shared" si="111"/>
        <v>999:99.99</v>
      </c>
      <c r="BH82" s="4" t="str">
        <f t="shared" si="112"/>
        <v>999:99.99</v>
      </c>
      <c r="BJ82" s="4">
        <f t="shared" si="93"/>
        <v>0</v>
      </c>
      <c r="BK82" s="4">
        <f t="shared" si="94"/>
        <v>0</v>
      </c>
      <c r="BL82" s="4">
        <f t="shared" si="95"/>
        <v>0</v>
      </c>
      <c r="BM82" s="4">
        <f t="shared" si="96"/>
        <v>0</v>
      </c>
      <c r="BN82" s="4">
        <f t="shared" si="97"/>
        <v>0</v>
      </c>
      <c r="BO82" s="4">
        <f t="shared" si="98"/>
        <v>0</v>
      </c>
      <c r="BQ82" s="4">
        <f t="shared" si="113"/>
        <v>0</v>
      </c>
      <c r="BR82" s="4">
        <f t="shared" si="114"/>
        <v>0</v>
      </c>
      <c r="BS82" s="4">
        <f t="shared" si="115"/>
        <v>0</v>
      </c>
      <c r="BT82" s="4">
        <f t="shared" si="77"/>
        <v>0</v>
      </c>
      <c r="BU82" s="4">
        <f>BU81+IF(OR(選手!C78="",Y82=0),0,1)</f>
        <v>0</v>
      </c>
      <c r="BV82" s="4" t="str">
        <f>IF(OR(選手!C78="",Y82=0),"",BU82)</f>
        <v/>
      </c>
      <c r="BW82" s="4" t="str">
        <f t="shared" si="116"/>
        <v>　</v>
      </c>
      <c r="BZ82" s="4">
        <v>77</v>
      </c>
      <c r="CA82" s="4">
        <f>IF(COUNTIF(BT82,"1"),選手!C78,0)</f>
        <v>0</v>
      </c>
      <c r="CB82" s="4" t="str">
        <f>IF(ISERROR(VLOOKUP($BZ82,個人種目!$BV$5:$BY$147,2,0)),"",VLOOKUP($BZ82,個人種目!$BV$5:$BY$147,2,0))</f>
        <v/>
      </c>
    </row>
    <row r="83" spans="1:80" ht="24.75" customHeight="1" x14ac:dyDescent="0.25">
      <c r="A83" s="40" t="str">
        <f t="shared" si="78"/>
        <v/>
      </c>
      <c r="B83" s="39"/>
      <c r="C83" s="39"/>
      <c r="D83" s="39"/>
      <c r="E83" s="39"/>
      <c r="F83" s="41"/>
      <c r="G83" s="39"/>
      <c r="H83" s="42"/>
      <c r="I83" s="39"/>
      <c r="J83" s="42"/>
      <c r="K83" s="42"/>
      <c r="L83" s="42"/>
      <c r="M83" s="42"/>
      <c r="N83" s="42"/>
      <c r="O83" s="42"/>
      <c r="P83" s="42"/>
      <c r="Q83" s="40" t="str">
        <f t="shared" si="99"/>
        <v/>
      </c>
      <c r="R83" s="82" t="str">
        <f>IF(ISERROR(VLOOKUP(AI83,AK$59:$AL$75,2,0)),"",VLOOKUP(AI83,AK$59:$AL$75,2,0))</f>
        <v/>
      </c>
      <c r="S83" s="157"/>
      <c r="T83" s="14">
        <f t="shared" si="62"/>
        <v>0</v>
      </c>
      <c r="U83" s="14">
        <f t="shared" si="79"/>
        <v>0</v>
      </c>
      <c r="V83" s="14">
        <f t="shared" si="63"/>
        <v>0</v>
      </c>
      <c r="W83" s="14">
        <f t="shared" si="80"/>
        <v>0</v>
      </c>
      <c r="X83" s="14">
        <f t="shared" si="81"/>
        <v>0</v>
      </c>
      <c r="Y83" s="14">
        <f t="shared" si="82"/>
        <v>0</v>
      </c>
      <c r="Z83" s="14">
        <f t="shared" si="101"/>
        <v>0</v>
      </c>
      <c r="AA83" s="14">
        <f t="shared" si="102"/>
        <v>0</v>
      </c>
      <c r="AB83" s="14">
        <f t="shared" si="103"/>
        <v>0</v>
      </c>
      <c r="AC83" s="14">
        <f t="shared" si="104"/>
        <v>0</v>
      </c>
      <c r="AD83" s="14">
        <f t="shared" si="105"/>
        <v>0</v>
      </c>
      <c r="AE83" s="13" t="str">
        <f t="shared" si="67"/>
        <v>19000100</v>
      </c>
      <c r="AF83" s="111" t="str">
        <f t="shared" si="83"/>
        <v/>
      </c>
      <c r="AG83" s="9" t="str">
        <f t="shared" si="84"/>
        <v/>
      </c>
      <c r="AH83" s="9" t="str">
        <f t="shared" si="85"/>
        <v/>
      </c>
      <c r="AI83" s="4" t="str">
        <f t="shared" si="100"/>
        <v/>
      </c>
      <c r="AK83" s="37">
        <v>25</v>
      </c>
      <c r="AO83" s="49">
        <v>7</v>
      </c>
      <c r="AP83" s="7">
        <v>76</v>
      </c>
      <c r="AQ83" s="4">
        <f t="shared" si="68"/>
        <v>0</v>
      </c>
      <c r="AR83" s="4" t="str">
        <f t="shared" si="69"/>
        <v/>
      </c>
      <c r="AS83" s="4" t="str">
        <f t="shared" si="70"/>
        <v xml:space="preserve"> </v>
      </c>
      <c r="AT83" s="4" t="str">
        <f t="shared" si="86"/>
        <v/>
      </c>
      <c r="AU83" s="4" t="str">
        <f t="shared" si="87"/>
        <v/>
      </c>
      <c r="AV83" s="4" t="str">
        <f t="shared" si="88"/>
        <v/>
      </c>
      <c r="AW83" s="4" t="str">
        <f t="shared" si="106"/>
        <v/>
      </c>
      <c r="AX83" s="4" t="str">
        <f t="shared" si="107"/>
        <v/>
      </c>
      <c r="AY83" s="4" t="str">
        <f t="shared" si="89"/>
        <v/>
      </c>
      <c r="AZ83" s="4" t="str">
        <f t="shared" si="90"/>
        <v/>
      </c>
      <c r="BA83" s="4" t="str">
        <f t="shared" si="91"/>
        <v/>
      </c>
      <c r="BB83" s="4" t="str">
        <f t="shared" si="108"/>
        <v/>
      </c>
      <c r="BC83" s="4" t="str">
        <f t="shared" si="109"/>
        <v/>
      </c>
      <c r="BD83" s="4" t="str">
        <f t="shared" si="71"/>
        <v>999:99.99</v>
      </c>
      <c r="BE83" s="4" t="str">
        <f t="shared" si="110"/>
        <v>999:99.99</v>
      </c>
      <c r="BF83" s="4" t="str">
        <f t="shared" si="92"/>
        <v>999:99.99</v>
      </c>
      <c r="BG83" s="4" t="str">
        <f t="shared" si="111"/>
        <v>999:99.99</v>
      </c>
      <c r="BH83" s="4" t="str">
        <f t="shared" si="112"/>
        <v>999:99.99</v>
      </c>
      <c r="BJ83" s="4">
        <f t="shared" si="93"/>
        <v>0</v>
      </c>
      <c r="BK83" s="4">
        <f t="shared" si="94"/>
        <v>0</v>
      </c>
      <c r="BL83" s="4">
        <f t="shared" si="95"/>
        <v>0</v>
      </c>
      <c r="BM83" s="4">
        <f t="shared" si="96"/>
        <v>0</v>
      </c>
      <c r="BN83" s="4">
        <f t="shared" si="97"/>
        <v>0</v>
      </c>
      <c r="BO83" s="4">
        <f t="shared" si="98"/>
        <v>0</v>
      </c>
      <c r="BQ83" s="4">
        <f t="shared" si="113"/>
        <v>0</v>
      </c>
      <c r="BR83" s="4">
        <f t="shared" si="114"/>
        <v>0</v>
      </c>
      <c r="BS83" s="4">
        <f t="shared" si="115"/>
        <v>0</v>
      </c>
      <c r="BT83" s="4">
        <f t="shared" si="77"/>
        <v>0</v>
      </c>
      <c r="BU83" s="4">
        <f>BU82+IF(OR(選手!C79="",Y83=0),0,1)</f>
        <v>0</v>
      </c>
      <c r="BV83" s="4" t="str">
        <f>IF(OR(選手!C79="",Y83=0),"",BU83)</f>
        <v/>
      </c>
      <c r="BW83" s="4" t="str">
        <f t="shared" si="116"/>
        <v>　</v>
      </c>
      <c r="BZ83" s="4">
        <v>78</v>
      </c>
      <c r="CA83" s="4">
        <f>IF(COUNTIF(BT83,"1"),選手!C79,0)</f>
        <v>0</v>
      </c>
      <c r="CB83" s="4" t="str">
        <f>IF(ISERROR(VLOOKUP($BZ83,個人種目!$BV$5:$BY$147,2,0)),"",VLOOKUP($BZ83,個人種目!$BV$5:$BY$147,2,0))</f>
        <v/>
      </c>
    </row>
    <row r="84" spans="1:80" ht="24.75" customHeight="1" x14ac:dyDescent="0.25">
      <c r="A84" s="40" t="str">
        <f t="shared" si="78"/>
        <v/>
      </c>
      <c r="B84" s="39"/>
      <c r="C84" s="39"/>
      <c r="D84" s="39"/>
      <c r="E84" s="39"/>
      <c r="F84" s="41"/>
      <c r="G84" s="39"/>
      <c r="H84" s="42"/>
      <c r="I84" s="39"/>
      <c r="J84" s="42"/>
      <c r="K84" s="42"/>
      <c r="L84" s="42"/>
      <c r="M84" s="42"/>
      <c r="N84" s="42"/>
      <c r="O84" s="42"/>
      <c r="P84" s="42"/>
      <c r="Q84" s="40" t="str">
        <f t="shared" si="99"/>
        <v/>
      </c>
      <c r="R84" s="82" t="str">
        <f>IF(ISERROR(VLOOKUP(AI84,AK$59:$AL$75,2,0)),"",VLOOKUP(AI84,AK$59:$AL$75,2,0))</f>
        <v/>
      </c>
      <c r="S84" s="157"/>
      <c r="T84" s="14">
        <f t="shared" si="62"/>
        <v>0</v>
      </c>
      <c r="U84" s="14">
        <f t="shared" si="79"/>
        <v>0</v>
      </c>
      <c r="V84" s="14">
        <f t="shared" si="63"/>
        <v>0</v>
      </c>
      <c r="W84" s="14">
        <f t="shared" si="80"/>
        <v>0</v>
      </c>
      <c r="X84" s="14">
        <f t="shared" si="81"/>
        <v>0</v>
      </c>
      <c r="Y84" s="14">
        <f t="shared" si="82"/>
        <v>0</v>
      </c>
      <c r="Z84" s="14">
        <f t="shared" si="101"/>
        <v>0</v>
      </c>
      <c r="AA84" s="14">
        <f t="shared" si="102"/>
        <v>0</v>
      </c>
      <c r="AB84" s="14">
        <f t="shared" si="103"/>
        <v>0</v>
      </c>
      <c r="AC84" s="14">
        <f t="shared" si="104"/>
        <v>0</v>
      </c>
      <c r="AD84" s="14">
        <f t="shared" si="105"/>
        <v>0</v>
      </c>
      <c r="AE84" s="13" t="str">
        <f t="shared" si="67"/>
        <v>19000100</v>
      </c>
      <c r="AF84" s="111" t="str">
        <f t="shared" si="83"/>
        <v/>
      </c>
      <c r="AG84" s="9" t="str">
        <f t="shared" si="84"/>
        <v/>
      </c>
      <c r="AH84" s="9" t="str">
        <f t="shared" si="85"/>
        <v/>
      </c>
      <c r="AI84" s="4" t="str">
        <f t="shared" si="100"/>
        <v/>
      </c>
      <c r="AK84" s="37">
        <v>26</v>
      </c>
      <c r="AO84" s="49">
        <v>7</v>
      </c>
      <c r="AP84" s="7">
        <v>77</v>
      </c>
      <c r="AQ84" s="4">
        <f t="shared" si="68"/>
        <v>0</v>
      </c>
      <c r="AR84" s="4" t="str">
        <f t="shared" si="69"/>
        <v/>
      </c>
      <c r="AS84" s="4" t="str">
        <f t="shared" si="70"/>
        <v xml:space="preserve"> </v>
      </c>
      <c r="AT84" s="4" t="str">
        <f t="shared" si="86"/>
        <v/>
      </c>
      <c r="AU84" s="4" t="str">
        <f t="shared" si="87"/>
        <v/>
      </c>
      <c r="AV84" s="4" t="str">
        <f t="shared" si="88"/>
        <v/>
      </c>
      <c r="AW84" s="4" t="str">
        <f t="shared" si="106"/>
        <v/>
      </c>
      <c r="AX84" s="4" t="str">
        <f t="shared" si="107"/>
        <v/>
      </c>
      <c r="AY84" s="4" t="str">
        <f t="shared" si="89"/>
        <v/>
      </c>
      <c r="AZ84" s="4" t="str">
        <f t="shared" si="90"/>
        <v/>
      </c>
      <c r="BA84" s="4" t="str">
        <f t="shared" si="91"/>
        <v/>
      </c>
      <c r="BB84" s="4" t="str">
        <f t="shared" si="108"/>
        <v/>
      </c>
      <c r="BC84" s="4" t="str">
        <f t="shared" si="109"/>
        <v/>
      </c>
      <c r="BD84" s="4" t="str">
        <f t="shared" si="71"/>
        <v>999:99.99</v>
      </c>
      <c r="BE84" s="4" t="str">
        <f t="shared" si="110"/>
        <v>999:99.99</v>
      </c>
      <c r="BF84" s="4" t="str">
        <f t="shared" si="92"/>
        <v>999:99.99</v>
      </c>
      <c r="BG84" s="4" t="str">
        <f t="shared" si="111"/>
        <v>999:99.99</v>
      </c>
      <c r="BH84" s="4" t="str">
        <f t="shared" si="112"/>
        <v>999:99.99</v>
      </c>
      <c r="BJ84" s="4">
        <f t="shared" si="93"/>
        <v>0</v>
      </c>
      <c r="BK84" s="4">
        <f t="shared" si="94"/>
        <v>0</v>
      </c>
      <c r="BL84" s="4">
        <f t="shared" si="95"/>
        <v>0</v>
      </c>
      <c r="BM84" s="4">
        <f t="shared" si="96"/>
        <v>0</v>
      </c>
      <c r="BN84" s="4">
        <f t="shared" si="97"/>
        <v>0</v>
      </c>
      <c r="BO84" s="4">
        <f t="shared" si="98"/>
        <v>0</v>
      </c>
      <c r="BQ84" s="4">
        <f t="shared" si="113"/>
        <v>0</v>
      </c>
      <c r="BR84" s="4">
        <f t="shared" si="114"/>
        <v>0</v>
      </c>
      <c r="BS84" s="4">
        <f t="shared" si="115"/>
        <v>0</v>
      </c>
      <c r="BT84" s="4">
        <f t="shared" si="77"/>
        <v>0</v>
      </c>
      <c r="BU84" s="4">
        <f>BU83+IF(OR(選手!C80="",Y84=0),0,1)</f>
        <v>0</v>
      </c>
      <c r="BV84" s="4" t="str">
        <f>IF(OR(選手!C80="",Y84=0),"",BU84)</f>
        <v/>
      </c>
      <c r="BW84" s="4" t="str">
        <f t="shared" si="116"/>
        <v>　</v>
      </c>
      <c r="BZ84" s="4">
        <v>79</v>
      </c>
      <c r="CA84" s="4">
        <f>IF(COUNTIF(BT84,"1"),選手!C80,0)</f>
        <v>0</v>
      </c>
      <c r="CB84" s="4" t="str">
        <f>IF(ISERROR(VLOOKUP($BZ84,個人種目!$BV$5:$BY$147,2,0)),"",VLOOKUP($BZ84,個人種目!$BV$5:$BY$147,2,0))</f>
        <v/>
      </c>
    </row>
    <row r="85" spans="1:80" ht="24.75" customHeight="1" x14ac:dyDescent="0.25">
      <c r="A85" s="40" t="str">
        <f t="shared" si="78"/>
        <v/>
      </c>
      <c r="B85" s="39"/>
      <c r="C85" s="39"/>
      <c r="D85" s="39"/>
      <c r="E85" s="39"/>
      <c r="F85" s="41"/>
      <c r="G85" s="39"/>
      <c r="H85" s="42"/>
      <c r="I85" s="39"/>
      <c r="J85" s="42"/>
      <c r="K85" s="42"/>
      <c r="L85" s="42"/>
      <c r="M85" s="42"/>
      <c r="N85" s="42"/>
      <c r="O85" s="42"/>
      <c r="P85" s="42"/>
      <c r="Q85" s="40" t="str">
        <f t="shared" si="99"/>
        <v/>
      </c>
      <c r="R85" s="82" t="str">
        <f>IF(ISERROR(VLOOKUP(AI85,AK$59:$AL$75,2,0)),"",VLOOKUP(AI85,AK$59:$AL$75,2,0))</f>
        <v/>
      </c>
      <c r="S85" s="157"/>
      <c r="T85" s="14">
        <f t="shared" si="62"/>
        <v>0</v>
      </c>
      <c r="U85" s="14">
        <f t="shared" si="79"/>
        <v>0</v>
      </c>
      <c r="V85" s="14">
        <f t="shared" si="63"/>
        <v>0</v>
      </c>
      <c r="W85" s="14">
        <f t="shared" si="80"/>
        <v>0</v>
      </c>
      <c r="X85" s="14">
        <f t="shared" si="81"/>
        <v>0</v>
      </c>
      <c r="Y85" s="14">
        <f t="shared" si="82"/>
        <v>0</v>
      </c>
      <c r="Z85" s="14">
        <f t="shared" si="101"/>
        <v>0</v>
      </c>
      <c r="AA85" s="14">
        <f t="shared" si="102"/>
        <v>0</v>
      </c>
      <c r="AB85" s="14">
        <f t="shared" si="103"/>
        <v>0</v>
      </c>
      <c r="AC85" s="14">
        <f t="shared" si="104"/>
        <v>0</v>
      </c>
      <c r="AD85" s="14">
        <f t="shared" si="105"/>
        <v>0</v>
      </c>
      <c r="AE85" s="13" t="str">
        <f t="shared" si="67"/>
        <v>19000100</v>
      </c>
      <c r="AF85" s="111" t="str">
        <f t="shared" si="83"/>
        <v/>
      </c>
      <c r="AG85" s="9" t="str">
        <f t="shared" si="84"/>
        <v/>
      </c>
      <c r="AH85" s="9" t="str">
        <f t="shared" si="85"/>
        <v/>
      </c>
      <c r="AI85" s="4" t="str">
        <f t="shared" si="100"/>
        <v/>
      </c>
      <c r="AK85" s="37">
        <v>27</v>
      </c>
      <c r="AO85" s="49">
        <v>7</v>
      </c>
      <c r="AP85" s="7">
        <v>78</v>
      </c>
      <c r="AQ85" s="4">
        <f t="shared" si="68"/>
        <v>0</v>
      </c>
      <c r="AR85" s="4" t="str">
        <f t="shared" si="69"/>
        <v/>
      </c>
      <c r="AS85" s="4" t="str">
        <f t="shared" si="70"/>
        <v xml:space="preserve"> </v>
      </c>
      <c r="AT85" s="4" t="str">
        <f t="shared" si="86"/>
        <v/>
      </c>
      <c r="AU85" s="4" t="str">
        <f t="shared" si="87"/>
        <v/>
      </c>
      <c r="AV85" s="4" t="str">
        <f t="shared" si="88"/>
        <v/>
      </c>
      <c r="AW85" s="4" t="str">
        <f t="shared" si="106"/>
        <v/>
      </c>
      <c r="AX85" s="4" t="str">
        <f t="shared" si="107"/>
        <v/>
      </c>
      <c r="AY85" s="4" t="str">
        <f t="shared" si="89"/>
        <v/>
      </c>
      <c r="AZ85" s="4" t="str">
        <f t="shared" si="90"/>
        <v/>
      </c>
      <c r="BA85" s="4" t="str">
        <f t="shared" si="91"/>
        <v/>
      </c>
      <c r="BB85" s="4" t="str">
        <f t="shared" si="108"/>
        <v/>
      </c>
      <c r="BC85" s="4" t="str">
        <f t="shared" si="109"/>
        <v/>
      </c>
      <c r="BD85" s="4" t="str">
        <f t="shared" si="71"/>
        <v>999:99.99</v>
      </c>
      <c r="BE85" s="4" t="str">
        <f t="shared" si="110"/>
        <v>999:99.99</v>
      </c>
      <c r="BF85" s="4" t="str">
        <f t="shared" si="92"/>
        <v>999:99.99</v>
      </c>
      <c r="BG85" s="4" t="str">
        <f t="shared" si="111"/>
        <v>999:99.99</v>
      </c>
      <c r="BH85" s="4" t="str">
        <f t="shared" si="112"/>
        <v>999:99.99</v>
      </c>
      <c r="BJ85" s="4">
        <f t="shared" si="93"/>
        <v>0</v>
      </c>
      <c r="BK85" s="4">
        <f t="shared" si="94"/>
        <v>0</v>
      </c>
      <c r="BL85" s="4">
        <f t="shared" si="95"/>
        <v>0</v>
      </c>
      <c r="BM85" s="4">
        <f t="shared" si="96"/>
        <v>0</v>
      </c>
      <c r="BN85" s="4">
        <f t="shared" si="97"/>
        <v>0</v>
      </c>
      <c r="BO85" s="4">
        <f t="shared" si="98"/>
        <v>0</v>
      </c>
      <c r="BQ85" s="4">
        <f t="shared" si="113"/>
        <v>0</v>
      </c>
      <c r="BR85" s="4">
        <f t="shared" si="114"/>
        <v>0</v>
      </c>
      <c r="BS85" s="4">
        <f t="shared" si="115"/>
        <v>0</v>
      </c>
      <c r="BT85" s="4">
        <f t="shared" si="77"/>
        <v>0</v>
      </c>
      <c r="BU85" s="4">
        <f>BU84+IF(OR(選手!C81="",Y85=0),0,1)</f>
        <v>0</v>
      </c>
      <c r="BV85" s="4" t="str">
        <f>IF(OR(選手!C81="",Y85=0),"",BU85)</f>
        <v/>
      </c>
      <c r="BW85" s="4" t="str">
        <f t="shared" si="116"/>
        <v>　</v>
      </c>
      <c r="BZ85" s="4">
        <v>80</v>
      </c>
      <c r="CA85" s="4">
        <f>IF(COUNTIF(BT85,"1"),選手!C81,0)</f>
        <v>0</v>
      </c>
      <c r="CB85" s="4" t="str">
        <f>IF(ISERROR(VLOOKUP($BZ85,個人種目!$BV$5:$BY$147,2,0)),"",VLOOKUP($BZ85,個人種目!$BV$5:$BY$147,2,0))</f>
        <v/>
      </c>
    </row>
    <row r="86" spans="1:80" ht="24.75" customHeight="1" x14ac:dyDescent="0.25">
      <c r="A86" s="40" t="str">
        <f t="shared" si="78"/>
        <v/>
      </c>
      <c r="B86" s="39"/>
      <c r="C86" s="39"/>
      <c r="D86" s="39"/>
      <c r="E86" s="39"/>
      <c r="F86" s="41"/>
      <c r="G86" s="39"/>
      <c r="H86" s="42"/>
      <c r="I86" s="39"/>
      <c r="J86" s="42"/>
      <c r="K86" s="42"/>
      <c r="L86" s="42"/>
      <c r="M86" s="42"/>
      <c r="N86" s="42"/>
      <c r="O86" s="42"/>
      <c r="P86" s="42"/>
      <c r="Q86" s="40" t="str">
        <f t="shared" si="99"/>
        <v/>
      </c>
      <c r="R86" s="82" t="str">
        <f>IF(ISERROR(VLOOKUP(AI86,AK$59:$AL$75,2,0)),"",VLOOKUP(AI86,AK$59:$AL$75,2,0))</f>
        <v/>
      </c>
      <c r="S86" s="157"/>
      <c r="T86" s="14">
        <f t="shared" si="62"/>
        <v>0</v>
      </c>
      <c r="U86" s="14">
        <f t="shared" si="79"/>
        <v>0</v>
      </c>
      <c r="V86" s="14">
        <f t="shared" si="63"/>
        <v>0</v>
      </c>
      <c r="W86" s="14">
        <f t="shared" si="80"/>
        <v>0</v>
      </c>
      <c r="X86" s="14">
        <f t="shared" si="81"/>
        <v>0</v>
      </c>
      <c r="Y86" s="14">
        <f t="shared" si="82"/>
        <v>0</v>
      </c>
      <c r="Z86" s="14">
        <f t="shared" si="101"/>
        <v>0</v>
      </c>
      <c r="AA86" s="14">
        <f t="shared" si="102"/>
        <v>0</v>
      </c>
      <c r="AB86" s="14">
        <f t="shared" si="103"/>
        <v>0</v>
      </c>
      <c r="AC86" s="14">
        <f t="shared" si="104"/>
        <v>0</v>
      </c>
      <c r="AD86" s="14">
        <f t="shared" si="105"/>
        <v>0</v>
      </c>
      <c r="AE86" s="13" t="str">
        <f t="shared" si="67"/>
        <v>19000100</v>
      </c>
      <c r="AF86" s="111" t="str">
        <f t="shared" si="83"/>
        <v/>
      </c>
      <c r="AG86" s="9" t="str">
        <f t="shared" si="84"/>
        <v/>
      </c>
      <c r="AH86" s="9" t="str">
        <f t="shared" si="85"/>
        <v/>
      </c>
      <c r="AI86" s="4" t="str">
        <f t="shared" si="100"/>
        <v/>
      </c>
      <c r="AK86" s="37">
        <v>28</v>
      </c>
      <c r="AO86" s="49">
        <v>7</v>
      </c>
      <c r="AP86" s="7">
        <v>79</v>
      </c>
      <c r="AQ86" s="4">
        <f t="shared" si="68"/>
        <v>0</v>
      </c>
      <c r="AR86" s="4" t="str">
        <f t="shared" si="69"/>
        <v/>
      </c>
      <c r="AS86" s="4" t="str">
        <f t="shared" si="70"/>
        <v xml:space="preserve"> </v>
      </c>
      <c r="AT86" s="4" t="str">
        <f t="shared" si="86"/>
        <v/>
      </c>
      <c r="AU86" s="4" t="str">
        <f t="shared" si="87"/>
        <v/>
      </c>
      <c r="AV86" s="4" t="str">
        <f t="shared" si="88"/>
        <v/>
      </c>
      <c r="AW86" s="4" t="str">
        <f t="shared" si="106"/>
        <v/>
      </c>
      <c r="AX86" s="4" t="str">
        <f t="shared" si="107"/>
        <v/>
      </c>
      <c r="AY86" s="4" t="str">
        <f t="shared" si="89"/>
        <v/>
      </c>
      <c r="AZ86" s="4" t="str">
        <f t="shared" si="90"/>
        <v/>
      </c>
      <c r="BA86" s="4" t="str">
        <f t="shared" si="91"/>
        <v/>
      </c>
      <c r="BB86" s="4" t="str">
        <f t="shared" si="108"/>
        <v/>
      </c>
      <c r="BC86" s="4" t="str">
        <f t="shared" si="109"/>
        <v/>
      </c>
      <c r="BD86" s="4" t="str">
        <f t="shared" si="71"/>
        <v>999:99.99</v>
      </c>
      <c r="BE86" s="4" t="str">
        <f t="shared" si="110"/>
        <v>999:99.99</v>
      </c>
      <c r="BF86" s="4" t="str">
        <f t="shared" si="92"/>
        <v>999:99.99</v>
      </c>
      <c r="BG86" s="4" t="str">
        <f t="shared" si="111"/>
        <v>999:99.99</v>
      </c>
      <c r="BH86" s="4" t="str">
        <f t="shared" si="112"/>
        <v>999:99.99</v>
      </c>
      <c r="BJ86" s="4">
        <f t="shared" si="93"/>
        <v>0</v>
      </c>
      <c r="BK86" s="4">
        <f t="shared" si="94"/>
        <v>0</v>
      </c>
      <c r="BL86" s="4">
        <f t="shared" si="95"/>
        <v>0</v>
      </c>
      <c r="BM86" s="4">
        <f t="shared" si="96"/>
        <v>0</v>
      </c>
      <c r="BN86" s="4">
        <f t="shared" si="97"/>
        <v>0</v>
      </c>
      <c r="BO86" s="4">
        <f t="shared" si="98"/>
        <v>0</v>
      </c>
      <c r="BQ86" s="4">
        <f t="shared" si="113"/>
        <v>0</v>
      </c>
      <c r="BR86" s="4">
        <f t="shared" si="114"/>
        <v>0</v>
      </c>
      <c r="BS86" s="4">
        <f t="shared" si="115"/>
        <v>0</v>
      </c>
      <c r="BT86" s="4">
        <f t="shared" si="77"/>
        <v>0</v>
      </c>
      <c r="BU86" s="4">
        <f>BU85+IF(OR(選手!C82="",Y86=0),0,1)</f>
        <v>0</v>
      </c>
      <c r="BV86" s="4" t="str">
        <f>IF(OR(選手!C82="",Y86=0),"",BU86)</f>
        <v/>
      </c>
      <c r="BW86" s="4" t="str">
        <f t="shared" si="116"/>
        <v>　</v>
      </c>
      <c r="BZ86" s="4">
        <v>81</v>
      </c>
      <c r="CA86" s="4">
        <f>IF(COUNTIF(BT86,"1"),選手!C82,0)</f>
        <v>0</v>
      </c>
      <c r="CB86" s="4" t="str">
        <f>IF(ISERROR(VLOOKUP($BZ86,個人種目!$BV$5:$BY$147,2,0)),"",VLOOKUP($BZ86,個人種目!$BV$5:$BY$147,2,0))</f>
        <v/>
      </c>
    </row>
    <row r="87" spans="1:80" ht="24.75" customHeight="1" x14ac:dyDescent="0.25">
      <c r="A87" s="40" t="str">
        <f t="shared" si="78"/>
        <v/>
      </c>
      <c r="B87" s="39"/>
      <c r="C87" s="39"/>
      <c r="D87" s="39"/>
      <c r="E87" s="39"/>
      <c r="F87" s="41"/>
      <c r="G87" s="39"/>
      <c r="H87" s="42"/>
      <c r="I87" s="39"/>
      <c r="J87" s="42"/>
      <c r="K87" s="42"/>
      <c r="L87" s="42"/>
      <c r="M87" s="42"/>
      <c r="N87" s="42"/>
      <c r="O87" s="42"/>
      <c r="P87" s="42"/>
      <c r="Q87" s="40" t="str">
        <f t="shared" si="99"/>
        <v/>
      </c>
      <c r="R87" s="82" t="str">
        <f>IF(ISERROR(VLOOKUP(AI87,AK$59:$AL$75,2,0)),"",VLOOKUP(AI87,AK$59:$AL$75,2,0))</f>
        <v/>
      </c>
      <c r="S87" s="157"/>
      <c r="T87" s="14">
        <f t="shared" si="62"/>
        <v>0</v>
      </c>
      <c r="U87" s="14">
        <f t="shared" si="79"/>
        <v>0</v>
      </c>
      <c r="V87" s="14">
        <f t="shared" si="63"/>
        <v>0</v>
      </c>
      <c r="W87" s="14">
        <f t="shared" si="80"/>
        <v>0</v>
      </c>
      <c r="X87" s="14">
        <f t="shared" si="81"/>
        <v>0</v>
      </c>
      <c r="Y87" s="14">
        <f t="shared" si="82"/>
        <v>0</v>
      </c>
      <c r="Z87" s="14">
        <f t="shared" si="101"/>
        <v>0</v>
      </c>
      <c r="AA87" s="14">
        <f t="shared" si="102"/>
        <v>0</v>
      </c>
      <c r="AB87" s="14">
        <f t="shared" si="103"/>
        <v>0</v>
      </c>
      <c r="AC87" s="14">
        <f t="shared" si="104"/>
        <v>0</v>
      </c>
      <c r="AD87" s="14">
        <f t="shared" si="105"/>
        <v>0</v>
      </c>
      <c r="AE87" s="13" t="str">
        <f t="shared" si="67"/>
        <v>19000100</v>
      </c>
      <c r="AF87" s="111" t="str">
        <f t="shared" si="83"/>
        <v/>
      </c>
      <c r="AG87" s="9" t="str">
        <f t="shared" si="84"/>
        <v/>
      </c>
      <c r="AH87" s="9" t="str">
        <f t="shared" si="85"/>
        <v/>
      </c>
      <c r="AI87" s="4" t="str">
        <f t="shared" si="100"/>
        <v/>
      </c>
      <c r="AK87" s="37">
        <v>29</v>
      </c>
      <c r="AO87" s="49">
        <v>7</v>
      </c>
      <c r="AP87" s="7">
        <v>80</v>
      </c>
      <c r="AQ87" s="4">
        <f t="shared" si="68"/>
        <v>0</v>
      </c>
      <c r="AR87" s="4" t="str">
        <f t="shared" si="69"/>
        <v/>
      </c>
      <c r="AS87" s="4" t="str">
        <f t="shared" si="70"/>
        <v xml:space="preserve"> </v>
      </c>
      <c r="AT87" s="4" t="str">
        <f t="shared" si="86"/>
        <v/>
      </c>
      <c r="AU87" s="4" t="str">
        <f t="shared" si="87"/>
        <v/>
      </c>
      <c r="AV87" s="4" t="str">
        <f t="shared" si="88"/>
        <v/>
      </c>
      <c r="AW87" s="4" t="str">
        <f t="shared" si="106"/>
        <v/>
      </c>
      <c r="AX87" s="4" t="str">
        <f t="shared" si="107"/>
        <v/>
      </c>
      <c r="AY87" s="4" t="str">
        <f t="shared" si="89"/>
        <v/>
      </c>
      <c r="AZ87" s="4" t="str">
        <f t="shared" si="90"/>
        <v/>
      </c>
      <c r="BA87" s="4" t="str">
        <f t="shared" si="91"/>
        <v/>
      </c>
      <c r="BB87" s="4" t="str">
        <f t="shared" si="108"/>
        <v/>
      </c>
      <c r="BC87" s="4" t="str">
        <f t="shared" si="109"/>
        <v/>
      </c>
      <c r="BD87" s="4" t="str">
        <f t="shared" si="71"/>
        <v>999:99.99</v>
      </c>
      <c r="BE87" s="4" t="str">
        <f t="shared" si="110"/>
        <v>999:99.99</v>
      </c>
      <c r="BF87" s="4" t="str">
        <f t="shared" si="92"/>
        <v>999:99.99</v>
      </c>
      <c r="BG87" s="4" t="str">
        <f t="shared" si="111"/>
        <v>999:99.99</v>
      </c>
      <c r="BH87" s="4" t="str">
        <f t="shared" si="112"/>
        <v>999:99.99</v>
      </c>
      <c r="BJ87" s="4">
        <f t="shared" si="93"/>
        <v>0</v>
      </c>
      <c r="BK87" s="4">
        <f t="shared" si="94"/>
        <v>0</v>
      </c>
      <c r="BL87" s="4">
        <f t="shared" si="95"/>
        <v>0</v>
      </c>
      <c r="BM87" s="4">
        <f t="shared" si="96"/>
        <v>0</v>
      </c>
      <c r="BN87" s="4">
        <f t="shared" si="97"/>
        <v>0</v>
      </c>
      <c r="BO87" s="4">
        <f t="shared" si="98"/>
        <v>0</v>
      </c>
      <c r="BQ87" s="4">
        <f t="shared" si="113"/>
        <v>0</v>
      </c>
      <c r="BR87" s="4">
        <f t="shared" si="114"/>
        <v>0</v>
      </c>
      <c r="BS87" s="4">
        <f t="shared" si="115"/>
        <v>0</v>
      </c>
      <c r="BT87" s="4">
        <f t="shared" si="77"/>
        <v>0</v>
      </c>
      <c r="BU87" s="4">
        <f>BU86+IF(OR(選手!C83="",Y87=0),0,1)</f>
        <v>0</v>
      </c>
      <c r="BV87" s="4" t="str">
        <f>IF(OR(選手!C83="",Y87=0),"",BU87)</f>
        <v/>
      </c>
      <c r="BW87" s="4" t="str">
        <f t="shared" si="116"/>
        <v>　</v>
      </c>
      <c r="BZ87" s="4">
        <v>82</v>
      </c>
      <c r="CA87" s="4">
        <f>IF(COUNTIF(BT87,"1"),選手!C83,0)</f>
        <v>0</v>
      </c>
      <c r="CB87" s="4" t="str">
        <f>IF(ISERROR(VLOOKUP($BZ87,個人種目!$BV$5:$BY$147,2,0)),"",VLOOKUP($BZ87,個人種目!$BV$5:$BY$147,2,0))</f>
        <v/>
      </c>
    </row>
    <row r="88" spans="1:80" ht="24.75" customHeight="1" x14ac:dyDescent="0.25">
      <c r="A88" s="40" t="str">
        <f t="shared" si="78"/>
        <v/>
      </c>
      <c r="B88" s="39"/>
      <c r="C88" s="39"/>
      <c r="D88" s="39"/>
      <c r="E88" s="39"/>
      <c r="F88" s="41"/>
      <c r="G88" s="39"/>
      <c r="H88" s="42"/>
      <c r="I88" s="39"/>
      <c r="J88" s="42"/>
      <c r="K88" s="42"/>
      <c r="L88" s="42"/>
      <c r="M88" s="42"/>
      <c r="N88" s="42"/>
      <c r="O88" s="42"/>
      <c r="P88" s="42"/>
      <c r="Q88" s="40" t="str">
        <f t="shared" si="99"/>
        <v/>
      </c>
      <c r="R88" s="82" t="str">
        <f>IF(ISERROR(VLOOKUP(AI88,AK$59:$AL$75,2,0)),"",VLOOKUP(AI88,AK$59:$AL$75,2,0))</f>
        <v/>
      </c>
      <c r="S88" s="157"/>
      <c r="T88" s="14">
        <f t="shared" si="62"/>
        <v>0</v>
      </c>
      <c r="U88" s="14">
        <f t="shared" si="79"/>
        <v>0</v>
      </c>
      <c r="V88" s="14">
        <f t="shared" si="63"/>
        <v>0</v>
      </c>
      <c r="W88" s="14">
        <f t="shared" si="80"/>
        <v>0</v>
      </c>
      <c r="X88" s="14">
        <f t="shared" si="81"/>
        <v>0</v>
      </c>
      <c r="Y88" s="14">
        <f t="shared" si="82"/>
        <v>0</v>
      </c>
      <c r="Z88" s="14">
        <f t="shared" si="101"/>
        <v>0</v>
      </c>
      <c r="AA88" s="14">
        <f t="shared" si="102"/>
        <v>0</v>
      </c>
      <c r="AB88" s="14">
        <f t="shared" si="103"/>
        <v>0</v>
      </c>
      <c r="AC88" s="14">
        <f t="shared" si="104"/>
        <v>0</v>
      </c>
      <c r="AD88" s="14">
        <f t="shared" si="105"/>
        <v>0</v>
      </c>
      <c r="AE88" s="13" t="str">
        <f t="shared" si="67"/>
        <v>19000100</v>
      </c>
      <c r="AF88" s="111" t="str">
        <f t="shared" si="83"/>
        <v/>
      </c>
      <c r="AG88" s="9" t="str">
        <f t="shared" si="84"/>
        <v/>
      </c>
      <c r="AH88" s="9" t="str">
        <f t="shared" si="85"/>
        <v/>
      </c>
      <c r="AI88" s="4" t="str">
        <f t="shared" si="100"/>
        <v/>
      </c>
      <c r="AK88" s="37">
        <v>30</v>
      </c>
      <c r="AO88" s="49">
        <v>7</v>
      </c>
      <c r="AP88" s="7">
        <v>81</v>
      </c>
      <c r="AQ88" s="4">
        <f t="shared" si="68"/>
        <v>0</v>
      </c>
      <c r="AR88" s="4" t="str">
        <f t="shared" si="69"/>
        <v/>
      </c>
      <c r="AS88" s="4" t="str">
        <f t="shared" si="70"/>
        <v xml:space="preserve"> </v>
      </c>
      <c r="AT88" s="4" t="str">
        <f t="shared" si="86"/>
        <v/>
      </c>
      <c r="AU88" s="4" t="str">
        <f t="shared" si="87"/>
        <v/>
      </c>
      <c r="AV88" s="4" t="str">
        <f t="shared" si="88"/>
        <v/>
      </c>
      <c r="AW88" s="4" t="str">
        <f t="shared" si="106"/>
        <v/>
      </c>
      <c r="AX88" s="4" t="str">
        <f t="shared" si="107"/>
        <v/>
      </c>
      <c r="AY88" s="4" t="str">
        <f t="shared" si="89"/>
        <v/>
      </c>
      <c r="AZ88" s="4" t="str">
        <f t="shared" si="90"/>
        <v/>
      </c>
      <c r="BA88" s="4" t="str">
        <f t="shared" si="91"/>
        <v/>
      </c>
      <c r="BB88" s="4" t="str">
        <f t="shared" si="108"/>
        <v/>
      </c>
      <c r="BC88" s="4" t="str">
        <f t="shared" si="109"/>
        <v/>
      </c>
      <c r="BD88" s="4" t="str">
        <f t="shared" si="71"/>
        <v>999:99.99</v>
      </c>
      <c r="BE88" s="4" t="str">
        <f t="shared" si="110"/>
        <v>999:99.99</v>
      </c>
      <c r="BF88" s="4" t="str">
        <f t="shared" si="92"/>
        <v>999:99.99</v>
      </c>
      <c r="BG88" s="4" t="str">
        <f t="shared" si="111"/>
        <v>999:99.99</v>
      </c>
      <c r="BH88" s="4" t="str">
        <f t="shared" si="112"/>
        <v>999:99.99</v>
      </c>
      <c r="BJ88" s="4">
        <f t="shared" si="93"/>
        <v>0</v>
      </c>
      <c r="BK88" s="4">
        <f t="shared" si="94"/>
        <v>0</v>
      </c>
      <c r="BL88" s="4">
        <f t="shared" si="95"/>
        <v>0</v>
      </c>
      <c r="BM88" s="4">
        <f t="shared" si="96"/>
        <v>0</v>
      </c>
      <c r="BN88" s="4">
        <f t="shared" si="97"/>
        <v>0</v>
      </c>
      <c r="BO88" s="4">
        <f t="shared" si="98"/>
        <v>0</v>
      </c>
      <c r="BQ88" s="4">
        <f t="shared" si="113"/>
        <v>0</v>
      </c>
      <c r="BR88" s="4">
        <f t="shared" si="114"/>
        <v>0</v>
      </c>
      <c r="BS88" s="4">
        <f t="shared" si="115"/>
        <v>0</v>
      </c>
      <c r="BT88" s="4">
        <f t="shared" si="77"/>
        <v>0</v>
      </c>
      <c r="BU88" s="4">
        <f>BU87+IF(OR(選手!C84="",Y88=0),0,1)</f>
        <v>0</v>
      </c>
      <c r="BV88" s="4" t="str">
        <f>IF(OR(選手!C84="",Y88=0),"",BU88)</f>
        <v/>
      </c>
      <c r="BW88" s="4" t="str">
        <f t="shared" si="116"/>
        <v>　</v>
      </c>
      <c r="BZ88" s="4">
        <v>83</v>
      </c>
      <c r="CA88" s="4">
        <f>IF(COUNTIF(BT88,"1"),選手!C84,0)</f>
        <v>0</v>
      </c>
      <c r="CB88" s="4" t="str">
        <f>IF(ISERROR(VLOOKUP($BZ88,個人種目!$BV$5:$BY$147,2,0)),"",VLOOKUP($BZ88,個人種目!$BV$5:$BY$147,2,0))</f>
        <v/>
      </c>
    </row>
    <row r="89" spans="1:80" ht="24.75" customHeight="1" x14ac:dyDescent="0.25">
      <c r="A89" s="40" t="str">
        <f t="shared" si="78"/>
        <v/>
      </c>
      <c r="B89" s="39"/>
      <c r="C89" s="39"/>
      <c r="D89" s="39"/>
      <c r="E89" s="39"/>
      <c r="F89" s="41"/>
      <c r="G89" s="39"/>
      <c r="H89" s="42"/>
      <c r="I89" s="39"/>
      <c r="J89" s="42"/>
      <c r="K89" s="42"/>
      <c r="L89" s="42"/>
      <c r="M89" s="42"/>
      <c r="N89" s="42"/>
      <c r="O89" s="42"/>
      <c r="P89" s="42"/>
      <c r="Q89" s="40" t="str">
        <f t="shared" si="99"/>
        <v/>
      </c>
      <c r="R89" s="82" t="str">
        <f>IF(ISERROR(VLOOKUP(AI89,AK$59:$AL$75,2,0)),"",VLOOKUP(AI89,AK$59:$AL$75,2,0))</f>
        <v/>
      </c>
      <c r="S89" s="157"/>
      <c r="T89" s="14">
        <f t="shared" si="62"/>
        <v>0</v>
      </c>
      <c r="U89" s="14">
        <f t="shared" si="79"/>
        <v>0</v>
      </c>
      <c r="V89" s="14">
        <f t="shared" si="63"/>
        <v>0</v>
      </c>
      <c r="W89" s="14">
        <f t="shared" si="80"/>
        <v>0</v>
      </c>
      <c r="X89" s="14">
        <f t="shared" si="81"/>
        <v>0</v>
      </c>
      <c r="Y89" s="14">
        <f t="shared" si="82"/>
        <v>0</v>
      </c>
      <c r="Z89" s="14">
        <f t="shared" si="101"/>
        <v>0</v>
      </c>
      <c r="AA89" s="14">
        <f t="shared" si="102"/>
        <v>0</v>
      </c>
      <c r="AB89" s="14">
        <f t="shared" si="103"/>
        <v>0</v>
      </c>
      <c r="AC89" s="14">
        <f t="shared" si="104"/>
        <v>0</v>
      </c>
      <c r="AD89" s="14">
        <f t="shared" si="105"/>
        <v>0</v>
      </c>
      <c r="AE89" s="13" t="str">
        <f t="shared" si="67"/>
        <v>19000100</v>
      </c>
      <c r="AF89" s="111" t="str">
        <f t="shared" si="83"/>
        <v/>
      </c>
      <c r="AG89" s="9" t="str">
        <f t="shared" si="84"/>
        <v/>
      </c>
      <c r="AH89" s="9" t="str">
        <f t="shared" si="85"/>
        <v/>
      </c>
      <c r="AI89" s="4" t="str">
        <f t="shared" si="100"/>
        <v/>
      </c>
      <c r="AK89" s="37">
        <v>31</v>
      </c>
      <c r="AO89" s="49">
        <v>7</v>
      </c>
      <c r="AP89" s="7">
        <v>82</v>
      </c>
      <c r="AQ89" s="4">
        <f t="shared" si="68"/>
        <v>0</v>
      </c>
      <c r="AR89" s="4" t="str">
        <f t="shared" si="69"/>
        <v/>
      </c>
      <c r="AS89" s="4" t="str">
        <f t="shared" si="70"/>
        <v xml:space="preserve"> </v>
      </c>
      <c r="AT89" s="4" t="str">
        <f t="shared" si="86"/>
        <v/>
      </c>
      <c r="AU89" s="4" t="str">
        <f t="shared" si="87"/>
        <v/>
      </c>
      <c r="AV89" s="4" t="str">
        <f t="shared" si="88"/>
        <v/>
      </c>
      <c r="AW89" s="4" t="str">
        <f t="shared" si="106"/>
        <v/>
      </c>
      <c r="AX89" s="4" t="str">
        <f t="shared" si="107"/>
        <v/>
      </c>
      <c r="AY89" s="4" t="str">
        <f t="shared" si="89"/>
        <v/>
      </c>
      <c r="AZ89" s="4" t="str">
        <f t="shared" si="90"/>
        <v/>
      </c>
      <c r="BA89" s="4" t="str">
        <f t="shared" si="91"/>
        <v/>
      </c>
      <c r="BB89" s="4" t="str">
        <f t="shared" si="108"/>
        <v/>
      </c>
      <c r="BC89" s="4" t="str">
        <f t="shared" si="109"/>
        <v/>
      </c>
      <c r="BD89" s="4" t="str">
        <f t="shared" si="71"/>
        <v>999:99.99</v>
      </c>
      <c r="BE89" s="4" t="str">
        <f t="shared" si="110"/>
        <v>999:99.99</v>
      </c>
      <c r="BF89" s="4" t="str">
        <f t="shared" si="92"/>
        <v>999:99.99</v>
      </c>
      <c r="BG89" s="4" t="str">
        <f t="shared" si="111"/>
        <v>999:99.99</v>
      </c>
      <c r="BH89" s="4" t="str">
        <f t="shared" si="112"/>
        <v>999:99.99</v>
      </c>
      <c r="BJ89" s="4">
        <f t="shared" si="93"/>
        <v>0</v>
      </c>
      <c r="BK89" s="4">
        <f t="shared" si="94"/>
        <v>0</v>
      </c>
      <c r="BL89" s="4">
        <f t="shared" si="95"/>
        <v>0</v>
      </c>
      <c r="BM89" s="4">
        <f t="shared" si="96"/>
        <v>0</v>
      </c>
      <c r="BN89" s="4">
        <f t="shared" si="97"/>
        <v>0</v>
      </c>
      <c r="BO89" s="4">
        <f t="shared" si="98"/>
        <v>0</v>
      </c>
      <c r="BQ89" s="4">
        <f t="shared" si="113"/>
        <v>0</v>
      </c>
      <c r="BR89" s="4">
        <f t="shared" si="114"/>
        <v>0</v>
      </c>
      <c r="BS89" s="4">
        <f t="shared" si="115"/>
        <v>0</v>
      </c>
      <c r="BT89" s="4">
        <f t="shared" si="77"/>
        <v>0</v>
      </c>
      <c r="BU89" s="4">
        <f>BU88+IF(OR(選手!C85="",Y89=0),0,1)</f>
        <v>0</v>
      </c>
      <c r="BV89" s="4" t="str">
        <f>IF(OR(選手!C85="",Y89=0),"",BU89)</f>
        <v/>
      </c>
      <c r="BW89" s="4" t="str">
        <f t="shared" si="116"/>
        <v>　</v>
      </c>
      <c r="BZ89" s="4">
        <v>84</v>
      </c>
      <c r="CA89" s="4">
        <f>IF(COUNTIF(BT89,"1"),選手!C85,0)</f>
        <v>0</v>
      </c>
      <c r="CB89" s="4" t="str">
        <f>IF(ISERROR(VLOOKUP($BZ89,個人種目!$BV$5:$BY$147,2,0)),"",VLOOKUP($BZ89,個人種目!$BV$5:$BY$147,2,0))</f>
        <v/>
      </c>
    </row>
    <row r="90" spans="1:80" ht="24.75" customHeight="1" x14ac:dyDescent="0.25">
      <c r="A90" s="40" t="str">
        <f t="shared" si="78"/>
        <v/>
      </c>
      <c r="B90" s="39"/>
      <c r="C90" s="39"/>
      <c r="D90" s="39"/>
      <c r="E90" s="39"/>
      <c r="F90" s="41"/>
      <c r="G90" s="39"/>
      <c r="H90" s="42"/>
      <c r="I90" s="39"/>
      <c r="J90" s="42"/>
      <c r="K90" s="42"/>
      <c r="L90" s="42"/>
      <c r="M90" s="42"/>
      <c r="N90" s="42"/>
      <c r="O90" s="42"/>
      <c r="P90" s="42"/>
      <c r="Q90" s="40" t="str">
        <f t="shared" si="99"/>
        <v/>
      </c>
      <c r="R90" s="82" t="str">
        <f>IF(ISERROR(VLOOKUP(AI90,AK$59:$AL$75,2,0)),"",VLOOKUP(AI90,AK$59:$AL$75,2,0))</f>
        <v/>
      </c>
      <c r="S90" s="157"/>
      <c r="T90" s="14">
        <f t="shared" ref="T90:T107" si="117">IF(G90="",0,1)</f>
        <v>0</v>
      </c>
      <c r="U90" s="14">
        <f>IF(I90="",0,1)</f>
        <v>0</v>
      </c>
      <c r="V90" s="14">
        <f t="shared" ref="V90:V107" si="118">IF(K90="",0,1)</f>
        <v>0</v>
      </c>
      <c r="W90" s="14">
        <f t="shared" si="80"/>
        <v>0</v>
      </c>
      <c r="X90" s="14">
        <f t="shared" si="81"/>
        <v>0</v>
      </c>
      <c r="Y90" s="14">
        <f t="shared" si="82"/>
        <v>0</v>
      </c>
      <c r="Z90" s="14">
        <f t="shared" si="101"/>
        <v>0</v>
      </c>
      <c r="AA90" s="14">
        <f t="shared" si="102"/>
        <v>0</v>
      </c>
      <c r="AB90" s="14">
        <f t="shared" si="103"/>
        <v>0</v>
      </c>
      <c r="AC90" s="14">
        <f t="shared" si="104"/>
        <v>0</v>
      </c>
      <c r="AD90" s="14">
        <f t="shared" si="105"/>
        <v>0</v>
      </c>
      <c r="AE90" s="13" t="str">
        <f t="shared" ref="AE90:AE107" si="119">YEAR(F90)&amp;RIGHT("0"&amp;MONTH(F90),2)&amp;RIGHT("0"&amp;DAY(F90),2)</f>
        <v>19000100</v>
      </c>
      <c r="AF90" s="111" t="str">
        <f t="shared" si="83"/>
        <v/>
      </c>
      <c r="AG90" s="9" t="str">
        <f t="shared" si="84"/>
        <v/>
      </c>
      <c r="AH90" s="9" t="str">
        <f t="shared" si="85"/>
        <v/>
      </c>
      <c r="AI90" s="4" t="str">
        <f t="shared" si="100"/>
        <v/>
      </c>
      <c r="AK90" s="37">
        <v>32</v>
      </c>
      <c r="AO90" s="49">
        <v>7</v>
      </c>
      <c r="AP90" s="7">
        <v>83</v>
      </c>
      <c r="AQ90" s="4">
        <f t="shared" ref="AQ90:AQ107" si="120">LEN(TRIM(B90))+LEN(TRIM(C90))</f>
        <v>0</v>
      </c>
      <c r="AR90" s="4" t="str">
        <f t="shared" ref="AR90:AR107" si="121">IF(AQ90=2,TRIM(B90)&amp;"      "&amp;TRIM(C90),IF(AQ90=3,TRIM(B90)&amp;"    "&amp;TRIM(C90),IF(AQ90=4,TRIM(B90)&amp;"  "&amp;TRIM(C90),TRIM(B90)&amp;TRIM(C90))))</f>
        <v/>
      </c>
      <c r="AS90" s="4" t="str">
        <f t="shared" ref="AS90:AS107" si="122">D90&amp;" "&amp;E90</f>
        <v xml:space="preserve"> </v>
      </c>
      <c r="AT90" s="4" t="str">
        <f t="shared" si="86"/>
        <v/>
      </c>
      <c r="AU90" s="4" t="str">
        <f t="shared" si="87"/>
        <v/>
      </c>
      <c r="AV90" s="4" t="str">
        <f t="shared" si="88"/>
        <v/>
      </c>
      <c r="AW90" s="4" t="str">
        <f t="shared" si="106"/>
        <v/>
      </c>
      <c r="AX90" s="4" t="str">
        <f t="shared" si="107"/>
        <v/>
      </c>
      <c r="AY90" s="4" t="str">
        <f t="shared" si="89"/>
        <v/>
      </c>
      <c r="AZ90" s="4" t="str">
        <f t="shared" si="90"/>
        <v/>
      </c>
      <c r="BA90" s="4" t="str">
        <f t="shared" si="91"/>
        <v/>
      </c>
      <c r="BB90" s="4" t="str">
        <f t="shared" si="108"/>
        <v/>
      </c>
      <c r="BC90" s="4" t="str">
        <f t="shared" si="109"/>
        <v/>
      </c>
      <c r="BD90" s="4" t="str">
        <f t="shared" ref="BD90:BD107" si="123">IF(H90="","999:99.99"," "&amp;LEFT(RIGHT("        "&amp;TEXT(H90,"0.00"),7),2)&amp;":"&amp;RIGHT(TEXT(H90,"0.00"),5))</f>
        <v>999:99.99</v>
      </c>
      <c r="BE90" s="4" t="str">
        <f t="shared" si="110"/>
        <v>999:99.99</v>
      </c>
      <c r="BF90" s="4" t="str">
        <f t="shared" si="92"/>
        <v>999:99.99</v>
      </c>
      <c r="BG90" s="4" t="str">
        <f t="shared" si="111"/>
        <v>999:99.99</v>
      </c>
      <c r="BH90" s="4" t="str">
        <f t="shared" si="112"/>
        <v>999:99.99</v>
      </c>
      <c r="BJ90" s="4">
        <f t="shared" si="93"/>
        <v>0</v>
      </c>
      <c r="BK90" s="4">
        <f t="shared" si="94"/>
        <v>0</v>
      </c>
      <c r="BL90" s="4">
        <f t="shared" si="95"/>
        <v>0</v>
      </c>
      <c r="BM90" s="4">
        <f t="shared" si="96"/>
        <v>0</v>
      </c>
      <c r="BN90" s="4">
        <f t="shared" si="97"/>
        <v>0</v>
      </c>
      <c r="BO90" s="4">
        <f t="shared" si="98"/>
        <v>0</v>
      </c>
      <c r="BQ90" s="4">
        <f t="shared" si="113"/>
        <v>0</v>
      </c>
      <c r="BR90" s="4">
        <f t="shared" si="114"/>
        <v>0</v>
      </c>
      <c r="BS90" s="4">
        <f t="shared" si="115"/>
        <v>0</v>
      </c>
      <c r="BT90" s="4">
        <f t="shared" si="77"/>
        <v>0</v>
      </c>
      <c r="BU90" s="4">
        <f>BU89+IF(OR(選手!C86="",Y90=0),0,1)</f>
        <v>0</v>
      </c>
      <c r="BV90" s="4" t="str">
        <f>IF(OR(選手!C86="",Y90=0),"",BU90)</f>
        <v/>
      </c>
      <c r="BW90" s="4" t="str">
        <f t="shared" si="116"/>
        <v>　</v>
      </c>
      <c r="BZ90" s="4">
        <v>85</v>
      </c>
      <c r="CA90" s="4">
        <f>IF(COUNTIF(BT90,"1"),選手!C86,0)</f>
        <v>0</v>
      </c>
      <c r="CB90" s="4" t="str">
        <f>IF(ISERROR(VLOOKUP($BZ90,個人種目!$BV$5:$BY$147,2,0)),"",VLOOKUP($BZ90,個人種目!$BV$5:$BY$147,2,0))</f>
        <v/>
      </c>
    </row>
    <row r="91" spans="1:80" ht="24.75" customHeight="1" x14ac:dyDescent="0.25">
      <c r="A91" s="40" t="str">
        <f t="shared" ref="A91:A107" si="124">IF(F91="","",A90+1)</f>
        <v/>
      </c>
      <c r="B91" s="39"/>
      <c r="C91" s="39"/>
      <c r="D91" s="39"/>
      <c r="E91" s="39"/>
      <c r="F91" s="41"/>
      <c r="G91" s="39"/>
      <c r="H91" s="42"/>
      <c r="I91" s="39"/>
      <c r="J91" s="42"/>
      <c r="K91" s="42"/>
      <c r="L91" s="42"/>
      <c r="M91" s="42"/>
      <c r="N91" s="42"/>
      <c r="O91" s="42"/>
      <c r="P91" s="42"/>
      <c r="Q91" s="40" t="str">
        <f t="shared" si="99"/>
        <v/>
      </c>
      <c r="R91" s="82" t="str">
        <f>IF(ISERROR(VLOOKUP(AI91,AK$59:$AL$75,2,0)),"",VLOOKUP(AI91,AK$59:$AL$75,2,0))</f>
        <v/>
      </c>
      <c r="S91" s="157"/>
      <c r="T91" s="14">
        <f t="shared" si="117"/>
        <v>0</v>
      </c>
      <c r="U91" s="14">
        <f>IF(I91="",0,1)</f>
        <v>0</v>
      </c>
      <c r="V91" s="14">
        <f t="shared" si="118"/>
        <v>0</v>
      </c>
      <c r="W91" s="14">
        <f t="shared" si="80"/>
        <v>0</v>
      </c>
      <c r="X91" s="14">
        <f t="shared" si="81"/>
        <v>0</v>
      </c>
      <c r="Y91" s="14">
        <f t="shared" si="82"/>
        <v>0</v>
      </c>
      <c r="Z91" s="14">
        <f t="shared" si="101"/>
        <v>0</v>
      </c>
      <c r="AA91" s="14">
        <f t="shared" si="102"/>
        <v>0</v>
      </c>
      <c r="AB91" s="14">
        <f t="shared" si="103"/>
        <v>0</v>
      </c>
      <c r="AC91" s="14">
        <f t="shared" si="104"/>
        <v>0</v>
      </c>
      <c r="AD91" s="14">
        <f t="shared" si="105"/>
        <v>0</v>
      </c>
      <c r="AE91" s="13" t="str">
        <f t="shared" si="119"/>
        <v>19000100</v>
      </c>
      <c r="AF91" s="111" t="str">
        <f t="shared" si="83"/>
        <v/>
      </c>
      <c r="AG91" s="9" t="str">
        <f t="shared" si="84"/>
        <v/>
      </c>
      <c r="AH91" s="9" t="str">
        <f t="shared" si="85"/>
        <v/>
      </c>
      <c r="AI91" s="4" t="str">
        <f t="shared" si="100"/>
        <v/>
      </c>
      <c r="AK91" s="37">
        <v>33</v>
      </c>
      <c r="AO91" s="49">
        <v>7</v>
      </c>
      <c r="AP91" s="7">
        <v>84</v>
      </c>
      <c r="AQ91" s="4">
        <f t="shared" si="120"/>
        <v>0</v>
      </c>
      <c r="AR91" s="4" t="str">
        <f t="shared" si="121"/>
        <v/>
      </c>
      <c r="AS91" s="4" t="str">
        <f t="shared" si="122"/>
        <v xml:space="preserve"> </v>
      </c>
      <c r="AT91" s="4" t="str">
        <f t="shared" si="86"/>
        <v/>
      </c>
      <c r="AU91" s="4" t="str">
        <f t="shared" si="87"/>
        <v/>
      </c>
      <c r="AV91" s="4" t="str">
        <f t="shared" si="88"/>
        <v/>
      </c>
      <c r="AW91" s="4" t="str">
        <f t="shared" si="106"/>
        <v/>
      </c>
      <c r="AX91" s="4" t="str">
        <f t="shared" si="107"/>
        <v/>
      </c>
      <c r="AY91" s="4" t="str">
        <f t="shared" si="89"/>
        <v/>
      </c>
      <c r="AZ91" s="4" t="str">
        <f t="shared" si="90"/>
        <v/>
      </c>
      <c r="BA91" s="4" t="str">
        <f t="shared" si="91"/>
        <v/>
      </c>
      <c r="BB91" s="4" t="str">
        <f t="shared" si="108"/>
        <v/>
      </c>
      <c r="BC91" s="4" t="str">
        <f t="shared" si="109"/>
        <v/>
      </c>
      <c r="BD91" s="4" t="str">
        <f t="shared" si="123"/>
        <v>999:99.99</v>
      </c>
      <c r="BE91" s="4" t="str">
        <f t="shared" si="110"/>
        <v>999:99.99</v>
      </c>
      <c r="BF91" s="4" t="str">
        <f t="shared" si="92"/>
        <v>999:99.99</v>
      </c>
      <c r="BG91" s="4" t="str">
        <f t="shared" si="111"/>
        <v>999:99.99</v>
      </c>
      <c r="BH91" s="4" t="str">
        <f t="shared" si="112"/>
        <v>999:99.99</v>
      </c>
      <c r="BJ91" s="4">
        <f t="shared" si="93"/>
        <v>0</v>
      </c>
      <c r="BK91" s="4">
        <f t="shared" si="94"/>
        <v>0</v>
      </c>
      <c r="BL91" s="4">
        <f t="shared" si="95"/>
        <v>0</v>
      </c>
      <c r="BM91" s="4">
        <f t="shared" si="96"/>
        <v>0</v>
      </c>
      <c r="BN91" s="4">
        <f t="shared" si="97"/>
        <v>0</v>
      </c>
      <c r="BO91" s="4">
        <f t="shared" si="98"/>
        <v>0</v>
      </c>
      <c r="BQ91" s="4">
        <f t="shared" si="113"/>
        <v>0</v>
      </c>
      <c r="BR91" s="4">
        <f t="shared" si="114"/>
        <v>0</v>
      </c>
      <c r="BS91" s="4">
        <f t="shared" si="115"/>
        <v>0</v>
      </c>
      <c r="BT91" s="4">
        <f t="shared" si="77"/>
        <v>0</v>
      </c>
      <c r="BU91" s="4">
        <f>BU90+IF(OR(選手!C87="",Y91=0),0,1)</f>
        <v>0</v>
      </c>
      <c r="BV91" s="4" t="str">
        <f>IF(OR(選手!C87="",Y91=0),"",BU91)</f>
        <v/>
      </c>
      <c r="BW91" s="4" t="str">
        <f t="shared" si="116"/>
        <v>　</v>
      </c>
      <c r="BZ91" s="4">
        <v>86</v>
      </c>
      <c r="CA91" s="4">
        <f>IF(COUNTIF(BT91,"1"),選手!C87,0)</f>
        <v>0</v>
      </c>
      <c r="CB91" s="4" t="str">
        <f>IF(ISERROR(VLOOKUP($BZ91,個人種目!$BV$5:$BY$147,2,0)),"",VLOOKUP($BZ91,個人種目!$BV$5:$BY$147,2,0))</f>
        <v/>
      </c>
    </row>
    <row r="92" spans="1:80" ht="24.75" customHeight="1" x14ac:dyDescent="0.25">
      <c r="A92" s="40" t="str">
        <f t="shared" si="124"/>
        <v/>
      </c>
      <c r="B92" s="39"/>
      <c r="C92" s="39"/>
      <c r="D92" s="39"/>
      <c r="E92" s="39"/>
      <c r="F92" s="41"/>
      <c r="G92" s="39"/>
      <c r="H92" s="42"/>
      <c r="I92" s="39"/>
      <c r="J92" s="42"/>
      <c r="K92" s="42"/>
      <c r="L92" s="42"/>
      <c r="M92" s="42"/>
      <c r="N92" s="42"/>
      <c r="O92" s="42"/>
      <c r="P92" s="42"/>
      <c r="Q92" s="40" t="str">
        <f t="shared" si="99"/>
        <v/>
      </c>
      <c r="R92" s="82" t="str">
        <f>IF(ISERROR(VLOOKUP(AI92,AK$59:$AL$75,2,0)),"",VLOOKUP(AI92,AK$59:$AL$75,2,0))</f>
        <v/>
      </c>
      <c r="S92" s="157"/>
      <c r="T92" s="14">
        <f t="shared" si="117"/>
        <v>0</v>
      </c>
      <c r="U92" s="14">
        <f t="shared" ref="U92:U107" si="125">IF(I92="",0,1)</f>
        <v>0</v>
      </c>
      <c r="V92" s="14">
        <f t="shared" si="118"/>
        <v>0</v>
      </c>
      <c r="W92" s="14">
        <f t="shared" si="80"/>
        <v>0</v>
      </c>
      <c r="X92" s="14">
        <f t="shared" si="81"/>
        <v>0</v>
      </c>
      <c r="Y92" s="14">
        <f t="shared" si="82"/>
        <v>0</v>
      </c>
      <c r="Z92" s="14">
        <f t="shared" si="101"/>
        <v>0</v>
      </c>
      <c r="AA92" s="14">
        <f t="shared" si="102"/>
        <v>0</v>
      </c>
      <c r="AB92" s="14">
        <f t="shared" si="103"/>
        <v>0</v>
      </c>
      <c r="AC92" s="14">
        <f t="shared" si="104"/>
        <v>0</v>
      </c>
      <c r="AD92" s="14">
        <f t="shared" si="105"/>
        <v>0</v>
      </c>
      <c r="AE92" s="13" t="str">
        <f t="shared" si="119"/>
        <v>19000100</v>
      </c>
      <c r="AF92" s="111" t="str">
        <f t="shared" si="83"/>
        <v/>
      </c>
      <c r="AG92" s="9" t="str">
        <f t="shared" si="84"/>
        <v/>
      </c>
      <c r="AH92" s="9" t="str">
        <f t="shared" si="85"/>
        <v/>
      </c>
      <c r="AI92" s="4" t="str">
        <f t="shared" si="100"/>
        <v/>
      </c>
      <c r="AK92" s="37">
        <v>34</v>
      </c>
      <c r="AO92" s="49">
        <v>7</v>
      </c>
      <c r="AP92" s="7">
        <v>85</v>
      </c>
      <c r="AQ92" s="4">
        <f t="shared" si="120"/>
        <v>0</v>
      </c>
      <c r="AR92" s="4" t="str">
        <f t="shared" si="121"/>
        <v/>
      </c>
      <c r="AS92" s="4" t="str">
        <f t="shared" si="122"/>
        <v xml:space="preserve"> </v>
      </c>
      <c r="AT92" s="4" t="str">
        <f t="shared" si="86"/>
        <v/>
      </c>
      <c r="AU92" s="4" t="str">
        <f t="shared" si="87"/>
        <v/>
      </c>
      <c r="AV92" s="4" t="str">
        <f t="shared" si="88"/>
        <v/>
      </c>
      <c r="AW92" s="4" t="str">
        <f t="shared" si="106"/>
        <v/>
      </c>
      <c r="AX92" s="4" t="str">
        <f t="shared" si="107"/>
        <v/>
      </c>
      <c r="AY92" s="4" t="str">
        <f t="shared" si="89"/>
        <v/>
      </c>
      <c r="AZ92" s="4" t="str">
        <f t="shared" si="90"/>
        <v/>
      </c>
      <c r="BA92" s="4" t="str">
        <f t="shared" si="91"/>
        <v/>
      </c>
      <c r="BB92" s="4" t="str">
        <f t="shared" si="108"/>
        <v/>
      </c>
      <c r="BC92" s="4" t="str">
        <f t="shared" si="109"/>
        <v/>
      </c>
      <c r="BD92" s="4" t="str">
        <f t="shared" si="123"/>
        <v>999:99.99</v>
      </c>
      <c r="BE92" s="4" t="str">
        <f t="shared" si="110"/>
        <v>999:99.99</v>
      </c>
      <c r="BF92" s="4" t="str">
        <f t="shared" si="92"/>
        <v>999:99.99</v>
      </c>
      <c r="BG92" s="4" t="str">
        <f t="shared" si="111"/>
        <v>999:99.99</v>
      </c>
      <c r="BH92" s="4" t="str">
        <f t="shared" si="112"/>
        <v>999:99.99</v>
      </c>
      <c r="BJ92" s="4">
        <f t="shared" si="93"/>
        <v>0</v>
      </c>
      <c r="BK92" s="4">
        <f t="shared" si="94"/>
        <v>0</v>
      </c>
      <c r="BL92" s="4">
        <f t="shared" si="95"/>
        <v>0</v>
      </c>
      <c r="BM92" s="4">
        <f t="shared" si="96"/>
        <v>0</v>
      </c>
      <c r="BN92" s="4">
        <f t="shared" si="97"/>
        <v>0</v>
      </c>
      <c r="BO92" s="4">
        <f t="shared" si="98"/>
        <v>0</v>
      </c>
      <c r="BQ92" s="4">
        <f t="shared" si="113"/>
        <v>0</v>
      </c>
      <c r="BR92" s="4">
        <f t="shared" si="114"/>
        <v>0</v>
      </c>
      <c r="BS92" s="4">
        <f t="shared" si="115"/>
        <v>0</v>
      </c>
      <c r="BT92" s="4">
        <f t="shared" si="77"/>
        <v>0</v>
      </c>
      <c r="BU92" s="4">
        <f>BU91+IF(OR(選手!C88="",Y92=0),0,1)</f>
        <v>0</v>
      </c>
      <c r="BV92" s="4" t="str">
        <f>IF(OR(選手!C88="",Y92=0),"",BU92)</f>
        <v/>
      </c>
      <c r="BW92" s="4" t="str">
        <f t="shared" si="116"/>
        <v>　</v>
      </c>
      <c r="BZ92" s="4">
        <v>87</v>
      </c>
      <c r="CA92" s="4">
        <f>IF(COUNTIF(BT92,"1"),選手!C88,0)</f>
        <v>0</v>
      </c>
      <c r="CB92" s="4" t="str">
        <f>IF(ISERROR(VLOOKUP($BZ92,個人種目!$BV$5:$BY$147,2,0)),"",VLOOKUP($BZ92,個人種目!$BV$5:$BY$147,2,0))</f>
        <v/>
      </c>
    </row>
    <row r="93" spans="1:80" ht="24.75" customHeight="1" x14ac:dyDescent="0.25">
      <c r="A93" s="40" t="str">
        <f t="shared" si="124"/>
        <v/>
      </c>
      <c r="B93" s="39"/>
      <c r="C93" s="39"/>
      <c r="D93" s="39"/>
      <c r="E93" s="39"/>
      <c r="F93" s="41"/>
      <c r="G93" s="39"/>
      <c r="H93" s="42"/>
      <c r="I93" s="39"/>
      <c r="J93" s="42"/>
      <c r="K93" s="42"/>
      <c r="L93" s="42"/>
      <c r="M93" s="42"/>
      <c r="N93" s="42"/>
      <c r="O93" s="42"/>
      <c r="P93" s="42"/>
      <c r="Q93" s="40" t="str">
        <f t="shared" si="99"/>
        <v/>
      </c>
      <c r="R93" s="82" t="str">
        <f>IF(ISERROR(VLOOKUP(AI93,AK$59:$AL$75,2,0)),"",VLOOKUP(AI93,AK$59:$AL$75,2,0))</f>
        <v/>
      </c>
      <c r="S93" s="157"/>
      <c r="T93" s="14">
        <f t="shared" si="117"/>
        <v>0</v>
      </c>
      <c r="U93" s="14">
        <f t="shared" si="125"/>
        <v>0</v>
      </c>
      <c r="V93" s="14">
        <f t="shared" si="118"/>
        <v>0</v>
      </c>
      <c r="W93" s="14">
        <f t="shared" si="80"/>
        <v>0</v>
      </c>
      <c r="X93" s="14">
        <f t="shared" si="81"/>
        <v>0</v>
      </c>
      <c r="Y93" s="14">
        <f t="shared" si="82"/>
        <v>0</v>
      </c>
      <c r="Z93" s="14">
        <f t="shared" si="101"/>
        <v>0</v>
      </c>
      <c r="AA93" s="14">
        <f t="shared" si="102"/>
        <v>0</v>
      </c>
      <c r="AB93" s="14">
        <f t="shared" si="103"/>
        <v>0</v>
      </c>
      <c r="AC93" s="14">
        <f t="shared" si="104"/>
        <v>0</v>
      </c>
      <c r="AD93" s="14">
        <f t="shared" si="105"/>
        <v>0</v>
      </c>
      <c r="AE93" s="13" t="str">
        <f t="shared" si="119"/>
        <v>19000100</v>
      </c>
      <c r="AF93" s="111" t="str">
        <f t="shared" si="83"/>
        <v/>
      </c>
      <c r="AG93" s="9" t="str">
        <f t="shared" si="84"/>
        <v/>
      </c>
      <c r="AH93" s="9" t="str">
        <f t="shared" si="85"/>
        <v/>
      </c>
      <c r="AI93" s="4" t="str">
        <f t="shared" si="100"/>
        <v/>
      </c>
      <c r="AK93" s="37">
        <v>35</v>
      </c>
      <c r="AO93" s="49">
        <v>8</v>
      </c>
      <c r="AP93" s="7">
        <v>86</v>
      </c>
      <c r="AQ93" s="4">
        <f t="shared" si="120"/>
        <v>0</v>
      </c>
      <c r="AR93" s="4" t="str">
        <f t="shared" si="121"/>
        <v/>
      </c>
      <c r="AS93" s="4" t="str">
        <f t="shared" si="122"/>
        <v xml:space="preserve"> </v>
      </c>
      <c r="AT93" s="4" t="str">
        <f t="shared" si="86"/>
        <v/>
      </c>
      <c r="AU93" s="4" t="str">
        <f t="shared" si="87"/>
        <v/>
      </c>
      <c r="AV93" s="4" t="str">
        <f t="shared" si="88"/>
        <v/>
      </c>
      <c r="AW93" s="4" t="str">
        <f t="shared" si="106"/>
        <v/>
      </c>
      <c r="AX93" s="4" t="str">
        <f t="shared" si="107"/>
        <v/>
      </c>
      <c r="AY93" s="4" t="str">
        <f t="shared" si="89"/>
        <v/>
      </c>
      <c r="AZ93" s="4" t="str">
        <f t="shared" si="90"/>
        <v/>
      </c>
      <c r="BA93" s="4" t="str">
        <f t="shared" si="91"/>
        <v/>
      </c>
      <c r="BB93" s="4" t="str">
        <f t="shared" si="108"/>
        <v/>
      </c>
      <c r="BC93" s="4" t="str">
        <f t="shared" si="109"/>
        <v/>
      </c>
      <c r="BD93" s="4" t="str">
        <f t="shared" si="123"/>
        <v>999:99.99</v>
      </c>
      <c r="BE93" s="4" t="str">
        <f t="shared" si="110"/>
        <v>999:99.99</v>
      </c>
      <c r="BF93" s="4" t="str">
        <f t="shared" si="92"/>
        <v>999:99.99</v>
      </c>
      <c r="BG93" s="4" t="str">
        <f t="shared" si="111"/>
        <v>999:99.99</v>
      </c>
      <c r="BH93" s="4" t="str">
        <f t="shared" si="112"/>
        <v>999:99.99</v>
      </c>
      <c r="BJ93" s="4">
        <f t="shared" si="93"/>
        <v>0</v>
      </c>
      <c r="BK93" s="4">
        <f t="shared" si="94"/>
        <v>0</v>
      </c>
      <c r="BL93" s="4">
        <f t="shared" si="95"/>
        <v>0</v>
      </c>
      <c r="BM93" s="4">
        <f t="shared" si="96"/>
        <v>0</v>
      </c>
      <c r="BN93" s="4">
        <f t="shared" si="97"/>
        <v>0</v>
      </c>
      <c r="BO93" s="4">
        <f t="shared" si="98"/>
        <v>0</v>
      </c>
      <c r="BQ93" s="4">
        <f t="shared" si="113"/>
        <v>0</v>
      </c>
      <c r="BR93" s="4">
        <f t="shared" si="114"/>
        <v>0</v>
      </c>
      <c r="BS93" s="4">
        <f t="shared" si="115"/>
        <v>0</v>
      </c>
      <c r="BT93" s="4">
        <f t="shared" si="77"/>
        <v>0</v>
      </c>
      <c r="BU93" s="4">
        <f>BU92+IF(OR(選手!C89="",Y93=0),0,1)</f>
        <v>0</v>
      </c>
      <c r="BV93" s="4" t="str">
        <f>IF(OR(選手!C89="",Y93=0),"",BU93)</f>
        <v/>
      </c>
      <c r="BW93" s="4" t="str">
        <f t="shared" si="116"/>
        <v>　</v>
      </c>
      <c r="BZ93" s="4">
        <v>88</v>
      </c>
      <c r="CA93" s="4">
        <f>IF(COUNTIF(BT93,"1"),選手!C89,0)</f>
        <v>0</v>
      </c>
      <c r="CB93" s="4" t="str">
        <f>IF(ISERROR(VLOOKUP($BZ93,個人種目!$BV$5:$BY$147,2,0)),"",VLOOKUP($BZ93,個人種目!$BV$5:$BY$147,2,0))</f>
        <v/>
      </c>
    </row>
    <row r="94" spans="1:80" ht="24.75" customHeight="1" x14ac:dyDescent="0.25">
      <c r="A94" s="40" t="str">
        <f t="shared" si="124"/>
        <v/>
      </c>
      <c r="B94" s="39"/>
      <c r="C94" s="39"/>
      <c r="D94" s="39"/>
      <c r="E94" s="39"/>
      <c r="F94" s="41"/>
      <c r="G94" s="39"/>
      <c r="H94" s="42"/>
      <c r="I94" s="39"/>
      <c r="J94" s="42"/>
      <c r="K94" s="42"/>
      <c r="L94" s="42"/>
      <c r="M94" s="42"/>
      <c r="N94" s="42"/>
      <c r="O94" s="42"/>
      <c r="P94" s="42"/>
      <c r="Q94" s="40" t="str">
        <f t="shared" si="99"/>
        <v/>
      </c>
      <c r="R94" s="82" t="str">
        <f>IF(ISERROR(VLOOKUP(AI94,AK$59:$AL$75,2,0)),"",VLOOKUP(AI94,AK$59:$AL$75,2,0))</f>
        <v/>
      </c>
      <c r="S94" s="157"/>
      <c r="T94" s="14">
        <f t="shared" si="117"/>
        <v>0</v>
      </c>
      <c r="U94" s="14">
        <f t="shared" si="125"/>
        <v>0</v>
      </c>
      <c r="V94" s="14">
        <f t="shared" si="118"/>
        <v>0</v>
      </c>
      <c r="W94" s="14">
        <f t="shared" si="80"/>
        <v>0</v>
      </c>
      <c r="X94" s="14">
        <f t="shared" si="81"/>
        <v>0</v>
      </c>
      <c r="Y94" s="14">
        <f t="shared" si="82"/>
        <v>0</v>
      </c>
      <c r="Z94" s="14">
        <f t="shared" si="101"/>
        <v>0</v>
      </c>
      <c r="AA94" s="14">
        <f t="shared" si="102"/>
        <v>0</v>
      </c>
      <c r="AB94" s="14">
        <f t="shared" si="103"/>
        <v>0</v>
      </c>
      <c r="AC94" s="14">
        <f t="shared" si="104"/>
        <v>0</v>
      </c>
      <c r="AD94" s="14">
        <f t="shared" si="105"/>
        <v>0</v>
      </c>
      <c r="AE94" s="13" t="str">
        <f t="shared" si="119"/>
        <v>19000100</v>
      </c>
      <c r="AF94" s="111" t="str">
        <f t="shared" si="83"/>
        <v/>
      </c>
      <c r="AG94" s="9" t="str">
        <f t="shared" si="84"/>
        <v/>
      </c>
      <c r="AH94" s="9" t="str">
        <f t="shared" si="85"/>
        <v/>
      </c>
      <c r="AI94" s="4" t="str">
        <f t="shared" si="100"/>
        <v/>
      </c>
      <c r="AK94" s="37">
        <v>36</v>
      </c>
      <c r="AO94" s="49">
        <v>8</v>
      </c>
      <c r="AP94" s="7">
        <v>87</v>
      </c>
      <c r="AQ94" s="4">
        <f t="shared" si="120"/>
        <v>0</v>
      </c>
      <c r="AR94" s="4" t="str">
        <f t="shared" si="121"/>
        <v/>
      </c>
      <c r="AS94" s="4" t="str">
        <f t="shared" si="122"/>
        <v xml:space="preserve"> </v>
      </c>
      <c r="AT94" s="4" t="str">
        <f t="shared" si="86"/>
        <v/>
      </c>
      <c r="AU94" s="4" t="str">
        <f t="shared" si="87"/>
        <v/>
      </c>
      <c r="AV94" s="4" t="str">
        <f t="shared" si="88"/>
        <v/>
      </c>
      <c r="AW94" s="4" t="str">
        <f t="shared" si="106"/>
        <v/>
      </c>
      <c r="AX94" s="4" t="str">
        <f t="shared" si="107"/>
        <v/>
      </c>
      <c r="AY94" s="4" t="str">
        <f t="shared" si="89"/>
        <v/>
      </c>
      <c r="AZ94" s="4" t="str">
        <f t="shared" si="90"/>
        <v/>
      </c>
      <c r="BA94" s="4" t="str">
        <f t="shared" si="91"/>
        <v/>
      </c>
      <c r="BB94" s="4" t="str">
        <f t="shared" si="108"/>
        <v/>
      </c>
      <c r="BC94" s="4" t="str">
        <f t="shared" si="109"/>
        <v/>
      </c>
      <c r="BD94" s="4" t="str">
        <f t="shared" si="123"/>
        <v>999:99.99</v>
      </c>
      <c r="BE94" s="4" t="str">
        <f t="shared" si="110"/>
        <v>999:99.99</v>
      </c>
      <c r="BF94" s="4" t="str">
        <f t="shared" si="92"/>
        <v>999:99.99</v>
      </c>
      <c r="BG94" s="4" t="str">
        <f t="shared" si="111"/>
        <v>999:99.99</v>
      </c>
      <c r="BH94" s="4" t="str">
        <f t="shared" si="112"/>
        <v>999:99.99</v>
      </c>
      <c r="BJ94" s="4">
        <f t="shared" si="93"/>
        <v>0</v>
      </c>
      <c r="BK94" s="4">
        <f t="shared" si="94"/>
        <v>0</v>
      </c>
      <c r="BL94" s="4">
        <f t="shared" si="95"/>
        <v>0</v>
      </c>
      <c r="BM94" s="4">
        <f t="shared" si="96"/>
        <v>0</v>
      </c>
      <c r="BN94" s="4">
        <f t="shared" si="97"/>
        <v>0</v>
      </c>
      <c r="BO94" s="4">
        <f t="shared" si="98"/>
        <v>0</v>
      </c>
      <c r="BQ94" s="4">
        <f t="shared" si="113"/>
        <v>0</v>
      </c>
      <c r="BR94" s="4">
        <f t="shared" si="114"/>
        <v>0</v>
      </c>
      <c r="BS94" s="4">
        <f t="shared" si="115"/>
        <v>0</v>
      </c>
      <c r="BT94" s="4">
        <f t="shared" si="77"/>
        <v>0</v>
      </c>
      <c r="BU94" s="4">
        <f>BU93+IF(OR(選手!C90="",Y94=0),0,1)</f>
        <v>0</v>
      </c>
      <c r="BV94" s="4" t="str">
        <f>IF(OR(選手!C90="",Y94=0),"",BU94)</f>
        <v/>
      </c>
      <c r="BW94" s="4" t="str">
        <f t="shared" si="116"/>
        <v>　</v>
      </c>
      <c r="BZ94" s="4">
        <v>89</v>
      </c>
      <c r="CA94" s="4">
        <f>IF(COUNTIF(BT94,"1"),選手!C90,0)</f>
        <v>0</v>
      </c>
      <c r="CB94" s="4" t="str">
        <f>IF(ISERROR(VLOOKUP($BZ94,個人種目!$BV$5:$BY$147,2,0)),"",VLOOKUP($BZ94,個人種目!$BV$5:$BY$147,2,0))</f>
        <v/>
      </c>
    </row>
    <row r="95" spans="1:80" ht="24.75" customHeight="1" x14ac:dyDescent="0.25">
      <c r="A95" s="40" t="str">
        <f t="shared" si="124"/>
        <v/>
      </c>
      <c r="B95" s="39"/>
      <c r="C95" s="39"/>
      <c r="D95" s="39"/>
      <c r="E95" s="39"/>
      <c r="F95" s="41"/>
      <c r="G95" s="39"/>
      <c r="H95" s="42"/>
      <c r="I95" s="39"/>
      <c r="J95" s="42"/>
      <c r="K95" s="42"/>
      <c r="L95" s="42"/>
      <c r="M95" s="42"/>
      <c r="N95" s="42"/>
      <c r="O95" s="42"/>
      <c r="P95" s="42"/>
      <c r="Q95" s="40" t="str">
        <f t="shared" si="99"/>
        <v/>
      </c>
      <c r="R95" s="82" t="str">
        <f>IF(ISERROR(VLOOKUP(AI95,AK$59:$AL$75,2,0)),"",VLOOKUP(AI95,AK$59:$AL$75,2,0))</f>
        <v/>
      </c>
      <c r="S95" s="157"/>
      <c r="T95" s="14">
        <f t="shared" si="117"/>
        <v>0</v>
      </c>
      <c r="U95" s="14">
        <f t="shared" si="125"/>
        <v>0</v>
      </c>
      <c r="V95" s="14">
        <f t="shared" si="118"/>
        <v>0</v>
      </c>
      <c r="W95" s="14">
        <f t="shared" si="80"/>
        <v>0</v>
      </c>
      <c r="X95" s="14">
        <f t="shared" si="81"/>
        <v>0</v>
      </c>
      <c r="Y95" s="14">
        <f t="shared" si="82"/>
        <v>0</v>
      </c>
      <c r="Z95" s="14">
        <f t="shared" si="101"/>
        <v>0</v>
      </c>
      <c r="AA95" s="14">
        <f t="shared" si="102"/>
        <v>0</v>
      </c>
      <c r="AB95" s="14">
        <f t="shared" si="103"/>
        <v>0</v>
      </c>
      <c r="AC95" s="14">
        <f t="shared" si="104"/>
        <v>0</v>
      </c>
      <c r="AD95" s="14">
        <f t="shared" si="105"/>
        <v>0</v>
      </c>
      <c r="AE95" s="13" t="str">
        <f t="shared" si="119"/>
        <v>19000100</v>
      </c>
      <c r="AF95" s="111" t="str">
        <f t="shared" si="83"/>
        <v/>
      </c>
      <c r="AG95" s="9" t="str">
        <f t="shared" si="84"/>
        <v/>
      </c>
      <c r="AH95" s="9" t="str">
        <f t="shared" si="85"/>
        <v/>
      </c>
      <c r="AI95" s="4" t="str">
        <f t="shared" si="100"/>
        <v/>
      </c>
      <c r="AK95" s="37">
        <v>37</v>
      </c>
      <c r="AO95" s="49">
        <v>8</v>
      </c>
      <c r="AP95" s="7">
        <v>88</v>
      </c>
      <c r="AQ95" s="4">
        <f t="shared" si="120"/>
        <v>0</v>
      </c>
      <c r="AR95" s="4" t="str">
        <f t="shared" si="121"/>
        <v/>
      </c>
      <c r="AS95" s="4" t="str">
        <f t="shared" si="122"/>
        <v xml:space="preserve"> </v>
      </c>
      <c r="AT95" s="4" t="str">
        <f t="shared" si="86"/>
        <v/>
      </c>
      <c r="AU95" s="4" t="str">
        <f t="shared" si="87"/>
        <v/>
      </c>
      <c r="AV95" s="4" t="str">
        <f t="shared" si="88"/>
        <v/>
      </c>
      <c r="AW95" s="4" t="str">
        <f t="shared" si="106"/>
        <v/>
      </c>
      <c r="AX95" s="4" t="str">
        <f t="shared" si="107"/>
        <v/>
      </c>
      <c r="AY95" s="4" t="str">
        <f t="shared" si="89"/>
        <v/>
      </c>
      <c r="AZ95" s="4" t="str">
        <f t="shared" si="90"/>
        <v/>
      </c>
      <c r="BA95" s="4" t="str">
        <f t="shared" si="91"/>
        <v/>
      </c>
      <c r="BB95" s="4" t="str">
        <f t="shared" si="108"/>
        <v/>
      </c>
      <c r="BC95" s="4" t="str">
        <f t="shared" si="109"/>
        <v/>
      </c>
      <c r="BD95" s="4" t="str">
        <f t="shared" si="123"/>
        <v>999:99.99</v>
      </c>
      <c r="BE95" s="4" t="str">
        <f t="shared" si="110"/>
        <v>999:99.99</v>
      </c>
      <c r="BF95" s="4" t="str">
        <f t="shared" si="92"/>
        <v>999:99.99</v>
      </c>
      <c r="BG95" s="4" t="str">
        <f t="shared" si="111"/>
        <v>999:99.99</v>
      </c>
      <c r="BH95" s="4" t="str">
        <f t="shared" si="112"/>
        <v>999:99.99</v>
      </c>
      <c r="BJ95" s="4">
        <f t="shared" si="93"/>
        <v>0</v>
      </c>
      <c r="BK95" s="4">
        <f t="shared" si="94"/>
        <v>0</v>
      </c>
      <c r="BL95" s="4">
        <f t="shared" si="95"/>
        <v>0</v>
      </c>
      <c r="BM95" s="4">
        <f t="shared" si="96"/>
        <v>0</v>
      </c>
      <c r="BN95" s="4">
        <f t="shared" si="97"/>
        <v>0</v>
      </c>
      <c r="BO95" s="4">
        <f t="shared" si="98"/>
        <v>0</v>
      </c>
      <c r="BQ95" s="4">
        <f t="shared" si="113"/>
        <v>0</v>
      </c>
      <c r="BR95" s="4">
        <f t="shared" si="114"/>
        <v>0</v>
      </c>
      <c r="BS95" s="4">
        <f t="shared" si="115"/>
        <v>0</v>
      </c>
      <c r="BT95" s="4">
        <f t="shared" si="77"/>
        <v>0</v>
      </c>
      <c r="BU95" s="4">
        <f>BU94+IF(OR(選手!C91="",Y95=0),0,1)</f>
        <v>0</v>
      </c>
      <c r="BV95" s="4" t="str">
        <f>IF(OR(選手!C91="",Y95=0),"",BU95)</f>
        <v/>
      </c>
      <c r="BW95" s="4" t="str">
        <f t="shared" si="116"/>
        <v>　</v>
      </c>
      <c r="BZ95" s="4">
        <v>90</v>
      </c>
      <c r="CA95" s="4">
        <f>IF(COUNTIF(BT95,"1"),選手!C91,0)</f>
        <v>0</v>
      </c>
      <c r="CB95" s="4" t="str">
        <f>IF(ISERROR(VLOOKUP($BZ95,個人種目!$BV$5:$BY$147,2,0)),"",VLOOKUP($BZ95,個人種目!$BV$5:$BY$147,2,0))</f>
        <v/>
      </c>
    </row>
    <row r="96" spans="1:80" ht="24.75" customHeight="1" x14ac:dyDescent="0.25">
      <c r="A96" s="40" t="str">
        <f t="shared" si="124"/>
        <v/>
      </c>
      <c r="B96" s="39"/>
      <c r="C96" s="39"/>
      <c r="D96" s="39"/>
      <c r="E96" s="39"/>
      <c r="F96" s="41"/>
      <c r="G96" s="39"/>
      <c r="H96" s="42"/>
      <c r="I96" s="39"/>
      <c r="J96" s="42"/>
      <c r="K96" s="42"/>
      <c r="L96" s="42"/>
      <c r="M96" s="42"/>
      <c r="N96" s="42"/>
      <c r="O96" s="42"/>
      <c r="P96" s="42"/>
      <c r="Q96" s="40" t="str">
        <f t="shared" si="99"/>
        <v/>
      </c>
      <c r="R96" s="82" t="str">
        <f>IF(ISERROR(VLOOKUP(AI96,AK$59:$AL$75,2,0)),"",VLOOKUP(AI96,AK$59:$AL$75,2,0))</f>
        <v/>
      </c>
      <c r="S96" s="157"/>
      <c r="T96" s="14">
        <f t="shared" si="117"/>
        <v>0</v>
      </c>
      <c r="U96" s="14">
        <f t="shared" si="125"/>
        <v>0</v>
      </c>
      <c r="V96" s="14">
        <f t="shared" si="118"/>
        <v>0</v>
      </c>
      <c r="W96" s="14">
        <f t="shared" si="80"/>
        <v>0</v>
      </c>
      <c r="X96" s="14">
        <f t="shared" si="81"/>
        <v>0</v>
      </c>
      <c r="Y96" s="14">
        <f t="shared" si="82"/>
        <v>0</v>
      </c>
      <c r="Z96" s="14">
        <f t="shared" si="101"/>
        <v>0</v>
      </c>
      <c r="AA96" s="14">
        <f t="shared" si="102"/>
        <v>0</v>
      </c>
      <c r="AB96" s="14">
        <f t="shared" si="103"/>
        <v>0</v>
      </c>
      <c r="AC96" s="14">
        <f t="shared" si="104"/>
        <v>0</v>
      </c>
      <c r="AD96" s="14">
        <f t="shared" si="105"/>
        <v>0</v>
      </c>
      <c r="AE96" s="13" t="str">
        <f t="shared" si="119"/>
        <v>19000100</v>
      </c>
      <c r="AF96" s="111" t="str">
        <f t="shared" si="83"/>
        <v/>
      </c>
      <c r="AG96" s="9" t="str">
        <f t="shared" si="84"/>
        <v/>
      </c>
      <c r="AH96" s="9" t="str">
        <f t="shared" si="85"/>
        <v/>
      </c>
      <c r="AI96" s="4" t="str">
        <f t="shared" si="100"/>
        <v/>
      </c>
      <c r="AK96" s="37">
        <v>38</v>
      </c>
      <c r="AO96" s="49">
        <v>8</v>
      </c>
      <c r="AP96" s="7">
        <v>89</v>
      </c>
      <c r="AQ96" s="4">
        <f t="shared" si="120"/>
        <v>0</v>
      </c>
      <c r="AR96" s="4" t="str">
        <f t="shared" si="121"/>
        <v/>
      </c>
      <c r="AS96" s="4" t="str">
        <f t="shared" si="122"/>
        <v xml:space="preserve"> </v>
      </c>
      <c r="AT96" s="4" t="str">
        <f t="shared" si="86"/>
        <v/>
      </c>
      <c r="AU96" s="4" t="str">
        <f t="shared" si="87"/>
        <v/>
      </c>
      <c r="AV96" s="4" t="str">
        <f t="shared" si="88"/>
        <v/>
      </c>
      <c r="AW96" s="4" t="str">
        <f t="shared" si="106"/>
        <v/>
      </c>
      <c r="AX96" s="4" t="str">
        <f t="shared" si="107"/>
        <v/>
      </c>
      <c r="AY96" s="4" t="str">
        <f t="shared" si="89"/>
        <v/>
      </c>
      <c r="AZ96" s="4" t="str">
        <f t="shared" si="90"/>
        <v/>
      </c>
      <c r="BA96" s="4" t="str">
        <f t="shared" si="91"/>
        <v/>
      </c>
      <c r="BB96" s="4" t="str">
        <f t="shared" si="108"/>
        <v/>
      </c>
      <c r="BC96" s="4" t="str">
        <f t="shared" si="109"/>
        <v/>
      </c>
      <c r="BD96" s="4" t="str">
        <f t="shared" si="123"/>
        <v>999:99.99</v>
      </c>
      <c r="BE96" s="4" t="str">
        <f t="shared" si="110"/>
        <v>999:99.99</v>
      </c>
      <c r="BF96" s="4" t="str">
        <f t="shared" si="92"/>
        <v>999:99.99</v>
      </c>
      <c r="BG96" s="4" t="str">
        <f t="shared" si="111"/>
        <v>999:99.99</v>
      </c>
      <c r="BH96" s="4" t="str">
        <f t="shared" si="112"/>
        <v>999:99.99</v>
      </c>
      <c r="BJ96" s="4">
        <f t="shared" si="93"/>
        <v>0</v>
      </c>
      <c r="BK96" s="4">
        <f t="shared" si="94"/>
        <v>0</v>
      </c>
      <c r="BL96" s="4">
        <f t="shared" si="95"/>
        <v>0</v>
      </c>
      <c r="BM96" s="4">
        <f t="shared" si="96"/>
        <v>0</v>
      </c>
      <c r="BN96" s="4">
        <f t="shared" si="97"/>
        <v>0</v>
      </c>
      <c r="BO96" s="4">
        <f t="shared" si="98"/>
        <v>0</v>
      </c>
      <c r="BQ96" s="4">
        <f t="shared" si="113"/>
        <v>0</v>
      </c>
      <c r="BR96" s="4">
        <f t="shared" si="114"/>
        <v>0</v>
      </c>
      <c r="BS96" s="4">
        <f t="shared" si="115"/>
        <v>0</v>
      </c>
      <c r="BT96" s="4">
        <f t="shared" si="77"/>
        <v>0</v>
      </c>
      <c r="BU96" s="4">
        <f>BU95+IF(OR(選手!C92="",Y96=0),0,1)</f>
        <v>0</v>
      </c>
      <c r="BV96" s="4" t="str">
        <f>IF(OR(選手!C92="",Y96=0),"",BU96)</f>
        <v/>
      </c>
      <c r="BW96" s="4" t="str">
        <f t="shared" si="116"/>
        <v>　</v>
      </c>
      <c r="BZ96" s="4">
        <v>91</v>
      </c>
      <c r="CA96" s="4">
        <f>IF(COUNTIF(BT96,"1"),選手!C92,0)</f>
        <v>0</v>
      </c>
      <c r="CB96" s="4" t="str">
        <f>IF(ISERROR(VLOOKUP($BZ96,個人種目!$BV$5:$BY$147,2,0)),"",VLOOKUP($BZ96,個人種目!$BV$5:$BY$147,2,0))</f>
        <v/>
      </c>
    </row>
    <row r="97" spans="1:80" ht="24.75" customHeight="1" x14ac:dyDescent="0.25">
      <c r="A97" s="40" t="str">
        <f t="shared" si="124"/>
        <v/>
      </c>
      <c r="B97" s="39"/>
      <c r="C97" s="39"/>
      <c r="D97" s="39"/>
      <c r="E97" s="39"/>
      <c r="F97" s="41"/>
      <c r="G97" s="39"/>
      <c r="H97" s="42"/>
      <c r="I97" s="39"/>
      <c r="J97" s="42"/>
      <c r="K97" s="42"/>
      <c r="L97" s="42"/>
      <c r="M97" s="42"/>
      <c r="N97" s="42"/>
      <c r="O97" s="42"/>
      <c r="P97" s="42"/>
      <c r="Q97" s="40" t="str">
        <f t="shared" si="99"/>
        <v/>
      </c>
      <c r="R97" s="82" t="str">
        <f>IF(ISERROR(VLOOKUP(AI97,AK$59:$AL$75,2,0)),"",VLOOKUP(AI97,AK$59:$AL$75,2,0))</f>
        <v/>
      </c>
      <c r="S97" s="157"/>
      <c r="T97" s="14">
        <f t="shared" si="117"/>
        <v>0</v>
      </c>
      <c r="U97" s="14">
        <f t="shared" si="125"/>
        <v>0</v>
      </c>
      <c r="V97" s="14">
        <f t="shared" si="118"/>
        <v>0</v>
      </c>
      <c r="W97" s="14">
        <f t="shared" si="80"/>
        <v>0</v>
      </c>
      <c r="X97" s="14">
        <f t="shared" si="81"/>
        <v>0</v>
      </c>
      <c r="Y97" s="14">
        <f t="shared" si="82"/>
        <v>0</v>
      </c>
      <c r="Z97" s="14">
        <f t="shared" si="101"/>
        <v>0</v>
      </c>
      <c r="AA97" s="14">
        <f t="shared" si="102"/>
        <v>0</v>
      </c>
      <c r="AB97" s="14">
        <f t="shared" si="103"/>
        <v>0</v>
      </c>
      <c r="AC97" s="14">
        <f t="shared" si="104"/>
        <v>0</v>
      </c>
      <c r="AD97" s="14">
        <f t="shared" si="105"/>
        <v>0</v>
      </c>
      <c r="AE97" s="13" t="str">
        <f t="shared" si="119"/>
        <v>19000100</v>
      </c>
      <c r="AF97" s="111" t="str">
        <f t="shared" si="83"/>
        <v/>
      </c>
      <c r="AG97" s="9" t="str">
        <f t="shared" si="84"/>
        <v/>
      </c>
      <c r="AH97" s="9" t="str">
        <f t="shared" si="85"/>
        <v/>
      </c>
      <c r="AI97" s="4" t="str">
        <f t="shared" si="100"/>
        <v/>
      </c>
      <c r="AK97" s="37">
        <v>39</v>
      </c>
      <c r="AO97" s="49">
        <v>8</v>
      </c>
      <c r="AP97" s="7">
        <v>90</v>
      </c>
      <c r="AQ97" s="4">
        <f t="shared" si="120"/>
        <v>0</v>
      </c>
      <c r="AR97" s="4" t="str">
        <f t="shared" si="121"/>
        <v/>
      </c>
      <c r="AS97" s="4" t="str">
        <f t="shared" si="122"/>
        <v xml:space="preserve"> </v>
      </c>
      <c r="AT97" s="4" t="str">
        <f t="shared" si="86"/>
        <v/>
      </c>
      <c r="AU97" s="4" t="str">
        <f t="shared" si="87"/>
        <v/>
      </c>
      <c r="AV97" s="4" t="str">
        <f t="shared" si="88"/>
        <v/>
      </c>
      <c r="AW97" s="4" t="str">
        <f t="shared" si="106"/>
        <v/>
      </c>
      <c r="AX97" s="4" t="str">
        <f t="shared" si="107"/>
        <v/>
      </c>
      <c r="AY97" s="4" t="str">
        <f t="shared" si="89"/>
        <v/>
      </c>
      <c r="AZ97" s="4" t="str">
        <f t="shared" si="90"/>
        <v/>
      </c>
      <c r="BA97" s="4" t="str">
        <f t="shared" si="91"/>
        <v/>
      </c>
      <c r="BB97" s="4" t="str">
        <f t="shared" si="108"/>
        <v/>
      </c>
      <c r="BC97" s="4" t="str">
        <f t="shared" si="109"/>
        <v/>
      </c>
      <c r="BD97" s="4" t="str">
        <f t="shared" si="123"/>
        <v>999:99.99</v>
      </c>
      <c r="BE97" s="4" t="str">
        <f t="shared" si="110"/>
        <v>999:99.99</v>
      </c>
      <c r="BF97" s="4" t="str">
        <f t="shared" si="92"/>
        <v>999:99.99</v>
      </c>
      <c r="BG97" s="4" t="str">
        <f t="shared" si="111"/>
        <v>999:99.99</v>
      </c>
      <c r="BH97" s="4" t="str">
        <f t="shared" si="112"/>
        <v>999:99.99</v>
      </c>
      <c r="BJ97" s="4">
        <f t="shared" si="93"/>
        <v>0</v>
      </c>
      <c r="BK97" s="4">
        <f t="shared" si="94"/>
        <v>0</v>
      </c>
      <c r="BL97" s="4">
        <f t="shared" si="95"/>
        <v>0</v>
      </c>
      <c r="BM97" s="4">
        <f t="shared" si="96"/>
        <v>0</v>
      </c>
      <c r="BN97" s="4">
        <f t="shared" si="97"/>
        <v>0</v>
      </c>
      <c r="BO97" s="4">
        <f t="shared" si="98"/>
        <v>0</v>
      </c>
      <c r="BQ97" s="4">
        <f t="shared" si="113"/>
        <v>0</v>
      </c>
      <c r="BR97" s="4">
        <f t="shared" si="114"/>
        <v>0</v>
      </c>
      <c r="BS97" s="4">
        <f t="shared" si="115"/>
        <v>0</v>
      </c>
      <c r="BT97" s="4">
        <f t="shared" si="77"/>
        <v>0</v>
      </c>
      <c r="BU97" s="4">
        <f>BU96+IF(OR(選手!C93="",Y97=0),0,1)</f>
        <v>0</v>
      </c>
      <c r="BV97" s="4" t="str">
        <f>IF(OR(選手!C93="",Y97=0),"",BU97)</f>
        <v/>
      </c>
      <c r="BW97" s="4" t="str">
        <f t="shared" si="116"/>
        <v>　</v>
      </c>
      <c r="BZ97" s="4">
        <v>92</v>
      </c>
      <c r="CA97" s="4">
        <f>IF(COUNTIF(BT97,"1"),選手!C93,0)</f>
        <v>0</v>
      </c>
      <c r="CB97" s="4" t="str">
        <f>IF(ISERROR(VLOOKUP($BZ97,個人種目!$BV$5:$BY$147,2,0)),"",VLOOKUP($BZ97,個人種目!$BV$5:$BY$147,2,0))</f>
        <v/>
      </c>
    </row>
    <row r="98" spans="1:80" ht="24.75" customHeight="1" x14ac:dyDescent="0.25">
      <c r="A98" s="40" t="str">
        <f t="shared" si="124"/>
        <v/>
      </c>
      <c r="B98" s="39"/>
      <c r="C98" s="39"/>
      <c r="D98" s="39"/>
      <c r="E98" s="39"/>
      <c r="F98" s="41"/>
      <c r="G98" s="39"/>
      <c r="H98" s="42"/>
      <c r="I98" s="39"/>
      <c r="J98" s="42"/>
      <c r="K98" s="42"/>
      <c r="L98" s="42"/>
      <c r="M98" s="42"/>
      <c r="N98" s="42"/>
      <c r="O98" s="42"/>
      <c r="P98" s="42"/>
      <c r="Q98" s="40" t="str">
        <f t="shared" si="99"/>
        <v/>
      </c>
      <c r="R98" s="82" t="str">
        <f>IF(ISERROR(VLOOKUP(AI98,AK$59:$AL$75,2,0)),"",VLOOKUP(AI98,AK$59:$AL$75,2,0))</f>
        <v/>
      </c>
      <c r="S98" s="157"/>
      <c r="T98" s="14">
        <f t="shared" si="117"/>
        <v>0</v>
      </c>
      <c r="U98" s="14">
        <f t="shared" si="125"/>
        <v>0</v>
      </c>
      <c r="V98" s="14">
        <f t="shared" si="118"/>
        <v>0</v>
      </c>
      <c r="W98" s="14">
        <f t="shared" si="80"/>
        <v>0</v>
      </c>
      <c r="X98" s="14">
        <f t="shared" si="81"/>
        <v>0</v>
      </c>
      <c r="Y98" s="14">
        <f t="shared" si="82"/>
        <v>0</v>
      </c>
      <c r="Z98" s="14">
        <f t="shared" si="101"/>
        <v>0</v>
      </c>
      <c r="AA98" s="14">
        <f t="shared" si="102"/>
        <v>0</v>
      </c>
      <c r="AB98" s="14">
        <f t="shared" si="103"/>
        <v>0</v>
      </c>
      <c r="AC98" s="14">
        <f t="shared" si="104"/>
        <v>0</v>
      </c>
      <c r="AD98" s="14">
        <f t="shared" si="105"/>
        <v>0</v>
      </c>
      <c r="AE98" s="13" t="str">
        <f t="shared" si="119"/>
        <v>19000100</v>
      </c>
      <c r="AF98" s="111" t="str">
        <f t="shared" si="83"/>
        <v/>
      </c>
      <c r="AG98" s="9" t="str">
        <f t="shared" si="84"/>
        <v/>
      </c>
      <c r="AH98" s="9" t="str">
        <f t="shared" si="85"/>
        <v/>
      </c>
      <c r="AI98" s="4" t="str">
        <f t="shared" si="100"/>
        <v/>
      </c>
      <c r="AK98" s="37">
        <v>40</v>
      </c>
      <c r="AO98" s="49">
        <v>8</v>
      </c>
      <c r="AP98" s="7">
        <v>91</v>
      </c>
      <c r="AQ98" s="4">
        <f t="shared" si="120"/>
        <v>0</v>
      </c>
      <c r="AR98" s="4" t="str">
        <f t="shared" si="121"/>
        <v/>
      </c>
      <c r="AS98" s="4" t="str">
        <f t="shared" si="122"/>
        <v xml:space="preserve"> </v>
      </c>
      <c r="AT98" s="4" t="str">
        <f t="shared" si="86"/>
        <v/>
      </c>
      <c r="AU98" s="4" t="str">
        <f t="shared" si="87"/>
        <v/>
      </c>
      <c r="AV98" s="4" t="str">
        <f t="shared" si="88"/>
        <v/>
      </c>
      <c r="AW98" s="4" t="str">
        <f t="shared" si="106"/>
        <v/>
      </c>
      <c r="AX98" s="4" t="str">
        <f t="shared" si="107"/>
        <v/>
      </c>
      <c r="AY98" s="4" t="str">
        <f t="shared" si="89"/>
        <v/>
      </c>
      <c r="AZ98" s="4" t="str">
        <f t="shared" si="90"/>
        <v/>
      </c>
      <c r="BA98" s="4" t="str">
        <f t="shared" si="91"/>
        <v/>
      </c>
      <c r="BB98" s="4" t="str">
        <f t="shared" si="108"/>
        <v/>
      </c>
      <c r="BC98" s="4" t="str">
        <f t="shared" si="109"/>
        <v/>
      </c>
      <c r="BD98" s="4" t="str">
        <f t="shared" si="123"/>
        <v>999:99.99</v>
      </c>
      <c r="BE98" s="4" t="str">
        <f t="shared" si="110"/>
        <v>999:99.99</v>
      </c>
      <c r="BF98" s="4" t="str">
        <f t="shared" si="92"/>
        <v>999:99.99</v>
      </c>
      <c r="BG98" s="4" t="str">
        <f t="shared" si="111"/>
        <v>999:99.99</v>
      </c>
      <c r="BH98" s="4" t="str">
        <f t="shared" si="112"/>
        <v>999:99.99</v>
      </c>
      <c r="BJ98" s="4">
        <f t="shared" si="93"/>
        <v>0</v>
      </c>
      <c r="BK98" s="4">
        <f t="shared" si="94"/>
        <v>0</v>
      </c>
      <c r="BL98" s="4">
        <f t="shared" si="95"/>
        <v>0</v>
      </c>
      <c r="BM98" s="4">
        <f t="shared" si="96"/>
        <v>0</v>
      </c>
      <c r="BN98" s="4">
        <f t="shared" si="97"/>
        <v>0</v>
      </c>
      <c r="BO98" s="4">
        <f t="shared" si="98"/>
        <v>0</v>
      </c>
      <c r="BQ98" s="4">
        <f t="shared" si="113"/>
        <v>0</v>
      </c>
      <c r="BR98" s="4">
        <f t="shared" si="114"/>
        <v>0</v>
      </c>
      <c r="BS98" s="4">
        <f t="shared" si="115"/>
        <v>0</v>
      </c>
      <c r="BT98" s="4">
        <f t="shared" si="77"/>
        <v>0</v>
      </c>
      <c r="BU98" s="4">
        <f>BU97+IF(OR(選手!C94="",Y98=0),0,1)</f>
        <v>0</v>
      </c>
      <c r="BV98" s="4" t="str">
        <f>IF(OR(選手!C94="",Y98=0),"",BU98)</f>
        <v/>
      </c>
      <c r="BW98" s="4" t="str">
        <f t="shared" si="116"/>
        <v>　</v>
      </c>
      <c r="BZ98" s="4">
        <v>93</v>
      </c>
      <c r="CA98" s="4">
        <f>IF(COUNTIF(BT98,"1"),選手!C94,0)</f>
        <v>0</v>
      </c>
      <c r="CB98" s="4" t="str">
        <f>IF(ISERROR(VLOOKUP($BZ98,個人種目!$BV$5:$BY$147,2,0)),"",VLOOKUP($BZ98,個人種目!$BV$5:$BY$147,2,0))</f>
        <v/>
      </c>
    </row>
    <row r="99" spans="1:80" ht="24.75" customHeight="1" x14ac:dyDescent="0.25">
      <c r="A99" s="40" t="str">
        <f t="shared" si="124"/>
        <v/>
      </c>
      <c r="B99" s="39"/>
      <c r="C99" s="39"/>
      <c r="D99" s="39"/>
      <c r="E99" s="39"/>
      <c r="F99" s="41"/>
      <c r="G99" s="39"/>
      <c r="H99" s="42"/>
      <c r="I99" s="39"/>
      <c r="J99" s="42"/>
      <c r="K99" s="42"/>
      <c r="L99" s="42"/>
      <c r="M99" s="42"/>
      <c r="N99" s="42"/>
      <c r="O99" s="42"/>
      <c r="P99" s="42"/>
      <c r="Q99" s="40" t="str">
        <f t="shared" si="99"/>
        <v/>
      </c>
      <c r="R99" s="82" t="str">
        <f>IF(ISERROR(VLOOKUP(AI99,AK$59:$AL$75,2,0)),"",VLOOKUP(AI99,AK$59:$AL$75,2,0))</f>
        <v/>
      </c>
      <c r="S99" s="157"/>
      <c r="T99" s="14">
        <f t="shared" si="117"/>
        <v>0</v>
      </c>
      <c r="U99" s="14">
        <f t="shared" si="125"/>
        <v>0</v>
      </c>
      <c r="V99" s="14">
        <f t="shared" si="118"/>
        <v>0</v>
      </c>
      <c r="W99" s="14">
        <f t="shared" si="80"/>
        <v>0</v>
      </c>
      <c r="X99" s="14">
        <f t="shared" si="81"/>
        <v>0</v>
      </c>
      <c r="Y99" s="14">
        <f t="shared" si="82"/>
        <v>0</v>
      </c>
      <c r="Z99" s="14">
        <f t="shared" si="101"/>
        <v>0</v>
      </c>
      <c r="AA99" s="14">
        <f t="shared" si="102"/>
        <v>0</v>
      </c>
      <c r="AB99" s="14">
        <f t="shared" si="103"/>
        <v>0</v>
      </c>
      <c r="AC99" s="14">
        <f t="shared" si="104"/>
        <v>0</v>
      </c>
      <c r="AD99" s="14">
        <f t="shared" si="105"/>
        <v>0</v>
      </c>
      <c r="AE99" s="13" t="str">
        <f t="shared" si="119"/>
        <v>19000100</v>
      </c>
      <c r="AF99" s="111" t="str">
        <f t="shared" si="83"/>
        <v/>
      </c>
      <c r="AG99" s="9" t="str">
        <f t="shared" si="84"/>
        <v/>
      </c>
      <c r="AH99" s="9" t="str">
        <f t="shared" si="85"/>
        <v/>
      </c>
      <c r="AI99" s="4" t="str">
        <f t="shared" si="100"/>
        <v/>
      </c>
      <c r="AK99" s="37">
        <v>41</v>
      </c>
      <c r="AO99" s="49">
        <v>8</v>
      </c>
      <c r="AP99" s="7">
        <v>92</v>
      </c>
      <c r="AQ99" s="4">
        <f t="shared" si="120"/>
        <v>0</v>
      </c>
      <c r="AR99" s="4" t="str">
        <f t="shared" si="121"/>
        <v/>
      </c>
      <c r="AS99" s="4" t="str">
        <f t="shared" si="122"/>
        <v xml:space="preserve"> </v>
      </c>
      <c r="AT99" s="4" t="str">
        <f t="shared" si="86"/>
        <v/>
      </c>
      <c r="AU99" s="4" t="str">
        <f t="shared" si="87"/>
        <v/>
      </c>
      <c r="AV99" s="4" t="str">
        <f t="shared" si="88"/>
        <v/>
      </c>
      <c r="AW99" s="4" t="str">
        <f t="shared" si="106"/>
        <v/>
      </c>
      <c r="AX99" s="4" t="str">
        <f t="shared" si="107"/>
        <v/>
      </c>
      <c r="AY99" s="4" t="str">
        <f t="shared" si="89"/>
        <v/>
      </c>
      <c r="AZ99" s="4" t="str">
        <f t="shared" si="90"/>
        <v/>
      </c>
      <c r="BA99" s="4" t="str">
        <f t="shared" si="91"/>
        <v/>
      </c>
      <c r="BB99" s="4" t="str">
        <f t="shared" si="108"/>
        <v/>
      </c>
      <c r="BC99" s="4" t="str">
        <f t="shared" si="109"/>
        <v/>
      </c>
      <c r="BD99" s="4" t="str">
        <f t="shared" si="123"/>
        <v>999:99.99</v>
      </c>
      <c r="BE99" s="4" t="str">
        <f t="shared" si="110"/>
        <v>999:99.99</v>
      </c>
      <c r="BF99" s="4" t="str">
        <f t="shared" si="92"/>
        <v>999:99.99</v>
      </c>
      <c r="BG99" s="4" t="str">
        <f t="shared" si="111"/>
        <v>999:99.99</v>
      </c>
      <c r="BH99" s="4" t="str">
        <f t="shared" si="112"/>
        <v>999:99.99</v>
      </c>
      <c r="BJ99" s="4">
        <f t="shared" si="93"/>
        <v>0</v>
      </c>
      <c r="BK99" s="4">
        <f t="shared" si="94"/>
        <v>0</v>
      </c>
      <c r="BL99" s="4">
        <f t="shared" si="95"/>
        <v>0</v>
      </c>
      <c r="BM99" s="4">
        <f t="shared" si="96"/>
        <v>0</v>
      </c>
      <c r="BN99" s="4">
        <f t="shared" si="97"/>
        <v>0</v>
      </c>
      <c r="BO99" s="4">
        <f t="shared" si="98"/>
        <v>0</v>
      </c>
      <c r="BQ99" s="4">
        <f t="shared" si="113"/>
        <v>0</v>
      </c>
      <c r="BR99" s="4">
        <f t="shared" si="114"/>
        <v>0</v>
      </c>
      <c r="BS99" s="4">
        <f t="shared" si="115"/>
        <v>0</v>
      </c>
      <c r="BT99" s="4">
        <f t="shared" si="77"/>
        <v>0</v>
      </c>
      <c r="BU99" s="4">
        <f>BU98+IF(OR(選手!C95="",Y99=0),0,1)</f>
        <v>0</v>
      </c>
      <c r="BV99" s="4" t="str">
        <f>IF(OR(選手!C95="",Y99=0),"",BU99)</f>
        <v/>
      </c>
      <c r="BW99" s="4" t="str">
        <f t="shared" si="116"/>
        <v>　</v>
      </c>
      <c r="BZ99" s="4">
        <v>94</v>
      </c>
      <c r="CA99" s="4">
        <f>IF(COUNTIF(BT99,"1"),選手!C95,0)</f>
        <v>0</v>
      </c>
      <c r="CB99" s="4" t="str">
        <f>IF(ISERROR(VLOOKUP($BZ99,個人種目!$BV$5:$BY$147,2,0)),"",VLOOKUP($BZ99,個人種目!$BV$5:$BY$147,2,0))</f>
        <v/>
      </c>
    </row>
    <row r="100" spans="1:80" ht="24.75" customHeight="1" x14ac:dyDescent="0.25">
      <c r="A100" s="40" t="str">
        <f t="shared" si="124"/>
        <v/>
      </c>
      <c r="B100" s="39"/>
      <c r="C100" s="39"/>
      <c r="D100" s="39"/>
      <c r="E100" s="39"/>
      <c r="F100" s="41"/>
      <c r="G100" s="39"/>
      <c r="H100" s="42"/>
      <c r="I100" s="39"/>
      <c r="J100" s="42"/>
      <c r="K100" s="42"/>
      <c r="L100" s="42"/>
      <c r="M100" s="42"/>
      <c r="N100" s="42"/>
      <c r="O100" s="42"/>
      <c r="P100" s="42"/>
      <c r="Q100" s="40" t="str">
        <f t="shared" si="99"/>
        <v/>
      </c>
      <c r="R100" s="82" t="str">
        <f>IF(ISERROR(VLOOKUP(AI100,AK$59:$AL$75,2,0)),"",VLOOKUP(AI100,AK$59:$AL$75,2,0))</f>
        <v/>
      </c>
      <c r="S100" s="157"/>
      <c r="T100" s="14">
        <f t="shared" si="117"/>
        <v>0</v>
      </c>
      <c r="U100" s="14">
        <f t="shared" si="125"/>
        <v>0</v>
      </c>
      <c r="V100" s="14">
        <f t="shared" si="118"/>
        <v>0</v>
      </c>
      <c r="W100" s="14">
        <f t="shared" si="80"/>
        <v>0</v>
      </c>
      <c r="X100" s="14">
        <f t="shared" si="81"/>
        <v>0</v>
      </c>
      <c r="Y100" s="14">
        <f t="shared" si="82"/>
        <v>0</v>
      </c>
      <c r="Z100" s="14">
        <f t="shared" si="101"/>
        <v>0</v>
      </c>
      <c r="AA100" s="14">
        <f t="shared" si="102"/>
        <v>0</v>
      </c>
      <c r="AB100" s="14">
        <f t="shared" si="103"/>
        <v>0</v>
      </c>
      <c r="AC100" s="14">
        <f t="shared" si="104"/>
        <v>0</v>
      </c>
      <c r="AD100" s="14">
        <f t="shared" si="105"/>
        <v>0</v>
      </c>
      <c r="AE100" s="13" t="str">
        <f t="shared" si="119"/>
        <v>19000100</v>
      </c>
      <c r="AF100" s="111" t="str">
        <f t="shared" si="83"/>
        <v/>
      </c>
      <c r="AG100" s="9" t="str">
        <f t="shared" si="84"/>
        <v/>
      </c>
      <c r="AH100" s="9" t="str">
        <f t="shared" si="85"/>
        <v/>
      </c>
      <c r="AI100" s="4" t="str">
        <f t="shared" si="100"/>
        <v/>
      </c>
      <c r="AK100" s="37">
        <v>42</v>
      </c>
      <c r="AO100" s="49">
        <v>8</v>
      </c>
      <c r="AP100" s="7">
        <v>93</v>
      </c>
      <c r="AQ100" s="4">
        <f t="shared" si="120"/>
        <v>0</v>
      </c>
      <c r="AR100" s="4" t="str">
        <f t="shared" si="121"/>
        <v/>
      </c>
      <c r="AS100" s="4" t="str">
        <f t="shared" si="122"/>
        <v xml:space="preserve"> </v>
      </c>
      <c r="AT100" s="4" t="str">
        <f t="shared" si="86"/>
        <v/>
      </c>
      <c r="AU100" s="4" t="str">
        <f t="shared" si="87"/>
        <v/>
      </c>
      <c r="AV100" s="4" t="str">
        <f t="shared" si="88"/>
        <v/>
      </c>
      <c r="AW100" s="4" t="str">
        <f t="shared" si="106"/>
        <v/>
      </c>
      <c r="AX100" s="4" t="str">
        <f t="shared" si="107"/>
        <v/>
      </c>
      <c r="AY100" s="4" t="str">
        <f t="shared" si="89"/>
        <v/>
      </c>
      <c r="AZ100" s="4" t="str">
        <f t="shared" si="90"/>
        <v/>
      </c>
      <c r="BA100" s="4" t="str">
        <f t="shared" si="91"/>
        <v/>
      </c>
      <c r="BB100" s="4" t="str">
        <f t="shared" si="108"/>
        <v/>
      </c>
      <c r="BC100" s="4" t="str">
        <f t="shared" si="109"/>
        <v/>
      </c>
      <c r="BD100" s="4" t="str">
        <f t="shared" si="123"/>
        <v>999:99.99</v>
      </c>
      <c r="BE100" s="4" t="str">
        <f t="shared" si="110"/>
        <v>999:99.99</v>
      </c>
      <c r="BF100" s="4" t="str">
        <f t="shared" si="92"/>
        <v>999:99.99</v>
      </c>
      <c r="BG100" s="4" t="str">
        <f t="shared" si="111"/>
        <v>999:99.99</v>
      </c>
      <c r="BH100" s="4" t="str">
        <f t="shared" si="112"/>
        <v>999:99.99</v>
      </c>
      <c r="BJ100" s="4">
        <f t="shared" si="93"/>
        <v>0</v>
      </c>
      <c r="BK100" s="4">
        <f t="shared" si="94"/>
        <v>0</v>
      </c>
      <c r="BL100" s="4">
        <f t="shared" si="95"/>
        <v>0</v>
      </c>
      <c r="BM100" s="4">
        <f t="shared" si="96"/>
        <v>0</v>
      </c>
      <c r="BN100" s="4">
        <f t="shared" si="97"/>
        <v>0</v>
      </c>
      <c r="BO100" s="4">
        <f t="shared" si="98"/>
        <v>0</v>
      </c>
      <c r="BQ100" s="4">
        <f t="shared" si="113"/>
        <v>0</v>
      </c>
      <c r="BR100" s="4">
        <f t="shared" si="114"/>
        <v>0</v>
      </c>
      <c r="BS100" s="4">
        <f t="shared" si="115"/>
        <v>0</v>
      </c>
      <c r="BT100" s="4">
        <f t="shared" si="77"/>
        <v>0</v>
      </c>
      <c r="BU100" s="4">
        <f>BU99+IF(OR(選手!C96="",Y100=0),0,1)</f>
        <v>0</v>
      </c>
      <c r="BV100" s="4" t="str">
        <f>IF(OR(選手!C96="",Y100=0),"",BU100)</f>
        <v/>
      </c>
      <c r="BW100" s="4" t="str">
        <f t="shared" si="116"/>
        <v>　</v>
      </c>
      <c r="BZ100" s="4">
        <v>95</v>
      </c>
      <c r="CA100" s="4">
        <f>IF(COUNTIF(BT100,"1"),選手!C96,0)</f>
        <v>0</v>
      </c>
      <c r="CB100" s="4" t="str">
        <f>IF(ISERROR(VLOOKUP($BZ100,個人種目!$BV$5:$BY$147,2,0)),"",VLOOKUP($BZ100,個人種目!$BV$5:$BY$147,2,0))</f>
        <v/>
      </c>
    </row>
    <row r="101" spans="1:80" ht="24.75" customHeight="1" x14ac:dyDescent="0.25">
      <c r="A101" s="40" t="str">
        <f t="shared" si="124"/>
        <v/>
      </c>
      <c r="B101" s="39"/>
      <c r="C101" s="39"/>
      <c r="D101" s="39"/>
      <c r="E101" s="39"/>
      <c r="F101" s="41"/>
      <c r="G101" s="39"/>
      <c r="H101" s="42"/>
      <c r="I101" s="39"/>
      <c r="J101" s="42"/>
      <c r="K101" s="42"/>
      <c r="L101" s="42"/>
      <c r="M101" s="42"/>
      <c r="N101" s="42"/>
      <c r="O101" s="42"/>
      <c r="P101" s="42"/>
      <c r="Q101" s="40" t="str">
        <f t="shared" si="99"/>
        <v/>
      </c>
      <c r="R101" s="82" t="str">
        <f>IF(ISERROR(VLOOKUP(AI101,AK$59:$AL$75,2,0)),"",VLOOKUP(AI101,AK$59:$AL$75,2,0))</f>
        <v/>
      </c>
      <c r="S101" s="157"/>
      <c r="T101" s="14">
        <f t="shared" si="117"/>
        <v>0</v>
      </c>
      <c r="U101" s="14">
        <f t="shared" si="125"/>
        <v>0</v>
      </c>
      <c r="V101" s="14">
        <f t="shared" si="118"/>
        <v>0</v>
      </c>
      <c r="W101" s="14">
        <f t="shared" si="80"/>
        <v>0</v>
      </c>
      <c r="X101" s="14">
        <f t="shared" si="81"/>
        <v>0</v>
      </c>
      <c r="Y101" s="14">
        <f t="shared" si="82"/>
        <v>0</v>
      </c>
      <c r="Z101" s="14">
        <f t="shared" si="101"/>
        <v>0</v>
      </c>
      <c r="AA101" s="14">
        <f t="shared" si="102"/>
        <v>0</v>
      </c>
      <c r="AB101" s="14">
        <f t="shared" si="103"/>
        <v>0</v>
      </c>
      <c r="AC101" s="14">
        <f t="shared" si="104"/>
        <v>0</v>
      </c>
      <c r="AD101" s="14">
        <f t="shared" si="105"/>
        <v>0</v>
      </c>
      <c r="AE101" s="13" t="str">
        <f t="shared" si="119"/>
        <v>19000100</v>
      </c>
      <c r="AF101" s="111" t="str">
        <f t="shared" si="83"/>
        <v/>
      </c>
      <c r="AG101" s="9" t="str">
        <f t="shared" si="84"/>
        <v/>
      </c>
      <c r="AH101" s="9" t="str">
        <f t="shared" si="85"/>
        <v/>
      </c>
      <c r="AI101" s="4" t="str">
        <f t="shared" si="100"/>
        <v/>
      </c>
      <c r="AK101" s="37">
        <v>43</v>
      </c>
      <c r="AO101" s="49">
        <v>8</v>
      </c>
      <c r="AP101" s="7">
        <v>94</v>
      </c>
      <c r="AQ101" s="4">
        <f t="shared" si="120"/>
        <v>0</v>
      </c>
      <c r="AR101" s="4" t="str">
        <f t="shared" si="121"/>
        <v/>
      </c>
      <c r="AS101" s="4" t="str">
        <f t="shared" si="122"/>
        <v xml:space="preserve"> </v>
      </c>
      <c r="AT101" s="4" t="str">
        <f t="shared" si="86"/>
        <v/>
      </c>
      <c r="AU101" s="4" t="str">
        <f t="shared" si="87"/>
        <v/>
      </c>
      <c r="AV101" s="4" t="str">
        <f t="shared" si="88"/>
        <v/>
      </c>
      <c r="AW101" s="4" t="str">
        <f t="shared" si="106"/>
        <v/>
      </c>
      <c r="AX101" s="4" t="str">
        <f t="shared" si="107"/>
        <v/>
      </c>
      <c r="AY101" s="4" t="str">
        <f t="shared" si="89"/>
        <v/>
      </c>
      <c r="AZ101" s="4" t="str">
        <f t="shared" si="90"/>
        <v/>
      </c>
      <c r="BA101" s="4" t="str">
        <f t="shared" si="91"/>
        <v/>
      </c>
      <c r="BB101" s="4" t="str">
        <f t="shared" si="108"/>
        <v/>
      </c>
      <c r="BC101" s="4" t="str">
        <f t="shared" si="109"/>
        <v/>
      </c>
      <c r="BD101" s="4" t="str">
        <f t="shared" si="123"/>
        <v>999:99.99</v>
      </c>
      <c r="BE101" s="4" t="str">
        <f t="shared" si="110"/>
        <v>999:99.99</v>
      </c>
      <c r="BF101" s="4" t="str">
        <f t="shared" si="92"/>
        <v>999:99.99</v>
      </c>
      <c r="BG101" s="4" t="str">
        <f t="shared" si="111"/>
        <v>999:99.99</v>
      </c>
      <c r="BH101" s="4" t="str">
        <f t="shared" si="112"/>
        <v>999:99.99</v>
      </c>
      <c r="BJ101" s="4">
        <f t="shared" si="93"/>
        <v>0</v>
      </c>
      <c r="BK101" s="4">
        <f t="shared" si="94"/>
        <v>0</v>
      </c>
      <c r="BL101" s="4">
        <f t="shared" si="95"/>
        <v>0</v>
      </c>
      <c r="BM101" s="4">
        <f t="shared" si="96"/>
        <v>0</v>
      </c>
      <c r="BN101" s="4">
        <f t="shared" si="97"/>
        <v>0</v>
      </c>
      <c r="BO101" s="4">
        <f t="shared" si="98"/>
        <v>0</v>
      </c>
      <c r="BQ101" s="4">
        <f t="shared" si="113"/>
        <v>0</v>
      </c>
      <c r="BR101" s="4">
        <f t="shared" si="114"/>
        <v>0</v>
      </c>
      <c r="BS101" s="4">
        <f t="shared" si="115"/>
        <v>0</v>
      </c>
      <c r="BT101" s="4">
        <f t="shared" si="77"/>
        <v>0</v>
      </c>
      <c r="BU101" s="4">
        <f>BU100+IF(OR(選手!C97="",Y101=0),0,1)</f>
        <v>0</v>
      </c>
      <c r="BV101" s="4" t="str">
        <f>IF(OR(選手!C97="",Y101=0),"",BU101)</f>
        <v/>
      </c>
      <c r="BW101" s="4" t="str">
        <f t="shared" si="116"/>
        <v>　</v>
      </c>
      <c r="BZ101" s="4">
        <v>96</v>
      </c>
      <c r="CA101" s="4">
        <f>IF(COUNTIF(BT101,"1"),選手!C97,0)</f>
        <v>0</v>
      </c>
      <c r="CB101" s="4" t="str">
        <f>IF(ISERROR(VLOOKUP($BZ101,個人種目!$BV$5:$BY$147,2,0)),"",VLOOKUP($BZ101,個人種目!$BV$5:$BY$147,2,0))</f>
        <v/>
      </c>
    </row>
    <row r="102" spans="1:80" ht="24.75" customHeight="1" x14ac:dyDescent="0.25">
      <c r="A102" s="40" t="str">
        <f t="shared" si="124"/>
        <v/>
      </c>
      <c r="B102" s="39"/>
      <c r="C102" s="39"/>
      <c r="D102" s="39"/>
      <c r="E102" s="39"/>
      <c r="F102" s="41"/>
      <c r="G102" s="39"/>
      <c r="H102" s="42"/>
      <c r="I102" s="39"/>
      <c r="J102" s="42"/>
      <c r="K102" s="42"/>
      <c r="L102" s="42"/>
      <c r="M102" s="42"/>
      <c r="N102" s="42"/>
      <c r="O102" s="42"/>
      <c r="P102" s="42"/>
      <c r="Q102" s="40" t="str">
        <f t="shared" ref="Q102:Q107" si="126">IF(F102="","",INT(($AQ$1-AE102)/10000))</f>
        <v/>
      </c>
      <c r="R102" s="82" t="str">
        <f>IF(ISERROR(VLOOKUP(AI102,AK$59:$AL$75,2,0)),"",VLOOKUP(AI102,AK$59:$AL$75,2,0))</f>
        <v/>
      </c>
      <c r="S102" s="157"/>
      <c r="T102" s="14">
        <f t="shared" si="117"/>
        <v>0</v>
      </c>
      <c r="U102" s="14">
        <f t="shared" si="125"/>
        <v>0</v>
      </c>
      <c r="V102" s="14">
        <f t="shared" si="118"/>
        <v>0</v>
      </c>
      <c r="W102" s="14">
        <f t="shared" si="80"/>
        <v>0</v>
      </c>
      <c r="X102" s="14">
        <f t="shared" si="81"/>
        <v>0</v>
      </c>
      <c r="Y102" s="14">
        <f t="shared" si="82"/>
        <v>0</v>
      </c>
      <c r="Z102" s="14">
        <f t="shared" si="101"/>
        <v>0</v>
      </c>
      <c r="AA102" s="14">
        <f t="shared" si="102"/>
        <v>0</v>
      </c>
      <c r="AB102" s="14">
        <f t="shared" si="103"/>
        <v>0</v>
      </c>
      <c r="AC102" s="14">
        <f t="shared" si="104"/>
        <v>0</v>
      </c>
      <c r="AD102" s="14">
        <f t="shared" si="105"/>
        <v>0</v>
      </c>
      <c r="AE102" s="13" t="str">
        <f t="shared" si="119"/>
        <v>19000100</v>
      </c>
      <c r="AF102" s="111" t="str">
        <f t="shared" si="83"/>
        <v/>
      </c>
      <c r="AG102" s="9" t="str">
        <f t="shared" si="84"/>
        <v/>
      </c>
      <c r="AH102" s="9" t="str">
        <f t="shared" si="85"/>
        <v/>
      </c>
      <c r="AI102" s="4" t="str">
        <f t="shared" ref="AI102:AI107" si="127">IF(F102="","",INT(($AQ$2-AE102)/10000))</f>
        <v/>
      </c>
      <c r="AK102" s="37">
        <v>44</v>
      </c>
      <c r="AO102" s="49">
        <v>8</v>
      </c>
      <c r="AP102" s="7">
        <v>95</v>
      </c>
      <c r="AQ102" s="4">
        <f t="shared" si="120"/>
        <v>0</v>
      </c>
      <c r="AR102" s="4" t="str">
        <f t="shared" si="121"/>
        <v/>
      </c>
      <c r="AS102" s="4" t="str">
        <f t="shared" si="122"/>
        <v xml:space="preserve"> </v>
      </c>
      <c r="AT102" s="4" t="str">
        <f t="shared" si="86"/>
        <v/>
      </c>
      <c r="AU102" s="4" t="str">
        <f t="shared" si="87"/>
        <v/>
      </c>
      <c r="AV102" s="4" t="str">
        <f t="shared" si="88"/>
        <v/>
      </c>
      <c r="AW102" s="4" t="str">
        <f t="shared" si="106"/>
        <v/>
      </c>
      <c r="AX102" s="4" t="str">
        <f t="shared" si="107"/>
        <v/>
      </c>
      <c r="AY102" s="4" t="str">
        <f t="shared" si="89"/>
        <v/>
      </c>
      <c r="AZ102" s="4" t="str">
        <f t="shared" si="90"/>
        <v/>
      </c>
      <c r="BA102" s="4" t="str">
        <f t="shared" si="91"/>
        <v/>
      </c>
      <c r="BB102" s="4" t="str">
        <f t="shared" si="108"/>
        <v/>
      </c>
      <c r="BC102" s="4" t="str">
        <f t="shared" si="109"/>
        <v/>
      </c>
      <c r="BD102" s="4" t="str">
        <f t="shared" si="123"/>
        <v>999:99.99</v>
      </c>
      <c r="BE102" s="4" t="str">
        <f t="shared" si="110"/>
        <v>999:99.99</v>
      </c>
      <c r="BF102" s="4" t="str">
        <f t="shared" si="92"/>
        <v>999:99.99</v>
      </c>
      <c r="BG102" s="4" t="str">
        <f t="shared" si="111"/>
        <v>999:99.99</v>
      </c>
      <c r="BH102" s="4" t="str">
        <f t="shared" si="112"/>
        <v>999:99.99</v>
      </c>
      <c r="BJ102" s="4">
        <f t="shared" si="93"/>
        <v>0</v>
      </c>
      <c r="BK102" s="4">
        <f t="shared" si="94"/>
        <v>0</v>
      </c>
      <c r="BL102" s="4">
        <f t="shared" si="95"/>
        <v>0</v>
      </c>
      <c r="BM102" s="4">
        <f t="shared" si="96"/>
        <v>0</v>
      </c>
      <c r="BN102" s="4">
        <f t="shared" si="97"/>
        <v>0</v>
      </c>
      <c r="BO102" s="4">
        <f t="shared" si="98"/>
        <v>0</v>
      </c>
      <c r="BQ102" s="4">
        <f t="shared" si="113"/>
        <v>0</v>
      </c>
      <c r="BR102" s="4">
        <f t="shared" si="114"/>
        <v>0</v>
      </c>
      <c r="BS102" s="4">
        <f t="shared" si="115"/>
        <v>0</v>
      </c>
      <c r="BT102" s="4">
        <f t="shared" si="77"/>
        <v>0</v>
      </c>
      <c r="BU102" s="4">
        <f>BU101+IF(OR(選手!C98="",Y102=0),0,1)</f>
        <v>0</v>
      </c>
      <c r="BV102" s="4" t="str">
        <f>IF(OR(選手!C98="",Y102=0),"",BU102)</f>
        <v/>
      </c>
      <c r="BW102" s="4" t="str">
        <f t="shared" si="116"/>
        <v>　</v>
      </c>
      <c r="BZ102" s="4">
        <v>97</v>
      </c>
      <c r="CA102" s="4">
        <f>IF(COUNTIF(BT102,"1"),選手!C98,0)</f>
        <v>0</v>
      </c>
      <c r="CB102" s="4" t="str">
        <f>IF(ISERROR(VLOOKUP($BZ102,個人種目!$BV$5:$BY$147,2,0)),"",VLOOKUP($BZ102,個人種目!$BV$5:$BY$147,2,0))</f>
        <v/>
      </c>
    </row>
    <row r="103" spans="1:80" ht="24.75" customHeight="1" x14ac:dyDescent="0.25">
      <c r="A103" s="40" t="str">
        <f t="shared" si="124"/>
        <v/>
      </c>
      <c r="B103" s="39"/>
      <c r="C103" s="39"/>
      <c r="D103" s="39"/>
      <c r="E103" s="39"/>
      <c r="F103" s="41"/>
      <c r="G103" s="39"/>
      <c r="H103" s="42"/>
      <c r="I103" s="39"/>
      <c r="J103" s="42"/>
      <c r="K103" s="42"/>
      <c r="L103" s="42"/>
      <c r="M103" s="42"/>
      <c r="N103" s="42"/>
      <c r="O103" s="42"/>
      <c r="P103" s="42"/>
      <c r="Q103" s="40" t="str">
        <f t="shared" si="126"/>
        <v/>
      </c>
      <c r="R103" s="82" t="str">
        <f>IF(ISERROR(VLOOKUP(AI103,AK$59:$AL$75,2,0)),"",VLOOKUP(AI103,AK$59:$AL$75,2,0))</f>
        <v/>
      </c>
      <c r="S103" s="157"/>
      <c r="T103" s="14">
        <f t="shared" si="117"/>
        <v>0</v>
      </c>
      <c r="U103" s="14">
        <f t="shared" si="125"/>
        <v>0</v>
      </c>
      <c r="V103" s="14">
        <f t="shared" si="118"/>
        <v>0</v>
      </c>
      <c r="W103" s="14">
        <f t="shared" si="80"/>
        <v>0</v>
      </c>
      <c r="X103" s="14">
        <f t="shared" si="81"/>
        <v>0</v>
      </c>
      <c r="Y103" s="14">
        <f t="shared" si="82"/>
        <v>0</v>
      </c>
      <c r="Z103" s="14">
        <f t="shared" si="101"/>
        <v>0</v>
      </c>
      <c r="AA103" s="14">
        <f t="shared" si="102"/>
        <v>0</v>
      </c>
      <c r="AB103" s="14">
        <f t="shared" si="103"/>
        <v>0</v>
      </c>
      <c r="AC103" s="14">
        <f t="shared" si="104"/>
        <v>0</v>
      </c>
      <c r="AD103" s="14">
        <f t="shared" si="105"/>
        <v>0</v>
      </c>
      <c r="AE103" s="13" t="str">
        <f t="shared" si="119"/>
        <v>19000100</v>
      </c>
      <c r="AF103" s="111" t="str">
        <f t="shared" si="83"/>
        <v/>
      </c>
      <c r="AG103" s="9" t="str">
        <f t="shared" si="84"/>
        <v/>
      </c>
      <c r="AH103" s="9" t="str">
        <f t="shared" si="85"/>
        <v/>
      </c>
      <c r="AI103" s="4" t="str">
        <f t="shared" si="127"/>
        <v/>
      </c>
      <c r="AK103" s="37">
        <v>45</v>
      </c>
      <c r="AO103" s="49">
        <v>9</v>
      </c>
      <c r="AP103" s="7">
        <v>96</v>
      </c>
      <c r="AQ103" s="4">
        <f t="shared" si="120"/>
        <v>0</v>
      </c>
      <c r="AR103" s="4" t="str">
        <f t="shared" si="121"/>
        <v/>
      </c>
      <c r="AS103" s="4" t="str">
        <f t="shared" si="122"/>
        <v xml:space="preserve"> </v>
      </c>
      <c r="AT103" s="4" t="str">
        <f t="shared" si="86"/>
        <v/>
      </c>
      <c r="AU103" s="4" t="str">
        <f t="shared" si="87"/>
        <v/>
      </c>
      <c r="AV103" s="4" t="str">
        <f t="shared" si="88"/>
        <v/>
      </c>
      <c r="AW103" s="4" t="str">
        <f t="shared" si="106"/>
        <v/>
      </c>
      <c r="AX103" s="4" t="str">
        <f t="shared" si="107"/>
        <v/>
      </c>
      <c r="AY103" s="4" t="str">
        <f t="shared" si="89"/>
        <v/>
      </c>
      <c r="AZ103" s="4" t="str">
        <f t="shared" si="90"/>
        <v/>
      </c>
      <c r="BA103" s="4" t="str">
        <f t="shared" si="91"/>
        <v/>
      </c>
      <c r="BB103" s="4" t="str">
        <f t="shared" si="108"/>
        <v/>
      </c>
      <c r="BC103" s="4" t="str">
        <f t="shared" si="109"/>
        <v/>
      </c>
      <c r="BD103" s="4" t="str">
        <f t="shared" si="123"/>
        <v>999:99.99</v>
      </c>
      <c r="BE103" s="4" t="str">
        <f t="shared" si="110"/>
        <v>999:99.99</v>
      </c>
      <c r="BF103" s="4" t="str">
        <f t="shared" si="92"/>
        <v>999:99.99</v>
      </c>
      <c r="BG103" s="4" t="str">
        <f t="shared" si="111"/>
        <v>999:99.99</v>
      </c>
      <c r="BH103" s="4" t="str">
        <f t="shared" si="112"/>
        <v>999:99.99</v>
      </c>
      <c r="BJ103" s="4">
        <f t="shared" si="93"/>
        <v>0</v>
      </c>
      <c r="BK103" s="4">
        <f t="shared" si="94"/>
        <v>0</v>
      </c>
      <c r="BL103" s="4">
        <f t="shared" si="95"/>
        <v>0</v>
      </c>
      <c r="BM103" s="4">
        <f t="shared" si="96"/>
        <v>0</v>
      </c>
      <c r="BN103" s="4">
        <f t="shared" si="97"/>
        <v>0</v>
      </c>
      <c r="BO103" s="4">
        <f t="shared" si="98"/>
        <v>0</v>
      </c>
      <c r="BQ103" s="4">
        <f t="shared" si="113"/>
        <v>0</v>
      </c>
      <c r="BR103" s="4">
        <f t="shared" si="114"/>
        <v>0</v>
      </c>
      <c r="BS103" s="4">
        <f t="shared" si="115"/>
        <v>0</v>
      </c>
      <c r="BT103" s="4">
        <f t="shared" si="77"/>
        <v>0</v>
      </c>
      <c r="BU103" s="4">
        <f>BU102+IF(OR(選手!C99="",Y103=0),0,1)</f>
        <v>0</v>
      </c>
      <c r="BV103" s="4" t="str">
        <f>IF(OR(選手!C99="",Y103=0),"",BU103)</f>
        <v/>
      </c>
      <c r="BW103" s="4" t="str">
        <f t="shared" si="116"/>
        <v>　</v>
      </c>
      <c r="BZ103" s="4">
        <v>98</v>
      </c>
      <c r="CA103" s="4">
        <f>IF(COUNTIF(BT103,"1"),選手!C99,0)</f>
        <v>0</v>
      </c>
      <c r="CB103" s="4" t="str">
        <f>IF(ISERROR(VLOOKUP($BZ103,個人種目!$BV$5:$BY$147,2,0)),"",VLOOKUP($BZ103,個人種目!$BV$5:$BY$147,2,0))</f>
        <v/>
      </c>
    </row>
    <row r="104" spans="1:80" ht="24.75" customHeight="1" x14ac:dyDescent="0.25">
      <c r="A104" s="40" t="str">
        <f t="shared" si="124"/>
        <v/>
      </c>
      <c r="B104" s="39"/>
      <c r="C104" s="39"/>
      <c r="D104" s="39"/>
      <c r="E104" s="39"/>
      <c r="F104" s="41"/>
      <c r="G104" s="39"/>
      <c r="H104" s="42"/>
      <c r="I104" s="39"/>
      <c r="J104" s="42"/>
      <c r="K104" s="42"/>
      <c r="L104" s="42"/>
      <c r="M104" s="42"/>
      <c r="N104" s="42"/>
      <c r="O104" s="42"/>
      <c r="P104" s="42"/>
      <c r="Q104" s="40" t="str">
        <f t="shared" si="126"/>
        <v/>
      </c>
      <c r="R104" s="82" t="str">
        <f>IF(ISERROR(VLOOKUP(AI104,AK$59:$AL$75,2,0)),"",VLOOKUP(AI104,AK$59:$AL$75,2,0))</f>
        <v/>
      </c>
      <c r="S104" s="157"/>
      <c r="T104" s="14">
        <f t="shared" si="117"/>
        <v>0</v>
      </c>
      <c r="U104" s="14">
        <f t="shared" si="125"/>
        <v>0</v>
      </c>
      <c r="V104" s="14">
        <f t="shared" si="118"/>
        <v>0</v>
      </c>
      <c r="W104" s="14">
        <f t="shared" si="80"/>
        <v>0</v>
      </c>
      <c r="X104" s="14">
        <f t="shared" si="81"/>
        <v>0</v>
      </c>
      <c r="Y104" s="14">
        <f t="shared" si="82"/>
        <v>0</v>
      </c>
      <c r="Z104" s="14">
        <f t="shared" si="101"/>
        <v>0</v>
      </c>
      <c r="AA104" s="14">
        <f t="shared" si="102"/>
        <v>0</v>
      </c>
      <c r="AB104" s="14">
        <f t="shared" si="103"/>
        <v>0</v>
      </c>
      <c r="AC104" s="14">
        <f t="shared" si="104"/>
        <v>0</v>
      </c>
      <c r="AD104" s="14">
        <f t="shared" si="105"/>
        <v>0</v>
      </c>
      <c r="AE104" s="13" t="str">
        <f t="shared" si="119"/>
        <v>19000100</v>
      </c>
      <c r="AF104" s="111" t="str">
        <f t="shared" si="83"/>
        <v/>
      </c>
      <c r="AG104" s="9" t="str">
        <f t="shared" si="84"/>
        <v/>
      </c>
      <c r="AH104" s="9" t="str">
        <f t="shared" si="85"/>
        <v/>
      </c>
      <c r="AI104" s="4" t="str">
        <f t="shared" si="127"/>
        <v/>
      </c>
      <c r="AK104" s="37">
        <v>46</v>
      </c>
      <c r="AO104" s="49">
        <v>9</v>
      </c>
      <c r="AP104" s="7">
        <v>97</v>
      </c>
      <c r="AQ104" s="4">
        <f t="shared" si="120"/>
        <v>0</v>
      </c>
      <c r="AR104" s="4" t="str">
        <f t="shared" si="121"/>
        <v/>
      </c>
      <c r="AS104" s="4" t="str">
        <f t="shared" si="122"/>
        <v xml:space="preserve"> </v>
      </c>
      <c r="AT104" s="4" t="str">
        <f t="shared" si="86"/>
        <v/>
      </c>
      <c r="AU104" s="4" t="str">
        <f t="shared" si="87"/>
        <v/>
      </c>
      <c r="AV104" s="4" t="str">
        <f t="shared" si="88"/>
        <v/>
      </c>
      <c r="AW104" s="4" t="str">
        <f t="shared" si="106"/>
        <v/>
      </c>
      <c r="AX104" s="4" t="str">
        <f t="shared" si="107"/>
        <v/>
      </c>
      <c r="AY104" s="4" t="str">
        <f t="shared" si="89"/>
        <v/>
      </c>
      <c r="AZ104" s="4" t="str">
        <f t="shared" si="90"/>
        <v/>
      </c>
      <c r="BA104" s="4" t="str">
        <f t="shared" si="91"/>
        <v/>
      </c>
      <c r="BB104" s="4" t="str">
        <f t="shared" si="108"/>
        <v/>
      </c>
      <c r="BC104" s="4" t="str">
        <f t="shared" si="109"/>
        <v/>
      </c>
      <c r="BD104" s="4" t="str">
        <f t="shared" si="123"/>
        <v>999:99.99</v>
      </c>
      <c r="BE104" s="4" t="str">
        <f t="shared" si="110"/>
        <v>999:99.99</v>
      </c>
      <c r="BF104" s="4" t="str">
        <f t="shared" si="92"/>
        <v>999:99.99</v>
      </c>
      <c r="BG104" s="4" t="str">
        <f t="shared" si="111"/>
        <v>999:99.99</v>
      </c>
      <c r="BH104" s="4" t="str">
        <f t="shared" si="112"/>
        <v>999:99.99</v>
      </c>
      <c r="BJ104" s="4">
        <f t="shared" si="93"/>
        <v>0</v>
      </c>
      <c r="BK104" s="4">
        <f t="shared" si="94"/>
        <v>0</v>
      </c>
      <c r="BL104" s="4">
        <f t="shared" si="95"/>
        <v>0</v>
      </c>
      <c r="BM104" s="4">
        <f t="shared" si="96"/>
        <v>0</v>
      </c>
      <c r="BN104" s="4">
        <f t="shared" si="97"/>
        <v>0</v>
      </c>
      <c r="BO104" s="4">
        <f t="shared" si="98"/>
        <v>0</v>
      </c>
      <c r="BQ104" s="4">
        <f t="shared" si="113"/>
        <v>0</v>
      </c>
      <c r="BR104" s="4">
        <f t="shared" si="114"/>
        <v>0</v>
      </c>
      <c r="BS104" s="4">
        <f t="shared" si="115"/>
        <v>0</v>
      </c>
      <c r="BT104" s="4">
        <f t="shared" si="77"/>
        <v>0</v>
      </c>
      <c r="BU104" s="4">
        <f>BU103+IF(OR(選手!C100="",Y104=0),0,1)</f>
        <v>0</v>
      </c>
      <c r="BV104" s="4" t="str">
        <f>IF(OR(選手!C100="",Y104=0),"",BU104)</f>
        <v/>
      </c>
      <c r="BW104" s="4" t="str">
        <f t="shared" si="116"/>
        <v>　</v>
      </c>
      <c r="BZ104" s="4">
        <v>99</v>
      </c>
      <c r="CA104" s="4">
        <f>IF(COUNTIF(BT104,"1"),選手!C100,0)</f>
        <v>0</v>
      </c>
      <c r="CB104" s="4" t="str">
        <f>IF(ISERROR(VLOOKUP($BZ104,個人種目!$BV$5:$BY$147,2,0)),"",VLOOKUP($BZ104,個人種目!$BV$5:$BY$147,2,0))</f>
        <v/>
      </c>
    </row>
    <row r="105" spans="1:80" ht="24.75" customHeight="1" x14ac:dyDescent="0.25">
      <c r="A105" s="40" t="str">
        <f t="shared" si="124"/>
        <v/>
      </c>
      <c r="B105" s="39"/>
      <c r="C105" s="39"/>
      <c r="D105" s="39"/>
      <c r="E105" s="39"/>
      <c r="F105" s="41"/>
      <c r="G105" s="39"/>
      <c r="H105" s="42"/>
      <c r="I105" s="39"/>
      <c r="J105" s="42"/>
      <c r="K105" s="42"/>
      <c r="L105" s="42"/>
      <c r="M105" s="42"/>
      <c r="N105" s="42"/>
      <c r="O105" s="42"/>
      <c r="P105" s="42"/>
      <c r="Q105" s="40" t="str">
        <f t="shared" si="126"/>
        <v/>
      </c>
      <c r="R105" s="82" t="str">
        <f>IF(ISERROR(VLOOKUP(AI105,AK$59:$AL$75,2,0)),"",VLOOKUP(AI105,AK$59:$AL$75,2,0))</f>
        <v/>
      </c>
      <c r="S105" s="157"/>
      <c r="T105" s="14">
        <f t="shared" si="117"/>
        <v>0</v>
      </c>
      <c r="U105" s="14">
        <f t="shared" si="125"/>
        <v>0</v>
      </c>
      <c r="V105" s="14">
        <f t="shared" si="118"/>
        <v>0</v>
      </c>
      <c r="W105" s="14">
        <f t="shared" si="80"/>
        <v>0</v>
      </c>
      <c r="X105" s="14">
        <f t="shared" si="81"/>
        <v>0</v>
      </c>
      <c r="Y105" s="14">
        <f t="shared" si="82"/>
        <v>0</v>
      </c>
      <c r="Z105" s="14">
        <f t="shared" si="101"/>
        <v>0</v>
      </c>
      <c r="AA105" s="14">
        <f t="shared" si="102"/>
        <v>0</v>
      </c>
      <c r="AB105" s="14">
        <f t="shared" si="103"/>
        <v>0</v>
      </c>
      <c r="AC105" s="14">
        <f t="shared" si="104"/>
        <v>0</v>
      </c>
      <c r="AD105" s="14">
        <f t="shared" si="105"/>
        <v>0</v>
      </c>
      <c r="AE105" s="13" t="str">
        <f t="shared" si="119"/>
        <v>19000100</v>
      </c>
      <c r="AF105" s="111" t="str">
        <f t="shared" si="83"/>
        <v/>
      </c>
      <c r="AG105" s="9" t="str">
        <f t="shared" si="84"/>
        <v/>
      </c>
      <c r="AH105" s="9" t="str">
        <f t="shared" si="85"/>
        <v/>
      </c>
      <c r="AI105" s="4" t="str">
        <f t="shared" si="127"/>
        <v/>
      </c>
      <c r="AK105" s="37">
        <v>47</v>
      </c>
      <c r="AO105" s="49">
        <v>9</v>
      </c>
      <c r="AP105" s="7">
        <v>98</v>
      </c>
      <c r="AQ105" s="4">
        <f t="shared" si="120"/>
        <v>0</v>
      </c>
      <c r="AR105" s="4" t="str">
        <f t="shared" si="121"/>
        <v/>
      </c>
      <c r="AS105" s="4" t="str">
        <f t="shared" si="122"/>
        <v xml:space="preserve"> </v>
      </c>
      <c r="AT105" s="4" t="str">
        <f t="shared" si="86"/>
        <v/>
      </c>
      <c r="AU105" s="4" t="str">
        <f t="shared" si="87"/>
        <v/>
      </c>
      <c r="AV105" s="4" t="str">
        <f t="shared" si="88"/>
        <v/>
      </c>
      <c r="AW105" s="4" t="str">
        <f t="shared" si="106"/>
        <v/>
      </c>
      <c r="AX105" s="4" t="str">
        <f t="shared" si="107"/>
        <v/>
      </c>
      <c r="AY105" s="4" t="str">
        <f t="shared" si="89"/>
        <v/>
      </c>
      <c r="AZ105" s="4" t="str">
        <f t="shared" si="90"/>
        <v/>
      </c>
      <c r="BA105" s="4" t="str">
        <f t="shared" si="91"/>
        <v/>
      </c>
      <c r="BB105" s="4" t="str">
        <f t="shared" si="108"/>
        <v/>
      </c>
      <c r="BC105" s="4" t="str">
        <f t="shared" si="109"/>
        <v/>
      </c>
      <c r="BD105" s="4" t="str">
        <f t="shared" si="123"/>
        <v>999:99.99</v>
      </c>
      <c r="BE105" s="4" t="str">
        <f t="shared" si="110"/>
        <v>999:99.99</v>
      </c>
      <c r="BF105" s="4" t="str">
        <f t="shared" si="92"/>
        <v>999:99.99</v>
      </c>
      <c r="BG105" s="4" t="str">
        <f t="shared" si="111"/>
        <v>999:99.99</v>
      </c>
      <c r="BH105" s="4" t="str">
        <f t="shared" si="112"/>
        <v>999:99.99</v>
      </c>
      <c r="BJ105" s="4">
        <f t="shared" si="93"/>
        <v>0</v>
      </c>
      <c r="BK105" s="4">
        <f t="shared" si="94"/>
        <v>0</v>
      </c>
      <c r="BL105" s="4">
        <f t="shared" si="95"/>
        <v>0</v>
      </c>
      <c r="BM105" s="4">
        <f t="shared" si="96"/>
        <v>0</v>
      </c>
      <c r="BN105" s="4">
        <f t="shared" si="97"/>
        <v>0</v>
      </c>
      <c r="BO105" s="4">
        <f t="shared" si="98"/>
        <v>0</v>
      </c>
      <c r="BQ105" s="4">
        <f t="shared" si="113"/>
        <v>0</v>
      </c>
      <c r="BR105" s="4">
        <f t="shared" si="114"/>
        <v>0</v>
      </c>
      <c r="BS105" s="4">
        <f t="shared" si="115"/>
        <v>0</v>
      </c>
      <c r="BT105" s="4">
        <f t="shared" si="77"/>
        <v>0</v>
      </c>
      <c r="BU105" s="4">
        <f>BU104+IF(OR(選手!C101="",Y105=0),0,1)</f>
        <v>0</v>
      </c>
      <c r="BV105" s="4" t="str">
        <f>IF(OR(選手!C101="",Y105=0),"",BU105)</f>
        <v/>
      </c>
      <c r="BW105" s="4" t="str">
        <f t="shared" si="116"/>
        <v>　</v>
      </c>
      <c r="BZ105" s="4">
        <v>100</v>
      </c>
      <c r="CA105" s="4">
        <f>IF(COUNTIF(BT105,"1"),選手!C101,0)</f>
        <v>0</v>
      </c>
      <c r="CB105" s="4" t="str">
        <f>IF(ISERROR(VLOOKUP($BZ105,個人種目!$BV$5:$BY$147,2,0)),"",VLOOKUP($BZ105,個人種目!$BV$5:$BY$147,2,0))</f>
        <v/>
      </c>
    </row>
    <row r="106" spans="1:80" ht="24.75" customHeight="1" x14ac:dyDescent="0.25">
      <c r="A106" s="40" t="str">
        <f t="shared" si="124"/>
        <v/>
      </c>
      <c r="B106" s="39"/>
      <c r="C106" s="39"/>
      <c r="D106" s="39"/>
      <c r="E106" s="39"/>
      <c r="F106" s="41"/>
      <c r="G106" s="39"/>
      <c r="H106" s="42"/>
      <c r="I106" s="39"/>
      <c r="J106" s="42"/>
      <c r="K106" s="42"/>
      <c r="L106" s="42"/>
      <c r="M106" s="42"/>
      <c r="N106" s="42"/>
      <c r="O106" s="42"/>
      <c r="P106" s="42"/>
      <c r="Q106" s="40" t="str">
        <f t="shared" si="126"/>
        <v/>
      </c>
      <c r="R106" s="82" t="str">
        <f>IF(ISERROR(VLOOKUP(AI106,AK$59:$AL$75,2,0)),"",VLOOKUP(AI106,AK$59:$AL$75,2,0))</f>
        <v/>
      </c>
      <c r="S106" s="157"/>
      <c r="T106" s="14">
        <f t="shared" si="117"/>
        <v>0</v>
      </c>
      <c r="U106" s="14">
        <f t="shared" si="125"/>
        <v>0</v>
      </c>
      <c r="V106" s="14">
        <f t="shared" si="118"/>
        <v>0</v>
      </c>
      <c r="W106" s="14">
        <f t="shared" si="80"/>
        <v>0</v>
      </c>
      <c r="X106" s="14">
        <f t="shared" si="81"/>
        <v>0</v>
      </c>
      <c r="Y106" s="14">
        <f t="shared" si="82"/>
        <v>0</v>
      </c>
      <c r="Z106" s="14">
        <f t="shared" si="101"/>
        <v>0</v>
      </c>
      <c r="AA106" s="14">
        <f t="shared" si="102"/>
        <v>0</v>
      </c>
      <c r="AB106" s="14">
        <f t="shared" si="103"/>
        <v>0</v>
      </c>
      <c r="AC106" s="14">
        <f t="shared" si="104"/>
        <v>0</v>
      </c>
      <c r="AD106" s="14">
        <f t="shared" si="105"/>
        <v>0</v>
      </c>
      <c r="AE106" s="13" t="str">
        <f t="shared" si="119"/>
        <v>19000100</v>
      </c>
      <c r="AF106" s="111" t="str">
        <f t="shared" si="83"/>
        <v/>
      </c>
      <c r="AG106" s="9" t="str">
        <f t="shared" si="84"/>
        <v/>
      </c>
      <c r="AH106" s="9" t="str">
        <f t="shared" si="85"/>
        <v/>
      </c>
      <c r="AI106" s="4" t="str">
        <f t="shared" si="127"/>
        <v/>
      </c>
      <c r="AK106" s="37">
        <v>48</v>
      </c>
      <c r="AO106" s="49">
        <v>9</v>
      </c>
      <c r="AP106" s="7">
        <v>99</v>
      </c>
      <c r="AQ106" s="4">
        <f t="shared" si="120"/>
        <v>0</v>
      </c>
      <c r="AR106" s="4" t="str">
        <f t="shared" si="121"/>
        <v/>
      </c>
      <c r="AS106" s="4" t="str">
        <f t="shared" si="122"/>
        <v xml:space="preserve"> </v>
      </c>
      <c r="AT106" s="4" t="str">
        <f t="shared" si="86"/>
        <v/>
      </c>
      <c r="AU106" s="4" t="str">
        <f t="shared" si="87"/>
        <v/>
      </c>
      <c r="AV106" s="4" t="str">
        <f t="shared" si="88"/>
        <v/>
      </c>
      <c r="AW106" s="4" t="str">
        <f t="shared" si="106"/>
        <v/>
      </c>
      <c r="AX106" s="4" t="str">
        <f t="shared" si="107"/>
        <v/>
      </c>
      <c r="AY106" s="4" t="str">
        <f t="shared" si="89"/>
        <v/>
      </c>
      <c r="AZ106" s="4" t="str">
        <f t="shared" si="90"/>
        <v/>
      </c>
      <c r="BA106" s="4" t="str">
        <f t="shared" si="91"/>
        <v/>
      </c>
      <c r="BB106" s="4" t="str">
        <f t="shared" si="108"/>
        <v/>
      </c>
      <c r="BC106" s="4" t="str">
        <f t="shared" si="109"/>
        <v/>
      </c>
      <c r="BD106" s="4" t="str">
        <f t="shared" si="123"/>
        <v>999:99.99</v>
      </c>
      <c r="BE106" s="4" t="str">
        <f t="shared" si="110"/>
        <v>999:99.99</v>
      </c>
      <c r="BF106" s="4" t="str">
        <f t="shared" si="92"/>
        <v>999:99.99</v>
      </c>
      <c r="BG106" s="4" t="str">
        <f t="shared" si="111"/>
        <v>999:99.99</v>
      </c>
      <c r="BH106" s="4" t="str">
        <f t="shared" si="112"/>
        <v>999:99.99</v>
      </c>
      <c r="BJ106" s="4">
        <f t="shared" si="93"/>
        <v>0</v>
      </c>
      <c r="BK106" s="4">
        <f t="shared" si="94"/>
        <v>0</v>
      </c>
      <c r="BL106" s="4">
        <f t="shared" si="95"/>
        <v>0</v>
      </c>
      <c r="BM106" s="4">
        <f t="shared" si="96"/>
        <v>0</v>
      </c>
      <c r="BN106" s="4">
        <f t="shared" si="97"/>
        <v>0</v>
      </c>
      <c r="BO106" s="4">
        <f t="shared" si="98"/>
        <v>0</v>
      </c>
      <c r="BQ106" s="4">
        <f t="shared" si="113"/>
        <v>0</v>
      </c>
      <c r="BR106" s="4">
        <f t="shared" si="114"/>
        <v>0</v>
      </c>
      <c r="BS106" s="4">
        <f t="shared" si="115"/>
        <v>0</v>
      </c>
      <c r="BT106" s="4">
        <f t="shared" si="77"/>
        <v>0</v>
      </c>
      <c r="BU106" s="4">
        <f>BU105+IF(OR(選手!C102="",Y106=0),0,1)</f>
        <v>0</v>
      </c>
      <c r="BV106" s="4" t="str">
        <f>IF(OR(選手!C102="",Y106=0),"",BU106)</f>
        <v/>
      </c>
      <c r="BW106" s="4" t="str">
        <f t="shared" si="116"/>
        <v>　</v>
      </c>
      <c r="BZ106" s="4">
        <v>101</v>
      </c>
      <c r="CA106" s="4">
        <f>IF(COUNTIF(BT106,"1"),選手!C102,0)</f>
        <v>0</v>
      </c>
      <c r="CB106" s="4" t="str">
        <f>IF(ISERROR(VLOOKUP($BZ106,個人種目!$BV$5:$BY$147,2,0)),"",VLOOKUP($BZ106,個人種目!$BV$5:$BY$147,2,0))</f>
        <v/>
      </c>
    </row>
    <row r="107" spans="1:80" ht="24.75" customHeight="1" x14ac:dyDescent="0.25">
      <c r="A107" s="40" t="str">
        <f t="shared" si="124"/>
        <v/>
      </c>
      <c r="B107" s="39"/>
      <c r="C107" s="39"/>
      <c r="D107" s="39"/>
      <c r="E107" s="39"/>
      <c r="F107" s="41"/>
      <c r="G107" s="39"/>
      <c r="H107" s="42"/>
      <c r="I107" s="39"/>
      <c r="J107" s="42"/>
      <c r="K107" s="42"/>
      <c r="L107" s="42"/>
      <c r="M107" s="42"/>
      <c r="N107" s="42"/>
      <c r="O107" s="42"/>
      <c r="P107" s="42"/>
      <c r="Q107" s="40" t="str">
        <f t="shared" si="126"/>
        <v/>
      </c>
      <c r="R107" s="82" t="str">
        <f>IF(ISERROR(VLOOKUP(AI107,AK$59:$AL$75,2,0)),"",VLOOKUP(AI107,AK$59:$AL$75,2,0))</f>
        <v/>
      </c>
      <c r="S107" s="157"/>
      <c r="T107" s="14">
        <f t="shared" si="117"/>
        <v>0</v>
      </c>
      <c r="U107" s="14">
        <f t="shared" si="125"/>
        <v>0</v>
      </c>
      <c r="V107" s="14">
        <f t="shared" si="118"/>
        <v>0</v>
      </c>
      <c r="W107" s="14">
        <f t="shared" si="80"/>
        <v>0</v>
      </c>
      <c r="X107" s="14">
        <f t="shared" si="81"/>
        <v>0</v>
      </c>
      <c r="Y107" s="14">
        <f t="shared" si="82"/>
        <v>0</v>
      </c>
      <c r="Z107" s="14">
        <f t="shared" si="101"/>
        <v>0</v>
      </c>
      <c r="AA107" s="14">
        <f t="shared" si="102"/>
        <v>0</v>
      </c>
      <c r="AB107" s="14">
        <f t="shared" si="103"/>
        <v>0</v>
      </c>
      <c r="AC107" s="14">
        <f t="shared" si="104"/>
        <v>0</v>
      </c>
      <c r="AD107" s="14">
        <f t="shared" si="105"/>
        <v>0</v>
      </c>
      <c r="AE107" s="13" t="str">
        <f t="shared" si="119"/>
        <v>19000100</v>
      </c>
      <c r="AF107" s="111" t="str">
        <f t="shared" si="83"/>
        <v/>
      </c>
      <c r="AG107" s="9" t="str">
        <f t="shared" si="84"/>
        <v/>
      </c>
      <c r="AH107" s="9" t="str">
        <f t="shared" si="85"/>
        <v/>
      </c>
      <c r="AI107" s="4" t="str">
        <f t="shared" si="127"/>
        <v/>
      </c>
      <c r="AK107" s="37">
        <v>49</v>
      </c>
      <c r="AO107" s="49">
        <v>9</v>
      </c>
      <c r="AP107" s="7">
        <v>100</v>
      </c>
      <c r="AQ107" s="4">
        <f t="shared" si="120"/>
        <v>0</v>
      </c>
      <c r="AR107" s="4" t="str">
        <f t="shared" si="121"/>
        <v/>
      </c>
      <c r="AS107" s="4" t="str">
        <f t="shared" si="122"/>
        <v xml:space="preserve"> </v>
      </c>
      <c r="AT107" s="4" t="str">
        <f t="shared" si="86"/>
        <v/>
      </c>
      <c r="AU107" s="4" t="str">
        <f t="shared" si="87"/>
        <v/>
      </c>
      <c r="AV107" s="4" t="str">
        <f t="shared" si="88"/>
        <v/>
      </c>
      <c r="AW107" s="4" t="str">
        <f t="shared" si="106"/>
        <v/>
      </c>
      <c r="AX107" s="4" t="str">
        <f t="shared" si="107"/>
        <v/>
      </c>
      <c r="AY107" s="4" t="str">
        <f t="shared" si="89"/>
        <v/>
      </c>
      <c r="AZ107" s="4" t="str">
        <f t="shared" si="90"/>
        <v/>
      </c>
      <c r="BA107" s="4" t="str">
        <f t="shared" si="91"/>
        <v/>
      </c>
      <c r="BB107" s="4" t="str">
        <f t="shared" si="108"/>
        <v/>
      </c>
      <c r="BC107" s="4" t="str">
        <f t="shared" si="109"/>
        <v/>
      </c>
      <c r="BD107" s="4" t="str">
        <f t="shared" si="123"/>
        <v>999:99.99</v>
      </c>
      <c r="BE107" s="4" t="str">
        <f t="shared" si="110"/>
        <v>999:99.99</v>
      </c>
      <c r="BF107" s="4" t="str">
        <f t="shared" si="92"/>
        <v>999:99.99</v>
      </c>
      <c r="BG107" s="4" t="str">
        <f t="shared" si="111"/>
        <v>999:99.99</v>
      </c>
      <c r="BH107" s="4" t="str">
        <f t="shared" si="112"/>
        <v>999:99.99</v>
      </c>
      <c r="BJ107" s="4">
        <f t="shared" si="93"/>
        <v>0</v>
      </c>
      <c r="BK107" s="4">
        <f t="shared" si="94"/>
        <v>0</v>
      </c>
      <c r="BL107" s="4">
        <f t="shared" si="95"/>
        <v>0</v>
      </c>
      <c r="BM107" s="4">
        <f t="shared" si="96"/>
        <v>0</v>
      </c>
      <c r="BN107" s="4">
        <f t="shared" si="97"/>
        <v>0</v>
      </c>
      <c r="BO107" s="4">
        <f t="shared" si="98"/>
        <v>0</v>
      </c>
      <c r="BQ107" s="4">
        <f t="shared" si="113"/>
        <v>0</v>
      </c>
      <c r="BR107" s="4">
        <f t="shared" si="114"/>
        <v>0</v>
      </c>
      <c r="BS107" s="4">
        <f t="shared" si="115"/>
        <v>0</v>
      </c>
      <c r="BT107" s="4">
        <f t="shared" si="77"/>
        <v>0</v>
      </c>
      <c r="BU107" s="4">
        <f>BU106+IF(OR(選手!C103="",Y107=0),0,1)</f>
        <v>0</v>
      </c>
      <c r="BV107" s="4" t="str">
        <f>IF(OR(選手!C103="",Y107=0),"",BU107)</f>
        <v/>
      </c>
      <c r="BW107" s="4" t="str">
        <f t="shared" si="116"/>
        <v>　</v>
      </c>
      <c r="BZ107" s="4">
        <v>102</v>
      </c>
      <c r="CA107" s="4">
        <f>IF(COUNTIF(BT107,"1"),選手!C103,0)</f>
        <v>0</v>
      </c>
      <c r="CB107" s="4" t="str">
        <f>IF(ISERROR(VLOOKUP($BZ107,個人種目!$BV$5:$BY$147,2,0)),"",VLOOKUP($BZ107,個人種目!$BV$5:$BY$147,2,0))</f>
        <v/>
      </c>
    </row>
    <row r="108" spans="1:80" ht="16.5" customHeight="1" x14ac:dyDescent="0.25">
      <c r="Y108" s="16">
        <f>50-COUNTIF(Y58:Y107,0)</f>
        <v>0</v>
      </c>
      <c r="AK108" s="37">
        <v>50</v>
      </c>
      <c r="AO108" s="49">
        <v>9</v>
      </c>
    </row>
    <row r="109" spans="1:80" ht="16.5" customHeight="1" x14ac:dyDescent="0.25">
      <c r="Y109" s="16">
        <f>SUM(Y58:Y107)</f>
        <v>0</v>
      </c>
      <c r="AK109" s="37">
        <v>51</v>
      </c>
      <c r="AO109" s="49">
        <v>9</v>
      </c>
    </row>
    <row r="110" spans="1:80" ht="16.5" customHeight="1" x14ac:dyDescent="0.25">
      <c r="AK110" s="37">
        <v>52</v>
      </c>
      <c r="AO110" s="49">
        <v>9</v>
      </c>
    </row>
    <row r="111" spans="1:80" ht="16.5" customHeight="1" x14ac:dyDescent="0.25">
      <c r="AK111" s="37">
        <v>53</v>
      </c>
      <c r="AO111" s="49">
        <v>9</v>
      </c>
    </row>
    <row r="112" spans="1:80" ht="16.5" customHeight="1" x14ac:dyDescent="0.25">
      <c r="AK112" s="37">
        <v>54</v>
      </c>
      <c r="AO112" s="49">
        <v>9</v>
      </c>
    </row>
    <row r="113" spans="37:41" ht="16.5" customHeight="1" x14ac:dyDescent="0.25">
      <c r="AK113" s="37">
        <v>55</v>
      </c>
      <c r="AO113" s="49">
        <v>10</v>
      </c>
    </row>
    <row r="114" spans="37:41" ht="16.5" customHeight="1" x14ac:dyDescent="0.25">
      <c r="AK114" s="37">
        <v>56</v>
      </c>
      <c r="AO114" s="49">
        <v>10</v>
      </c>
    </row>
    <row r="115" spans="37:41" ht="16.5" customHeight="1" x14ac:dyDescent="0.25">
      <c r="AK115" s="37">
        <v>57</v>
      </c>
      <c r="AO115" s="49">
        <v>10</v>
      </c>
    </row>
    <row r="116" spans="37:41" ht="16.5" customHeight="1" x14ac:dyDescent="0.25">
      <c r="AK116" s="37">
        <v>58</v>
      </c>
      <c r="AO116" s="49">
        <v>10</v>
      </c>
    </row>
    <row r="117" spans="37:41" ht="16.5" customHeight="1" x14ac:dyDescent="0.25">
      <c r="AK117" s="37">
        <v>59</v>
      </c>
      <c r="AO117" s="49">
        <v>10</v>
      </c>
    </row>
    <row r="118" spans="37:41" ht="16.5" customHeight="1" x14ac:dyDescent="0.25">
      <c r="AK118" s="37">
        <v>60</v>
      </c>
      <c r="AO118" s="49">
        <v>10</v>
      </c>
    </row>
    <row r="119" spans="37:41" ht="16.5" customHeight="1" x14ac:dyDescent="0.25">
      <c r="AK119" s="37">
        <v>61</v>
      </c>
      <c r="AO119" s="49">
        <v>10</v>
      </c>
    </row>
    <row r="120" spans="37:41" ht="16.5" customHeight="1" x14ac:dyDescent="0.25">
      <c r="AK120" s="37">
        <v>62</v>
      </c>
      <c r="AO120" s="49">
        <v>10</v>
      </c>
    </row>
    <row r="121" spans="37:41" ht="16.5" customHeight="1" x14ac:dyDescent="0.25">
      <c r="AK121" s="37">
        <v>63</v>
      </c>
      <c r="AO121" s="49">
        <v>10</v>
      </c>
    </row>
    <row r="122" spans="37:41" ht="16.5" customHeight="1" x14ac:dyDescent="0.25">
      <c r="AK122" s="37">
        <v>64</v>
      </c>
      <c r="AO122" s="49">
        <v>10</v>
      </c>
    </row>
    <row r="123" spans="37:41" ht="16.5" customHeight="1" x14ac:dyDescent="0.25">
      <c r="AK123" s="37">
        <v>65</v>
      </c>
      <c r="AO123" s="49">
        <v>11</v>
      </c>
    </row>
    <row r="124" spans="37:41" ht="16.5" customHeight="1" x14ac:dyDescent="0.25">
      <c r="AK124" s="37">
        <v>66</v>
      </c>
      <c r="AO124" s="49">
        <v>11</v>
      </c>
    </row>
    <row r="125" spans="37:41" ht="16.5" customHeight="1" x14ac:dyDescent="0.25">
      <c r="AK125" s="37">
        <v>67</v>
      </c>
      <c r="AO125" s="49">
        <v>11</v>
      </c>
    </row>
    <row r="126" spans="37:41" ht="16.5" customHeight="1" x14ac:dyDescent="0.25">
      <c r="AK126" s="37">
        <v>68</v>
      </c>
      <c r="AO126" s="49">
        <v>11</v>
      </c>
    </row>
    <row r="127" spans="37:41" ht="16.5" customHeight="1" x14ac:dyDescent="0.25">
      <c r="AK127" s="37">
        <v>69</v>
      </c>
      <c r="AO127" s="49">
        <v>11</v>
      </c>
    </row>
    <row r="128" spans="37:41" ht="16.5" customHeight="1" x14ac:dyDescent="0.25">
      <c r="AK128" s="37">
        <v>70</v>
      </c>
      <c r="AO128" s="49">
        <v>11</v>
      </c>
    </row>
    <row r="129" spans="37:41" ht="16.5" customHeight="1" x14ac:dyDescent="0.25">
      <c r="AK129" s="37">
        <v>71</v>
      </c>
      <c r="AO129" s="49">
        <v>11</v>
      </c>
    </row>
    <row r="130" spans="37:41" ht="16.5" customHeight="1" x14ac:dyDescent="0.25">
      <c r="AK130" s="37">
        <v>72</v>
      </c>
      <c r="AO130" s="49">
        <v>11</v>
      </c>
    </row>
    <row r="131" spans="37:41" ht="16.5" customHeight="1" x14ac:dyDescent="0.25">
      <c r="AK131" s="37">
        <v>73</v>
      </c>
      <c r="AO131" s="49">
        <v>11</v>
      </c>
    </row>
    <row r="132" spans="37:41" ht="16.5" customHeight="1" x14ac:dyDescent="0.25">
      <c r="AK132" s="37">
        <v>74</v>
      </c>
      <c r="AO132" s="49">
        <v>11</v>
      </c>
    </row>
    <row r="133" spans="37:41" ht="16.5" customHeight="1" x14ac:dyDescent="0.25">
      <c r="AK133" s="37">
        <v>75</v>
      </c>
      <c r="AO133" s="49">
        <v>12</v>
      </c>
    </row>
    <row r="134" spans="37:41" ht="16.5" customHeight="1" x14ac:dyDescent="0.25">
      <c r="AK134" s="37">
        <v>76</v>
      </c>
      <c r="AO134" s="49">
        <v>12</v>
      </c>
    </row>
    <row r="135" spans="37:41" ht="16.5" customHeight="1" x14ac:dyDescent="0.25">
      <c r="AK135" s="37">
        <v>77</v>
      </c>
      <c r="AO135" s="49">
        <v>12</v>
      </c>
    </row>
    <row r="136" spans="37:41" ht="16.5" customHeight="1" x14ac:dyDescent="0.25">
      <c r="AK136" s="37">
        <v>78</v>
      </c>
      <c r="AO136" s="49">
        <v>12</v>
      </c>
    </row>
    <row r="137" spans="37:41" ht="16.5" customHeight="1" x14ac:dyDescent="0.25">
      <c r="AK137" s="37">
        <v>79</v>
      </c>
      <c r="AO137" s="49">
        <v>12</v>
      </c>
    </row>
    <row r="138" spans="37:41" ht="16.5" customHeight="1" x14ac:dyDescent="0.25">
      <c r="AK138" s="37">
        <v>80</v>
      </c>
      <c r="AO138" s="49">
        <v>12</v>
      </c>
    </row>
    <row r="139" spans="37:41" ht="16.5" customHeight="1" x14ac:dyDescent="0.25">
      <c r="AK139" s="37">
        <v>81</v>
      </c>
      <c r="AO139" s="49">
        <v>12</v>
      </c>
    </row>
    <row r="140" spans="37:41" ht="16.5" customHeight="1" x14ac:dyDescent="0.25">
      <c r="AK140" s="37">
        <v>82</v>
      </c>
      <c r="AO140" s="49">
        <v>12</v>
      </c>
    </row>
    <row r="141" spans="37:41" ht="16.5" customHeight="1" x14ac:dyDescent="0.25">
      <c r="AK141" s="37">
        <v>83</v>
      </c>
      <c r="AO141" s="49">
        <v>12</v>
      </c>
    </row>
    <row r="142" spans="37:41" ht="16.5" customHeight="1" x14ac:dyDescent="0.25">
      <c r="AK142" s="37">
        <v>84</v>
      </c>
      <c r="AO142" s="49">
        <v>12</v>
      </c>
    </row>
    <row r="143" spans="37:41" ht="16.5" customHeight="1" x14ac:dyDescent="0.25">
      <c r="AK143" s="37">
        <v>85</v>
      </c>
      <c r="AO143" s="49">
        <v>12</v>
      </c>
    </row>
    <row r="144" spans="37:41" ht="16.5" customHeight="1" x14ac:dyDescent="0.25">
      <c r="AK144" s="37">
        <v>86</v>
      </c>
      <c r="AO144" s="49">
        <v>12</v>
      </c>
    </row>
    <row r="145" spans="37:41" ht="16.5" customHeight="1" x14ac:dyDescent="0.25">
      <c r="AK145" s="37">
        <v>87</v>
      </c>
      <c r="AO145" s="49">
        <v>12</v>
      </c>
    </row>
    <row r="146" spans="37:41" ht="16.5" customHeight="1" x14ac:dyDescent="0.25">
      <c r="AK146" s="37">
        <v>88</v>
      </c>
      <c r="AO146" s="49">
        <v>12</v>
      </c>
    </row>
    <row r="147" spans="37:41" ht="16.5" customHeight="1" x14ac:dyDescent="0.25">
      <c r="AK147" s="37">
        <v>89</v>
      </c>
      <c r="AO147" s="49">
        <v>12</v>
      </c>
    </row>
    <row r="148" spans="37:41" ht="16.5" customHeight="1" x14ac:dyDescent="0.25">
      <c r="AK148" s="37">
        <v>90</v>
      </c>
      <c r="AO148" s="49">
        <v>12</v>
      </c>
    </row>
    <row r="149" spans="37:41" ht="16.5" customHeight="1" x14ac:dyDescent="0.25">
      <c r="AK149" s="37">
        <v>91</v>
      </c>
      <c r="AO149" s="49">
        <v>12</v>
      </c>
    </row>
    <row r="150" spans="37:41" ht="16.5" customHeight="1" x14ac:dyDescent="0.25">
      <c r="AK150" s="37">
        <v>92</v>
      </c>
      <c r="AO150" s="49">
        <v>12</v>
      </c>
    </row>
    <row r="151" spans="37:41" ht="16.5" customHeight="1" x14ac:dyDescent="0.25">
      <c r="AK151" s="37">
        <v>93</v>
      </c>
      <c r="AO151" s="49">
        <v>12</v>
      </c>
    </row>
    <row r="152" spans="37:41" ht="16.5" customHeight="1" x14ac:dyDescent="0.25">
      <c r="AK152" s="37">
        <v>94</v>
      </c>
      <c r="AO152" s="49">
        <v>12</v>
      </c>
    </row>
    <row r="153" spans="37:41" ht="16.5" customHeight="1" x14ac:dyDescent="0.25">
      <c r="AK153" s="37">
        <v>95</v>
      </c>
      <c r="AO153" s="49">
        <v>12</v>
      </c>
    </row>
    <row r="154" spans="37:41" ht="16.5" customHeight="1" x14ac:dyDescent="0.25">
      <c r="AK154" s="37">
        <v>96</v>
      </c>
      <c r="AO154" s="49">
        <v>12</v>
      </c>
    </row>
    <row r="155" spans="37:41" ht="16.5" customHeight="1" x14ac:dyDescent="0.25">
      <c r="AK155" s="37">
        <v>97</v>
      </c>
      <c r="AO155" s="49">
        <v>12</v>
      </c>
    </row>
    <row r="156" spans="37:41" ht="16.5" customHeight="1" x14ac:dyDescent="0.25">
      <c r="AK156" s="37">
        <v>98</v>
      </c>
      <c r="AO156" s="49">
        <v>12</v>
      </c>
    </row>
    <row r="157" spans="37:41" ht="16.5" customHeight="1" x14ac:dyDescent="0.25">
      <c r="AK157" s="37">
        <v>99</v>
      </c>
      <c r="AO157" s="49">
        <v>12</v>
      </c>
    </row>
    <row r="158" spans="37:41" ht="16.5" customHeight="1" x14ac:dyDescent="0.25">
      <c r="AK158" s="37">
        <v>100</v>
      </c>
      <c r="AO158" s="49">
        <v>12</v>
      </c>
    </row>
  </sheetData>
  <sheetProtection password="C18F" sheet="1" objects="1" scenarios="1" selectLockedCells="1" sort="0"/>
  <sortState ref="B6:J54">
    <sortCondition ref="F6:F54"/>
  </sortState>
  <mergeCells count="10">
    <mergeCell ref="AT4:AX4"/>
    <mergeCell ref="BQ4:BS4"/>
    <mergeCell ref="AY4:BC4"/>
    <mergeCell ref="BD4:BH4"/>
    <mergeCell ref="G4:H4"/>
    <mergeCell ref="I4:J4"/>
    <mergeCell ref="K4:L4"/>
    <mergeCell ref="Z3:AB3"/>
    <mergeCell ref="M4:N4"/>
    <mergeCell ref="O4:P4"/>
  </mergeCells>
  <phoneticPr fontId="2"/>
  <conditionalFormatting sqref="G6:G107">
    <cfRule type="expression" dxfId="235" priority="8222" stopIfTrue="1">
      <formula>$Z6&gt;0</formula>
    </cfRule>
  </conditionalFormatting>
  <conditionalFormatting sqref="I6:I107">
    <cfRule type="expression" dxfId="234" priority="8221">
      <formula>$AA6&gt;0</formula>
    </cfRule>
  </conditionalFormatting>
  <conditionalFormatting sqref="K6:K107">
    <cfRule type="expression" dxfId="233" priority="8220">
      <formula>$AB6&gt;0</formula>
    </cfRule>
  </conditionalFormatting>
  <conditionalFormatting sqref="H6:H51 H93 H86:H90 H58:H82 H96:H107">
    <cfRule type="expression" dxfId="232" priority="8226" stopIfTrue="1">
      <formula>H6&gt;#REF!</formula>
    </cfRule>
  </conditionalFormatting>
  <conditionalFormatting sqref="M6:M107">
    <cfRule type="expression" dxfId="231" priority="8218">
      <formula>$AC6&gt;0</formula>
    </cfRule>
  </conditionalFormatting>
  <conditionalFormatting sqref="O6:O107">
    <cfRule type="expression" dxfId="230" priority="8216">
      <formula>$AD6&gt;0</formula>
    </cfRule>
  </conditionalFormatting>
  <conditionalFormatting sqref="H36">
    <cfRule type="expression" dxfId="229" priority="8215" stopIfTrue="1">
      <formula>H36&gt;#REF!</formula>
    </cfRule>
  </conditionalFormatting>
  <conditionalFormatting sqref="H36">
    <cfRule type="expression" dxfId="228" priority="8210" stopIfTrue="1">
      <formula>H36&gt;#REF!</formula>
    </cfRule>
  </conditionalFormatting>
  <conditionalFormatting sqref="H37">
    <cfRule type="expression" dxfId="227" priority="8208" stopIfTrue="1">
      <formula>H37&gt;#REF!</formula>
    </cfRule>
  </conditionalFormatting>
  <conditionalFormatting sqref="H37">
    <cfRule type="expression" dxfId="226" priority="8203" stopIfTrue="1">
      <formula>H37&gt;#REF!</formula>
    </cfRule>
  </conditionalFormatting>
  <conditionalFormatting sqref="H37">
    <cfRule type="expression" dxfId="225" priority="8202" stopIfTrue="1">
      <formula>H37&gt;#REF!</formula>
    </cfRule>
  </conditionalFormatting>
  <conditionalFormatting sqref="H37">
    <cfRule type="expression" dxfId="224" priority="8197" stopIfTrue="1">
      <formula>H37&gt;#REF!</formula>
    </cfRule>
  </conditionalFormatting>
  <conditionalFormatting sqref="H38">
    <cfRule type="expression" dxfId="223" priority="8196" stopIfTrue="1">
      <formula>H38&gt;#REF!</formula>
    </cfRule>
  </conditionalFormatting>
  <conditionalFormatting sqref="H38">
    <cfRule type="expression" dxfId="222" priority="8191" stopIfTrue="1">
      <formula>H38&gt;#REF!</formula>
    </cfRule>
  </conditionalFormatting>
  <conditionalFormatting sqref="H37">
    <cfRule type="expression" dxfId="221" priority="8187" stopIfTrue="1">
      <formula>H37&gt;#REF!</formula>
    </cfRule>
  </conditionalFormatting>
  <conditionalFormatting sqref="H37">
    <cfRule type="expression" dxfId="220" priority="8182" stopIfTrue="1">
      <formula>H37&gt;#REF!</formula>
    </cfRule>
  </conditionalFormatting>
  <conditionalFormatting sqref="H38">
    <cfRule type="expression" dxfId="219" priority="8181" stopIfTrue="1">
      <formula>H38&gt;#REF!</formula>
    </cfRule>
  </conditionalFormatting>
  <conditionalFormatting sqref="H38">
    <cfRule type="expression" dxfId="218" priority="8176" stopIfTrue="1">
      <formula>H38&gt;#REF!</formula>
    </cfRule>
  </conditionalFormatting>
  <conditionalFormatting sqref="H38">
    <cfRule type="expression" dxfId="217" priority="8175" stopIfTrue="1">
      <formula>H38&gt;#REF!</formula>
    </cfRule>
  </conditionalFormatting>
  <conditionalFormatting sqref="H38">
    <cfRule type="expression" dxfId="216" priority="8170" stopIfTrue="1">
      <formula>H38&gt;#REF!</formula>
    </cfRule>
  </conditionalFormatting>
  <conditionalFormatting sqref="H39">
    <cfRule type="expression" dxfId="215" priority="8169" stopIfTrue="1">
      <formula>H39&gt;#REF!</formula>
    </cfRule>
  </conditionalFormatting>
  <conditionalFormatting sqref="H39">
    <cfRule type="expression" dxfId="214" priority="8164" stopIfTrue="1">
      <formula>H39&gt;#REF!</formula>
    </cfRule>
  </conditionalFormatting>
  <conditionalFormatting sqref="H37">
    <cfRule type="expression" dxfId="213" priority="8159" stopIfTrue="1">
      <formula>H37&gt;#REF!</formula>
    </cfRule>
  </conditionalFormatting>
  <conditionalFormatting sqref="H37">
    <cfRule type="expression" dxfId="212" priority="8154" stopIfTrue="1">
      <formula>H37&gt;#REF!</formula>
    </cfRule>
  </conditionalFormatting>
  <conditionalFormatting sqref="H38">
    <cfRule type="expression" dxfId="211" priority="8153" stopIfTrue="1">
      <formula>H38&gt;#REF!</formula>
    </cfRule>
  </conditionalFormatting>
  <conditionalFormatting sqref="H38">
    <cfRule type="expression" dxfId="210" priority="8148" stopIfTrue="1">
      <formula>H38&gt;#REF!</formula>
    </cfRule>
  </conditionalFormatting>
  <conditionalFormatting sqref="H38">
    <cfRule type="expression" dxfId="209" priority="8147" stopIfTrue="1">
      <formula>H38&gt;#REF!</formula>
    </cfRule>
  </conditionalFormatting>
  <conditionalFormatting sqref="H38">
    <cfRule type="expression" dxfId="208" priority="8142" stopIfTrue="1">
      <formula>H38&gt;#REF!</formula>
    </cfRule>
  </conditionalFormatting>
  <conditionalFormatting sqref="H39">
    <cfRule type="expression" dxfId="207" priority="8141" stopIfTrue="1">
      <formula>H39&gt;#REF!</formula>
    </cfRule>
  </conditionalFormatting>
  <conditionalFormatting sqref="H39">
    <cfRule type="expression" dxfId="206" priority="8136" stopIfTrue="1">
      <formula>H39&gt;#REF!</formula>
    </cfRule>
  </conditionalFormatting>
  <conditionalFormatting sqref="H38">
    <cfRule type="expression" dxfId="205" priority="8135" stopIfTrue="1">
      <formula>H38&gt;#REF!</formula>
    </cfRule>
  </conditionalFormatting>
  <conditionalFormatting sqref="H38">
    <cfRule type="expression" dxfId="204" priority="8130" stopIfTrue="1">
      <formula>H38&gt;#REF!</formula>
    </cfRule>
  </conditionalFormatting>
  <conditionalFormatting sqref="H39">
    <cfRule type="expression" dxfId="203" priority="8129" stopIfTrue="1">
      <formula>H39&gt;#REF!</formula>
    </cfRule>
  </conditionalFormatting>
  <conditionalFormatting sqref="H39">
    <cfRule type="expression" dxfId="202" priority="8124" stopIfTrue="1">
      <formula>H39&gt;#REF!</formula>
    </cfRule>
  </conditionalFormatting>
  <conditionalFormatting sqref="H39">
    <cfRule type="expression" dxfId="201" priority="8123" stopIfTrue="1">
      <formula>H39&gt;#REF!</formula>
    </cfRule>
  </conditionalFormatting>
  <conditionalFormatting sqref="H39">
    <cfRule type="expression" dxfId="200" priority="8118" stopIfTrue="1">
      <formula>H39&gt;#REF!</formula>
    </cfRule>
  </conditionalFormatting>
  <conditionalFormatting sqref="H40">
    <cfRule type="expression" dxfId="199" priority="8117" stopIfTrue="1">
      <formula>H40&gt;#REF!</formula>
    </cfRule>
  </conditionalFormatting>
  <conditionalFormatting sqref="H40">
    <cfRule type="expression" dxfId="198" priority="8112" stopIfTrue="1">
      <formula>H40&gt;#REF!</formula>
    </cfRule>
  </conditionalFormatting>
  <conditionalFormatting sqref="H37">
    <cfRule type="expression" dxfId="197" priority="8087" stopIfTrue="1">
      <formula>H37&gt;#REF!</formula>
    </cfRule>
  </conditionalFormatting>
  <conditionalFormatting sqref="H37">
    <cfRule type="expression" dxfId="196" priority="8082" stopIfTrue="1">
      <formula>H37&gt;#REF!</formula>
    </cfRule>
  </conditionalFormatting>
  <conditionalFormatting sqref="H38">
    <cfRule type="expression" dxfId="195" priority="8081" stopIfTrue="1">
      <formula>H38&gt;#REF!</formula>
    </cfRule>
  </conditionalFormatting>
  <conditionalFormatting sqref="H38">
    <cfRule type="expression" dxfId="194" priority="8076" stopIfTrue="1">
      <formula>H38&gt;#REF!</formula>
    </cfRule>
  </conditionalFormatting>
  <conditionalFormatting sqref="H38">
    <cfRule type="expression" dxfId="193" priority="8075" stopIfTrue="1">
      <formula>H38&gt;#REF!</formula>
    </cfRule>
  </conditionalFormatting>
  <conditionalFormatting sqref="H38">
    <cfRule type="expression" dxfId="192" priority="8070" stopIfTrue="1">
      <formula>H38&gt;#REF!</formula>
    </cfRule>
  </conditionalFormatting>
  <conditionalFormatting sqref="H39">
    <cfRule type="expression" dxfId="191" priority="8069" stopIfTrue="1">
      <formula>H39&gt;#REF!</formula>
    </cfRule>
  </conditionalFormatting>
  <conditionalFormatting sqref="H39">
    <cfRule type="expression" dxfId="190" priority="8064" stopIfTrue="1">
      <formula>H39&gt;#REF!</formula>
    </cfRule>
  </conditionalFormatting>
  <conditionalFormatting sqref="H38">
    <cfRule type="expression" dxfId="189" priority="8063" stopIfTrue="1">
      <formula>H38&gt;#REF!</formula>
    </cfRule>
  </conditionalFormatting>
  <conditionalFormatting sqref="H38">
    <cfRule type="expression" dxfId="188" priority="8058" stopIfTrue="1">
      <formula>H38&gt;#REF!</formula>
    </cfRule>
  </conditionalFormatting>
  <conditionalFormatting sqref="H39">
    <cfRule type="expression" dxfId="187" priority="8057" stopIfTrue="1">
      <formula>H39&gt;#REF!</formula>
    </cfRule>
  </conditionalFormatting>
  <conditionalFormatting sqref="H39">
    <cfRule type="expression" dxfId="186" priority="8052" stopIfTrue="1">
      <formula>H39&gt;#REF!</formula>
    </cfRule>
  </conditionalFormatting>
  <conditionalFormatting sqref="H39">
    <cfRule type="expression" dxfId="185" priority="8051" stopIfTrue="1">
      <formula>H39&gt;#REF!</formula>
    </cfRule>
  </conditionalFormatting>
  <conditionalFormatting sqref="H39">
    <cfRule type="expression" dxfId="184" priority="8046" stopIfTrue="1">
      <formula>H39&gt;#REF!</formula>
    </cfRule>
  </conditionalFormatting>
  <conditionalFormatting sqref="H40">
    <cfRule type="expression" dxfId="183" priority="8045" stopIfTrue="1">
      <formula>H40&gt;#REF!</formula>
    </cfRule>
  </conditionalFormatting>
  <conditionalFormatting sqref="H40">
    <cfRule type="expression" dxfId="182" priority="8040" stopIfTrue="1">
      <formula>H40&gt;#REF!</formula>
    </cfRule>
  </conditionalFormatting>
  <conditionalFormatting sqref="H38">
    <cfRule type="expression" dxfId="181" priority="8039" stopIfTrue="1">
      <formula>H38&gt;#REF!</formula>
    </cfRule>
  </conditionalFormatting>
  <conditionalFormatting sqref="H38">
    <cfRule type="expression" dxfId="180" priority="8034" stopIfTrue="1">
      <formula>H38&gt;#REF!</formula>
    </cfRule>
  </conditionalFormatting>
  <conditionalFormatting sqref="H39">
    <cfRule type="expression" dxfId="179" priority="8033" stopIfTrue="1">
      <formula>H39&gt;#REF!</formula>
    </cfRule>
  </conditionalFormatting>
  <conditionalFormatting sqref="H39">
    <cfRule type="expression" dxfId="178" priority="8028" stopIfTrue="1">
      <formula>H39&gt;#REF!</formula>
    </cfRule>
  </conditionalFormatting>
  <conditionalFormatting sqref="H39">
    <cfRule type="expression" dxfId="177" priority="8027" stopIfTrue="1">
      <formula>H39&gt;#REF!</formula>
    </cfRule>
  </conditionalFormatting>
  <conditionalFormatting sqref="H39">
    <cfRule type="expression" dxfId="176" priority="8022" stopIfTrue="1">
      <formula>H39&gt;#REF!</formula>
    </cfRule>
  </conditionalFormatting>
  <conditionalFormatting sqref="H40">
    <cfRule type="expression" dxfId="175" priority="8021" stopIfTrue="1">
      <formula>H40&gt;#REF!</formula>
    </cfRule>
  </conditionalFormatting>
  <conditionalFormatting sqref="H40">
    <cfRule type="expression" dxfId="174" priority="8016" stopIfTrue="1">
      <formula>H40&gt;#REF!</formula>
    </cfRule>
  </conditionalFormatting>
  <conditionalFormatting sqref="H39">
    <cfRule type="expression" dxfId="173" priority="8015" stopIfTrue="1">
      <formula>H39&gt;#REF!</formula>
    </cfRule>
  </conditionalFormatting>
  <conditionalFormatting sqref="H39">
    <cfRule type="expression" dxfId="172" priority="8010" stopIfTrue="1">
      <formula>H39&gt;#REF!</formula>
    </cfRule>
  </conditionalFormatting>
  <conditionalFormatting sqref="H40">
    <cfRule type="expression" dxfId="171" priority="8009" stopIfTrue="1">
      <formula>H40&gt;#REF!</formula>
    </cfRule>
  </conditionalFormatting>
  <conditionalFormatting sqref="H40">
    <cfRule type="expression" dxfId="170" priority="8004" stopIfTrue="1">
      <formula>H40&gt;#REF!</formula>
    </cfRule>
  </conditionalFormatting>
  <conditionalFormatting sqref="H40">
    <cfRule type="expression" dxfId="169" priority="8003" stopIfTrue="1">
      <formula>H40&gt;#REF!</formula>
    </cfRule>
  </conditionalFormatting>
  <conditionalFormatting sqref="H40">
    <cfRule type="expression" dxfId="168" priority="7998" stopIfTrue="1">
      <formula>H40&gt;#REF!</formula>
    </cfRule>
  </conditionalFormatting>
  <conditionalFormatting sqref="H41">
    <cfRule type="expression" dxfId="167" priority="7997" stopIfTrue="1">
      <formula>H41&gt;#REF!</formula>
    </cfRule>
  </conditionalFormatting>
  <conditionalFormatting sqref="H41">
    <cfRule type="expression" dxfId="166" priority="7992" stopIfTrue="1">
      <formula>H41&gt;#REF!</formula>
    </cfRule>
  </conditionalFormatting>
  <conditionalFormatting sqref="H41">
    <cfRule type="expression" dxfId="165" priority="7895" stopIfTrue="1">
      <formula>H41&gt;#REF!</formula>
    </cfRule>
  </conditionalFormatting>
  <conditionalFormatting sqref="H41">
    <cfRule type="expression" dxfId="164" priority="7890" stopIfTrue="1">
      <formula>H41&gt;#REF!</formula>
    </cfRule>
  </conditionalFormatting>
  <conditionalFormatting sqref="H41">
    <cfRule type="expression" dxfId="163" priority="7889" stopIfTrue="1">
      <formula>H41&gt;#REF!</formula>
    </cfRule>
  </conditionalFormatting>
  <conditionalFormatting sqref="H41">
    <cfRule type="expression" dxfId="162" priority="7884" stopIfTrue="1">
      <formula>H41&gt;#REF!</formula>
    </cfRule>
  </conditionalFormatting>
  <conditionalFormatting sqref="H41">
    <cfRule type="expression" dxfId="161" priority="7883" stopIfTrue="1">
      <formula>H41&gt;#REF!</formula>
    </cfRule>
  </conditionalFormatting>
  <conditionalFormatting sqref="H41">
    <cfRule type="expression" dxfId="160" priority="7878" stopIfTrue="1">
      <formula>H41&gt;#REF!</formula>
    </cfRule>
  </conditionalFormatting>
  <conditionalFormatting sqref="H41">
    <cfRule type="expression" dxfId="159" priority="7877" stopIfTrue="1">
      <formula>H41&gt;#REF!</formula>
    </cfRule>
  </conditionalFormatting>
  <conditionalFormatting sqref="H41">
    <cfRule type="expression" dxfId="158" priority="7872" stopIfTrue="1">
      <formula>H41&gt;#REF!</formula>
    </cfRule>
  </conditionalFormatting>
  <conditionalFormatting sqref="H41">
    <cfRule type="expression" dxfId="157" priority="7871" stopIfTrue="1">
      <formula>H41&gt;#REF!</formula>
    </cfRule>
  </conditionalFormatting>
  <conditionalFormatting sqref="H41">
    <cfRule type="expression" dxfId="156" priority="7866" stopIfTrue="1">
      <formula>H41&gt;#REF!</formula>
    </cfRule>
  </conditionalFormatting>
  <conditionalFormatting sqref="H42">
    <cfRule type="expression" dxfId="155" priority="7865" stopIfTrue="1">
      <formula>H42&gt;#REF!</formula>
    </cfRule>
  </conditionalFormatting>
  <conditionalFormatting sqref="H42">
    <cfRule type="expression" dxfId="154" priority="7860" stopIfTrue="1">
      <formula>H42&gt;#REF!</formula>
    </cfRule>
  </conditionalFormatting>
  <conditionalFormatting sqref="H37">
    <cfRule type="expression" dxfId="153" priority="7731" stopIfTrue="1">
      <formula>H37&gt;#REF!</formula>
    </cfRule>
  </conditionalFormatting>
  <conditionalFormatting sqref="H37">
    <cfRule type="expression" dxfId="152" priority="7726" stopIfTrue="1">
      <formula>H37&gt;#REF!</formula>
    </cfRule>
  </conditionalFormatting>
  <conditionalFormatting sqref="H38">
    <cfRule type="expression" dxfId="151" priority="7725" stopIfTrue="1">
      <formula>H38&gt;#REF!</formula>
    </cfRule>
  </conditionalFormatting>
  <conditionalFormatting sqref="H38">
    <cfRule type="expression" dxfId="150" priority="7720" stopIfTrue="1">
      <formula>H38&gt;#REF!</formula>
    </cfRule>
  </conditionalFormatting>
  <conditionalFormatting sqref="H38">
    <cfRule type="expression" dxfId="149" priority="7719" stopIfTrue="1">
      <formula>H38&gt;#REF!</formula>
    </cfRule>
  </conditionalFormatting>
  <conditionalFormatting sqref="H38">
    <cfRule type="expression" dxfId="148" priority="7714" stopIfTrue="1">
      <formula>H38&gt;#REF!</formula>
    </cfRule>
  </conditionalFormatting>
  <conditionalFormatting sqref="H39">
    <cfRule type="expression" dxfId="147" priority="7713" stopIfTrue="1">
      <formula>H39&gt;#REF!</formula>
    </cfRule>
  </conditionalFormatting>
  <conditionalFormatting sqref="H39">
    <cfRule type="expression" dxfId="146" priority="7708" stopIfTrue="1">
      <formula>H39&gt;#REF!</formula>
    </cfRule>
  </conditionalFormatting>
  <conditionalFormatting sqref="H38">
    <cfRule type="expression" dxfId="145" priority="7707" stopIfTrue="1">
      <formula>H38&gt;#REF!</formula>
    </cfRule>
  </conditionalFormatting>
  <conditionalFormatting sqref="H38">
    <cfRule type="expression" dxfId="144" priority="7702" stopIfTrue="1">
      <formula>H38&gt;#REF!</formula>
    </cfRule>
  </conditionalFormatting>
  <conditionalFormatting sqref="H39">
    <cfRule type="expression" dxfId="143" priority="7701" stopIfTrue="1">
      <formula>H39&gt;#REF!</formula>
    </cfRule>
  </conditionalFormatting>
  <conditionalFormatting sqref="H39">
    <cfRule type="expression" dxfId="142" priority="7696" stopIfTrue="1">
      <formula>H39&gt;#REF!</formula>
    </cfRule>
  </conditionalFormatting>
  <conditionalFormatting sqref="H39">
    <cfRule type="expression" dxfId="141" priority="7695" stopIfTrue="1">
      <formula>H39&gt;#REF!</formula>
    </cfRule>
  </conditionalFormatting>
  <conditionalFormatting sqref="H39">
    <cfRule type="expression" dxfId="140" priority="7690" stopIfTrue="1">
      <formula>H39&gt;#REF!</formula>
    </cfRule>
  </conditionalFormatting>
  <conditionalFormatting sqref="H40">
    <cfRule type="expression" dxfId="139" priority="7689" stopIfTrue="1">
      <formula>H40&gt;#REF!</formula>
    </cfRule>
  </conditionalFormatting>
  <conditionalFormatting sqref="H40">
    <cfRule type="expression" dxfId="138" priority="7684" stopIfTrue="1">
      <formula>H40&gt;#REF!</formula>
    </cfRule>
  </conditionalFormatting>
  <conditionalFormatting sqref="H38">
    <cfRule type="expression" dxfId="137" priority="7683" stopIfTrue="1">
      <formula>H38&gt;#REF!</formula>
    </cfRule>
  </conditionalFormatting>
  <conditionalFormatting sqref="H38">
    <cfRule type="expression" dxfId="136" priority="7678" stopIfTrue="1">
      <formula>H38&gt;#REF!</formula>
    </cfRule>
  </conditionalFormatting>
  <conditionalFormatting sqref="H39">
    <cfRule type="expression" dxfId="135" priority="7677" stopIfTrue="1">
      <formula>H39&gt;#REF!</formula>
    </cfRule>
  </conditionalFormatting>
  <conditionalFormatting sqref="H39">
    <cfRule type="expression" dxfId="134" priority="7672" stopIfTrue="1">
      <formula>H39&gt;#REF!</formula>
    </cfRule>
  </conditionalFormatting>
  <conditionalFormatting sqref="H39">
    <cfRule type="expression" dxfId="133" priority="7671" stopIfTrue="1">
      <formula>H39&gt;#REF!</formula>
    </cfRule>
  </conditionalFormatting>
  <conditionalFormatting sqref="H39">
    <cfRule type="expression" dxfId="132" priority="7666" stopIfTrue="1">
      <formula>H39&gt;#REF!</formula>
    </cfRule>
  </conditionalFormatting>
  <conditionalFormatting sqref="H40">
    <cfRule type="expression" dxfId="131" priority="7665" stopIfTrue="1">
      <formula>H40&gt;#REF!</formula>
    </cfRule>
  </conditionalFormatting>
  <conditionalFormatting sqref="H40">
    <cfRule type="expression" dxfId="130" priority="7660" stopIfTrue="1">
      <formula>H40&gt;#REF!</formula>
    </cfRule>
  </conditionalFormatting>
  <conditionalFormatting sqref="H39">
    <cfRule type="expression" dxfId="129" priority="7659" stopIfTrue="1">
      <formula>H39&gt;#REF!</formula>
    </cfRule>
  </conditionalFormatting>
  <conditionalFormatting sqref="H39">
    <cfRule type="expression" dxfId="128" priority="7654" stopIfTrue="1">
      <formula>H39&gt;#REF!</formula>
    </cfRule>
  </conditionalFormatting>
  <conditionalFormatting sqref="H40">
    <cfRule type="expression" dxfId="127" priority="7653" stopIfTrue="1">
      <formula>H40&gt;#REF!</formula>
    </cfRule>
  </conditionalFormatting>
  <conditionalFormatting sqref="H40">
    <cfRule type="expression" dxfId="126" priority="7648" stopIfTrue="1">
      <formula>H40&gt;#REF!</formula>
    </cfRule>
  </conditionalFormatting>
  <conditionalFormatting sqref="H40">
    <cfRule type="expression" dxfId="125" priority="7647" stopIfTrue="1">
      <formula>H40&gt;#REF!</formula>
    </cfRule>
  </conditionalFormatting>
  <conditionalFormatting sqref="H40">
    <cfRule type="expression" dxfId="124" priority="7642" stopIfTrue="1">
      <formula>H40&gt;#REF!</formula>
    </cfRule>
  </conditionalFormatting>
  <conditionalFormatting sqref="H41">
    <cfRule type="expression" dxfId="123" priority="7641" stopIfTrue="1">
      <formula>H41&gt;#REF!</formula>
    </cfRule>
  </conditionalFormatting>
  <conditionalFormatting sqref="H41">
    <cfRule type="expression" dxfId="122" priority="7636" stopIfTrue="1">
      <formula>H41&gt;#REF!</formula>
    </cfRule>
  </conditionalFormatting>
  <conditionalFormatting sqref="H38">
    <cfRule type="expression" dxfId="121" priority="7635" stopIfTrue="1">
      <formula>H38&gt;#REF!</formula>
    </cfRule>
  </conditionalFormatting>
  <conditionalFormatting sqref="H38">
    <cfRule type="expression" dxfId="120" priority="7630" stopIfTrue="1">
      <formula>H38&gt;#REF!</formula>
    </cfRule>
  </conditionalFormatting>
  <conditionalFormatting sqref="H39">
    <cfRule type="expression" dxfId="119" priority="7629" stopIfTrue="1">
      <formula>H39&gt;#REF!</formula>
    </cfRule>
  </conditionalFormatting>
  <conditionalFormatting sqref="H39">
    <cfRule type="expression" dxfId="118" priority="7624" stopIfTrue="1">
      <formula>H39&gt;#REF!</formula>
    </cfRule>
  </conditionalFormatting>
  <conditionalFormatting sqref="H39">
    <cfRule type="expression" dxfId="117" priority="7623" stopIfTrue="1">
      <formula>H39&gt;#REF!</formula>
    </cfRule>
  </conditionalFormatting>
  <conditionalFormatting sqref="H39">
    <cfRule type="expression" dxfId="116" priority="7618" stopIfTrue="1">
      <formula>H39&gt;#REF!</formula>
    </cfRule>
  </conditionalFormatting>
  <conditionalFormatting sqref="H40">
    <cfRule type="expression" dxfId="115" priority="7617" stopIfTrue="1">
      <formula>H40&gt;#REF!</formula>
    </cfRule>
  </conditionalFormatting>
  <conditionalFormatting sqref="H40">
    <cfRule type="expression" dxfId="114" priority="7612" stopIfTrue="1">
      <formula>H40&gt;#REF!</formula>
    </cfRule>
  </conditionalFormatting>
  <conditionalFormatting sqref="H39">
    <cfRule type="expression" dxfId="113" priority="7611" stopIfTrue="1">
      <formula>H39&gt;#REF!</formula>
    </cfRule>
  </conditionalFormatting>
  <conditionalFormatting sqref="H39">
    <cfRule type="expression" dxfId="112" priority="7606" stopIfTrue="1">
      <formula>H39&gt;#REF!</formula>
    </cfRule>
  </conditionalFormatting>
  <conditionalFormatting sqref="H40">
    <cfRule type="expression" dxfId="111" priority="7605" stopIfTrue="1">
      <formula>H40&gt;#REF!</formula>
    </cfRule>
  </conditionalFormatting>
  <conditionalFormatting sqref="H40">
    <cfRule type="expression" dxfId="110" priority="7600" stopIfTrue="1">
      <formula>H40&gt;#REF!</formula>
    </cfRule>
  </conditionalFormatting>
  <conditionalFormatting sqref="H40">
    <cfRule type="expression" dxfId="109" priority="7599" stopIfTrue="1">
      <formula>H40&gt;#REF!</formula>
    </cfRule>
  </conditionalFormatting>
  <conditionalFormatting sqref="H40">
    <cfRule type="expression" dxfId="108" priority="7594" stopIfTrue="1">
      <formula>H40&gt;#REF!</formula>
    </cfRule>
  </conditionalFormatting>
  <conditionalFormatting sqref="H41">
    <cfRule type="expression" dxfId="107" priority="7593" stopIfTrue="1">
      <formula>H41&gt;#REF!</formula>
    </cfRule>
  </conditionalFormatting>
  <conditionalFormatting sqref="H41">
    <cfRule type="expression" dxfId="106" priority="7588" stopIfTrue="1">
      <formula>H41&gt;#REF!</formula>
    </cfRule>
  </conditionalFormatting>
  <conditionalFormatting sqref="H39">
    <cfRule type="expression" dxfId="105" priority="7587" stopIfTrue="1">
      <formula>H39&gt;#REF!</formula>
    </cfRule>
  </conditionalFormatting>
  <conditionalFormatting sqref="H39">
    <cfRule type="expression" dxfId="104" priority="7582" stopIfTrue="1">
      <formula>H39&gt;#REF!</formula>
    </cfRule>
  </conditionalFormatting>
  <conditionalFormatting sqref="H40">
    <cfRule type="expression" dxfId="103" priority="7581" stopIfTrue="1">
      <formula>H40&gt;#REF!</formula>
    </cfRule>
  </conditionalFormatting>
  <conditionalFormatting sqref="H40">
    <cfRule type="expression" dxfId="102" priority="7576" stopIfTrue="1">
      <formula>H40&gt;#REF!</formula>
    </cfRule>
  </conditionalFormatting>
  <conditionalFormatting sqref="H40">
    <cfRule type="expression" dxfId="101" priority="7575" stopIfTrue="1">
      <formula>H40&gt;#REF!</formula>
    </cfRule>
  </conditionalFormatting>
  <conditionalFormatting sqref="H40">
    <cfRule type="expression" dxfId="100" priority="7570" stopIfTrue="1">
      <formula>H40&gt;#REF!</formula>
    </cfRule>
  </conditionalFormatting>
  <conditionalFormatting sqref="H41">
    <cfRule type="expression" dxfId="99" priority="7569" stopIfTrue="1">
      <formula>H41&gt;#REF!</formula>
    </cfRule>
  </conditionalFormatting>
  <conditionalFormatting sqref="H41">
    <cfRule type="expression" dxfId="98" priority="7564" stopIfTrue="1">
      <formula>H41&gt;#REF!</formula>
    </cfRule>
  </conditionalFormatting>
  <conditionalFormatting sqref="H40">
    <cfRule type="expression" dxfId="97" priority="7563" stopIfTrue="1">
      <formula>H40&gt;#REF!</formula>
    </cfRule>
  </conditionalFormatting>
  <conditionalFormatting sqref="H40">
    <cfRule type="expression" dxfId="96" priority="7558" stopIfTrue="1">
      <formula>H40&gt;#REF!</formula>
    </cfRule>
  </conditionalFormatting>
  <conditionalFormatting sqref="H41">
    <cfRule type="expression" dxfId="95" priority="7557" stopIfTrue="1">
      <formula>H41&gt;#REF!</formula>
    </cfRule>
  </conditionalFormatting>
  <conditionalFormatting sqref="H41">
    <cfRule type="expression" dxfId="94" priority="7552" stopIfTrue="1">
      <formula>H41&gt;#REF!</formula>
    </cfRule>
  </conditionalFormatting>
  <conditionalFormatting sqref="H41">
    <cfRule type="expression" dxfId="93" priority="7551" stopIfTrue="1">
      <formula>H41&gt;#REF!</formula>
    </cfRule>
  </conditionalFormatting>
  <conditionalFormatting sqref="H41">
    <cfRule type="expression" dxfId="92" priority="7546" stopIfTrue="1">
      <formula>H41&gt;#REF!</formula>
    </cfRule>
  </conditionalFormatting>
  <conditionalFormatting sqref="H42">
    <cfRule type="expression" dxfId="91" priority="7545" stopIfTrue="1">
      <formula>H42&gt;#REF!</formula>
    </cfRule>
  </conditionalFormatting>
  <conditionalFormatting sqref="H42">
    <cfRule type="expression" dxfId="90" priority="7540" stopIfTrue="1">
      <formula>H42&gt;#REF!</formula>
    </cfRule>
  </conditionalFormatting>
  <conditionalFormatting sqref="H42">
    <cfRule type="expression" dxfId="89" priority="7539" stopIfTrue="1">
      <formula>H42&gt;#REF!</formula>
    </cfRule>
  </conditionalFormatting>
  <conditionalFormatting sqref="H42">
    <cfRule type="expression" dxfId="88" priority="7534" stopIfTrue="1">
      <formula>H42&gt;#REF!</formula>
    </cfRule>
  </conditionalFormatting>
  <conditionalFormatting sqref="H42">
    <cfRule type="expression" dxfId="87" priority="7533" stopIfTrue="1">
      <formula>H42&gt;#REF!</formula>
    </cfRule>
  </conditionalFormatting>
  <conditionalFormatting sqref="H42">
    <cfRule type="expression" dxfId="86" priority="7528" stopIfTrue="1">
      <formula>H42&gt;#REF!</formula>
    </cfRule>
  </conditionalFormatting>
  <conditionalFormatting sqref="H42">
    <cfRule type="expression" dxfId="85" priority="7527" stopIfTrue="1">
      <formula>H42&gt;#REF!</formula>
    </cfRule>
  </conditionalFormatting>
  <conditionalFormatting sqref="H42">
    <cfRule type="expression" dxfId="84" priority="7522" stopIfTrue="1">
      <formula>H42&gt;#REF!</formula>
    </cfRule>
  </conditionalFormatting>
  <conditionalFormatting sqref="H42">
    <cfRule type="expression" dxfId="83" priority="7521" stopIfTrue="1">
      <formula>H42&gt;#REF!</formula>
    </cfRule>
  </conditionalFormatting>
  <conditionalFormatting sqref="H42">
    <cfRule type="expression" dxfId="82" priority="7516" stopIfTrue="1">
      <formula>H42&gt;#REF!</formula>
    </cfRule>
  </conditionalFormatting>
  <conditionalFormatting sqref="H42">
    <cfRule type="expression" dxfId="81" priority="7515" stopIfTrue="1">
      <formula>H42&gt;#REF!</formula>
    </cfRule>
  </conditionalFormatting>
  <conditionalFormatting sqref="H42">
    <cfRule type="expression" dxfId="80" priority="7510" stopIfTrue="1">
      <formula>H42&gt;#REF!</formula>
    </cfRule>
  </conditionalFormatting>
  <conditionalFormatting sqref="H43">
    <cfRule type="expression" dxfId="79" priority="7509" stopIfTrue="1">
      <formula>H43&gt;#REF!</formula>
    </cfRule>
  </conditionalFormatting>
  <conditionalFormatting sqref="H43">
    <cfRule type="expression" dxfId="78" priority="7504" stopIfTrue="1">
      <formula>H43&gt;#REF!</formula>
    </cfRule>
  </conditionalFormatting>
  <conditionalFormatting sqref="H85">
    <cfRule type="expression" dxfId="77" priority="2308" stopIfTrue="1">
      <formula>H85&gt;#REF!</formula>
    </cfRule>
  </conditionalFormatting>
  <conditionalFormatting sqref="H84">
    <cfRule type="expression" dxfId="76" priority="1381" stopIfTrue="1">
      <formula>H84&gt;#REF!</formula>
    </cfRule>
  </conditionalFormatting>
  <conditionalFormatting sqref="H83">
    <cfRule type="expression" dxfId="75" priority="586" stopIfTrue="1">
      <formula>H83&gt;#REF!</formula>
    </cfRule>
  </conditionalFormatting>
  <conditionalFormatting sqref="H94">
    <cfRule type="expression" dxfId="74" priority="21" stopIfTrue="1">
      <formula>H94&gt;#REF!</formula>
    </cfRule>
  </conditionalFormatting>
  <conditionalFormatting sqref="H91">
    <cfRule type="expression" dxfId="73" priority="18" stopIfTrue="1">
      <formula>H91&gt;#REF!</formula>
    </cfRule>
  </conditionalFormatting>
  <conditionalFormatting sqref="H92">
    <cfRule type="expression" dxfId="72" priority="15" stopIfTrue="1">
      <formula>H92&gt;#REF!</formula>
    </cfRule>
  </conditionalFormatting>
  <conditionalFormatting sqref="H52:H53">
    <cfRule type="expression" dxfId="71" priority="9" stopIfTrue="1">
      <formula>H52&gt;#REF!</formula>
    </cfRule>
  </conditionalFormatting>
  <conditionalFormatting sqref="H95">
    <cfRule type="expression" dxfId="70" priority="6" stopIfTrue="1">
      <formula>H95&gt;#REF!</formula>
    </cfRule>
  </conditionalFormatting>
  <conditionalFormatting sqref="H53:H55">
    <cfRule type="expression" dxfId="69" priority="3" stopIfTrue="1">
      <formula>H53&gt;#REF!</formula>
    </cfRule>
  </conditionalFormatting>
  <dataValidations xWindow="982" yWindow="602" count="10">
    <dataValidation allowBlank="1" showInputMessage="1" showErrorMessage="1" prompt="入力不要" sqref="A6:A55 Q6:Q107 A58:A107"/>
    <dataValidation type="decimal" imeMode="off" allowBlank="1" showInputMessage="1" showErrorMessage="1" errorTitle="入力確認" error="20秒から10分以内で入力して下さい。_x000a_１分以上の場合は_x000a_1分45秒67→｢145.67｣の形式で_x000a_入力して下さい。" promptTitle="エントリータイム入力" prompt="例　30秒45　→　30.45_x000a_1分13秒32　→　113.32" sqref="H6:H55 N6:N55 J6:J55 P6:P55 L58:L107 L6:L55 N58:N107 P58:P107 H58:H107 J58:J107">
      <formula1>20</formula1>
      <formula2>1000</formula2>
    </dataValidation>
    <dataValidation imeMode="on" allowBlank="1" showInputMessage="1" showErrorMessage="1" promptTitle="名" prompt="選手の名を入力して下さい。" sqref="C6:C55 C58:C107"/>
    <dataValidation imeMode="on" allowBlank="1" showInputMessage="1" showErrorMessage="1" promptTitle="姓" prompt="選手の姓を入力して下さい。" sqref="B6:B55 B58:B107"/>
    <dataValidation imeMode="halfKatakana" allowBlank="1" showInputMessage="1" showErrorMessage="1" promptTitle="選手姓カナ" prompt="選手の姓のフリカナを入力して下さい。_x000a_（半角カタカナ）" sqref="D6:D55 D58:D107"/>
    <dataValidation imeMode="halfKatakana" allowBlank="1" showInputMessage="1" showErrorMessage="1" promptTitle="選手名カナ" prompt="選手の名のフリカナを入力して下さい。_x000a_（半角カタカナ）" sqref="E6:E55 E58:E107"/>
    <dataValidation type="date" imeMode="off" allowBlank="1" showInputMessage="1" showErrorMessage="1" promptTitle="生年月日" prompt="生年月日を西暦で入力して下さい。" sqref="F6:F55 F58:F107">
      <formula1>$AJ$1-100*365</formula1>
      <formula2>TODAY()</formula2>
    </dataValidation>
    <dataValidation type="list" allowBlank="1" showInputMessage="1" showErrorMessage="1" promptTitle="種目選択" sqref="M6:M55 O58:O107 M58:M107 O6:O55">
      <formula1>IF($AI6&lt;12,$AJ$5:$AJ$10,$AJ$23:$AJ$32)</formula1>
    </dataValidation>
    <dataValidation type="list" allowBlank="1" showInputMessage="1" showErrorMessage="1" promptTitle="種目選択" sqref="I6:I55 G6:G55 K6:K55 K58:K107 G58:G107 I58:I107">
      <formula1>$AJ$5:$AJ$8</formula1>
    </dataValidation>
    <dataValidation type="list" allowBlank="1" showInputMessage="1" showErrorMessage="1" sqref="S6:S55 S58:S107">
      <formula1>"○,×"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fitToHeight="4" orientation="portrait" horizontalDpi="300" verticalDpi="300" r:id="rId1"/>
  <headerFooter alignWithMargins="0"/>
  <rowBreaks count="3" manualBreakCount="3">
    <brk id="30" max="18" man="1"/>
    <brk id="56" max="18" man="1"/>
    <brk id="8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9"/>
  <sheetViews>
    <sheetView showGridLines="0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8" sqref="B58:J103"/>
    </sheetView>
  </sheetViews>
  <sheetFormatPr defaultRowHeight="16.5" customHeight="1" x14ac:dyDescent="0.25"/>
  <cols>
    <col min="1" max="1" width="4.7109375" style="68" customWidth="1"/>
    <col min="2" max="5" width="8.7109375" style="4" customWidth="1"/>
    <col min="6" max="6" width="13" style="4" customWidth="1"/>
    <col min="7" max="7" width="18.7109375" style="6" customWidth="1"/>
    <col min="8" max="8" width="10.7109375" style="4" customWidth="1"/>
    <col min="9" max="9" width="18.7109375" style="6" customWidth="1"/>
    <col min="10" max="10" width="10.7109375" style="4" customWidth="1"/>
    <col min="11" max="11" width="18.5703125" style="4" hidden="1" customWidth="1"/>
    <col min="12" max="12" width="10.7109375" style="4" hidden="1" customWidth="1"/>
    <col min="13" max="13" width="18.5703125" style="4" hidden="1" customWidth="1"/>
    <col min="14" max="14" width="10.7109375" style="4" hidden="1" customWidth="1"/>
    <col min="15" max="15" width="18.5703125" style="20" hidden="1" customWidth="1"/>
    <col min="16" max="16" width="10.7109375" style="20" hidden="1" customWidth="1"/>
    <col min="17" max="17" width="6.85546875" style="4" customWidth="1"/>
    <col min="18" max="18" width="5.7109375" style="68" customWidth="1"/>
    <col min="19" max="24" width="4" style="4" hidden="1" customWidth="1"/>
    <col min="25" max="25" width="8.5703125" style="4" hidden="1" customWidth="1"/>
    <col min="26" max="30" width="4" style="4" hidden="1" customWidth="1"/>
    <col min="31" max="31" width="11" style="4" hidden="1" customWidth="1"/>
    <col min="32" max="32" width="8.5703125" style="4" hidden="1" customWidth="1"/>
    <col min="33" max="34" width="6.28515625" style="4" hidden="1" customWidth="1"/>
    <col min="35" max="35" width="16.140625" style="4" hidden="1" customWidth="1"/>
    <col min="36" max="36" width="19.7109375" style="31" hidden="1" customWidth="1"/>
    <col min="37" max="37" width="7.7109375" style="7" hidden="1" customWidth="1"/>
    <col min="38" max="41" width="5.7109375" style="7" hidden="1" customWidth="1"/>
    <col min="42" max="42" width="4.7109375" style="7" hidden="1" customWidth="1"/>
    <col min="43" max="43" width="11" style="4" hidden="1" customWidth="1"/>
    <col min="44" max="44" width="13.5703125" style="4" hidden="1" customWidth="1"/>
    <col min="45" max="45" width="14.85546875" style="4" hidden="1" customWidth="1"/>
    <col min="46" max="50" width="4" style="4" hidden="1" customWidth="1"/>
    <col min="51" max="52" width="5.140625" style="4" hidden="1" customWidth="1"/>
    <col min="53" max="55" width="4" style="4" hidden="1" customWidth="1"/>
    <col min="56" max="60" width="12.28515625" style="4" hidden="1" customWidth="1"/>
    <col min="61" max="63" width="0" style="4" hidden="1" customWidth="1"/>
    <col min="64" max="64" width="9.140625" style="4" hidden="1" customWidth="1"/>
    <col min="65" max="65" width="0" style="4" hidden="1" customWidth="1"/>
    <col min="66" max="16384" width="9.140625" style="4"/>
  </cols>
  <sheetData>
    <row r="1" spans="1:60" ht="16.5" customHeight="1" x14ac:dyDescent="0.25">
      <c r="A1" s="29" t="str">
        <f>申込書!B1</f>
        <v>OWSインドアスイムあいち2018</v>
      </c>
      <c r="G1" s="30"/>
      <c r="H1" s="21"/>
      <c r="I1" s="215" t="s">
        <v>104</v>
      </c>
      <c r="J1" s="216"/>
      <c r="M1" s="90"/>
      <c r="N1" s="90"/>
      <c r="O1" s="90"/>
      <c r="P1" s="90"/>
      <c r="Q1" s="90"/>
      <c r="R1" s="91"/>
      <c r="AF1" s="2"/>
      <c r="AG1" s="2"/>
      <c r="AH1" s="2"/>
      <c r="AI1" s="46" t="s">
        <v>31</v>
      </c>
      <c r="AJ1" s="70">
        <f>申込書!B3</f>
        <v>43505</v>
      </c>
      <c r="AQ1" s="4" t="str">
        <f>YEAR(AJ1)&amp;RIGHT("0"&amp;MONTH(AJ1),2)&amp;RIGHT("0"&amp;DAY(AJ1),2)</f>
        <v>20190209</v>
      </c>
    </row>
    <row r="2" spans="1:60" ht="16.5" customHeight="1" x14ac:dyDescent="0.25">
      <c r="I2" s="7" t="s">
        <v>22</v>
      </c>
      <c r="Q2" s="28"/>
      <c r="AF2" s="28"/>
      <c r="AG2" s="28"/>
      <c r="AH2" s="28"/>
      <c r="AI2" s="46" t="s">
        <v>32</v>
      </c>
      <c r="AJ2" s="70">
        <f>DATEVALUE(YEAR(AJ1)&amp;"/04/01")</f>
        <v>43556</v>
      </c>
      <c r="AQ2" s="4" t="str">
        <f>YEAR(AJ2)&amp;RIGHT("0"&amp;MONTH(AJ2),2)&amp;RIGHT("0"&amp;DAY(AJ2),2)</f>
        <v>20190401</v>
      </c>
    </row>
    <row r="3" spans="1:60" ht="16.5" customHeight="1" x14ac:dyDescent="0.25">
      <c r="A3" s="3"/>
      <c r="B3" s="8" t="str">
        <f>IF(申込書!C6="","チーム登録を行って下さい！",申込書!C6)</f>
        <v>チーム登録を行って下さい！</v>
      </c>
      <c r="C3" s="5"/>
      <c r="D3" s="5"/>
      <c r="E3" s="5"/>
      <c r="Y3" s="74" t="s">
        <v>92</v>
      </c>
      <c r="Z3" s="210" t="s">
        <v>21</v>
      </c>
      <c r="AA3" s="210"/>
      <c r="AB3" s="210"/>
      <c r="AC3" s="75"/>
      <c r="AD3" s="75"/>
      <c r="AI3" s="68" t="s">
        <v>96</v>
      </c>
    </row>
    <row r="4" spans="1:60" s="68" customFormat="1" ht="18.95" customHeight="1" x14ac:dyDescent="0.2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2</v>
      </c>
      <c r="G4" s="207" t="s">
        <v>88</v>
      </c>
      <c r="H4" s="207"/>
      <c r="I4" s="207" t="s">
        <v>89</v>
      </c>
      <c r="J4" s="207"/>
      <c r="K4" s="208" t="s">
        <v>90</v>
      </c>
      <c r="L4" s="209"/>
      <c r="M4" s="208" t="s">
        <v>119</v>
      </c>
      <c r="N4" s="209"/>
      <c r="O4" s="208" t="s">
        <v>120</v>
      </c>
      <c r="P4" s="209"/>
      <c r="Q4" s="9" t="s">
        <v>10</v>
      </c>
      <c r="R4" s="9" t="s">
        <v>33</v>
      </c>
      <c r="S4" s="10"/>
      <c r="T4" s="75" t="s">
        <v>19</v>
      </c>
      <c r="U4" s="75" t="s">
        <v>20</v>
      </c>
      <c r="V4" s="75" t="s">
        <v>91</v>
      </c>
      <c r="W4" s="75" t="s">
        <v>121</v>
      </c>
      <c r="X4" s="75" t="s">
        <v>122</v>
      </c>
      <c r="Y4" s="75" t="s">
        <v>93</v>
      </c>
      <c r="Z4" s="75" t="s">
        <v>19</v>
      </c>
      <c r="AA4" s="75" t="s">
        <v>20</v>
      </c>
      <c r="AB4" s="75" t="s">
        <v>91</v>
      </c>
      <c r="AC4" s="75" t="s">
        <v>123</v>
      </c>
      <c r="AD4" s="75" t="s">
        <v>124</v>
      </c>
      <c r="AE4" s="10" t="s">
        <v>2</v>
      </c>
      <c r="AF4" s="9" t="s">
        <v>68</v>
      </c>
      <c r="AG4" s="45" t="s">
        <v>69</v>
      </c>
      <c r="AH4" s="45" t="s">
        <v>33</v>
      </c>
      <c r="AI4" s="68" t="s">
        <v>10</v>
      </c>
      <c r="AJ4" s="22" t="s">
        <v>133</v>
      </c>
      <c r="AK4" s="19" t="s">
        <v>76</v>
      </c>
      <c r="AL4" s="19" t="s">
        <v>73</v>
      </c>
      <c r="AM4" s="19"/>
      <c r="AN4" s="12"/>
      <c r="AO4" s="12"/>
      <c r="AP4" s="12"/>
      <c r="AT4" s="211" t="s">
        <v>72</v>
      </c>
      <c r="AU4" s="212"/>
      <c r="AV4" s="212"/>
      <c r="AW4" s="212"/>
      <c r="AX4" s="213"/>
      <c r="AY4" s="211" t="s">
        <v>73</v>
      </c>
      <c r="AZ4" s="212"/>
      <c r="BA4" s="212"/>
      <c r="BB4" s="212"/>
      <c r="BC4" s="213"/>
      <c r="BD4" s="214" t="s">
        <v>102</v>
      </c>
      <c r="BE4" s="214"/>
      <c r="BF4" s="214"/>
      <c r="BG4" s="214"/>
      <c r="BH4" s="214"/>
    </row>
    <row r="5" spans="1:60" ht="24" customHeight="1" x14ac:dyDescent="0.25">
      <c r="A5" s="5" t="s">
        <v>17</v>
      </c>
      <c r="G5" s="69" t="s">
        <v>30</v>
      </c>
      <c r="H5" s="9" t="s">
        <v>9</v>
      </c>
      <c r="I5" s="69" t="s">
        <v>30</v>
      </c>
      <c r="J5" s="9" t="s">
        <v>9</v>
      </c>
      <c r="K5" s="69" t="s">
        <v>30</v>
      </c>
      <c r="L5" s="9" t="s">
        <v>9</v>
      </c>
      <c r="M5" s="77" t="s">
        <v>30</v>
      </c>
      <c r="N5" s="76" t="s">
        <v>9</v>
      </c>
      <c r="O5" s="77" t="s">
        <v>30</v>
      </c>
      <c r="P5" s="76" t="s">
        <v>9</v>
      </c>
      <c r="AJ5" s="15"/>
      <c r="AT5" s="76" t="s">
        <v>19</v>
      </c>
      <c r="AU5" s="76" t="s">
        <v>20</v>
      </c>
      <c r="AV5" s="76" t="s">
        <v>91</v>
      </c>
      <c r="AW5" s="76" t="s">
        <v>125</v>
      </c>
      <c r="AX5" s="76" t="s">
        <v>122</v>
      </c>
      <c r="AY5" s="76" t="s">
        <v>19</v>
      </c>
      <c r="AZ5" s="76" t="s">
        <v>20</v>
      </c>
      <c r="BA5" s="76" t="s">
        <v>91</v>
      </c>
      <c r="BB5" s="76" t="s">
        <v>125</v>
      </c>
      <c r="BC5" s="76" t="s">
        <v>122</v>
      </c>
      <c r="BD5" s="76" t="s">
        <v>19</v>
      </c>
      <c r="BE5" s="76" t="s">
        <v>20</v>
      </c>
      <c r="BF5" s="76" t="s">
        <v>91</v>
      </c>
      <c r="BG5" s="76" t="s">
        <v>125</v>
      </c>
      <c r="BH5" s="76" t="s">
        <v>122</v>
      </c>
    </row>
    <row r="6" spans="1:60" ht="24" customHeight="1" x14ac:dyDescent="0.25">
      <c r="A6" s="40" t="str">
        <f>IF(F6="","",1)</f>
        <v/>
      </c>
      <c r="B6" s="38"/>
      <c r="C6" s="38"/>
      <c r="D6" s="38"/>
      <c r="E6" s="38"/>
      <c r="F6" s="43"/>
      <c r="G6" s="38"/>
      <c r="H6" s="44"/>
      <c r="I6" s="38"/>
      <c r="J6" s="44"/>
      <c r="K6" s="44"/>
      <c r="L6" s="44"/>
      <c r="M6" s="44"/>
      <c r="N6" s="44"/>
      <c r="O6" s="44"/>
      <c r="P6" s="44"/>
      <c r="Q6" s="40" t="str">
        <f t="shared" ref="Q6:Q37" si="0">IF(F6="","",INT(($AQ$1-AE6)/10000))</f>
        <v/>
      </c>
      <c r="R6" s="9" t="str">
        <f>IF(ISERROR(VLOOKUP($AI6,$AK$59:$AL$75,2,0)),"",VLOOKUP($AI6,$AK$59:$AL$75,2,0))</f>
        <v/>
      </c>
      <c r="S6" s="13"/>
      <c r="T6" s="14">
        <f t="shared" ref="T6:T55" si="1">IF(G6="",0,1)</f>
        <v>0</v>
      </c>
      <c r="U6" s="14">
        <f>IF(I6="",0,1)</f>
        <v>0</v>
      </c>
      <c r="V6" s="14">
        <f t="shared" ref="V6:V55" si="2">IF(K6="",0,1)</f>
        <v>0</v>
      </c>
      <c r="W6" s="14">
        <f>IF(M6="",0,1)</f>
        <v>0</v>
      </c>
      <c r="X6" s="14">
        <f>IF(O6="",0,1)</f>
        <v>0</v>
      </c>
      <c r="Y6" s="14">
        <f>SUM(T6:X6)</f>
        <v>0</v>
      </c>
      <c r="Z6" s="14">
        <f>IF(G6="",0,IF(OR(G6=I6,G6=K6,G6=M6,G6=O6),1,0))</f>
        <v>0</v>
      </c>
      <c r="AA6" s="14">
        <f>IF(I6="",0,IF(OR(G6=I6,I6=K6,I6=M6,I6=O6),1,0))</f>
        <v>0</v>
      </c>
      <c r="AB6" s="14">
        <f>IF(K6="",0,IF(OR(K6=G6,I6=K6,K6=M6,K6=O6),1,0))</f>
        <v>0</v>
      </c>
      <c r="AC6" s="14">
        <f>IF(M6="",0,IF(OR(G6=M6,I6=M6,K6=M6,M6=O6),1,0))</f>
        <v>0</v>
      </c>
      <c r="AD6" s="14">
        <f>IF(O6="",0,IF(OR(G6=O6,I6=O6,K6=O6,M6=O6),1,0))</f>
        <v>0</v>
      </c>
      <c r="AE6" s="13" t="str">
        <f t="shared" ref="AE6:AE37" si="3">YEAR(F6)&amp;RIGHT("0"&amp;MONTH(F6),2)&amp;RIGHT("0"&amp;DAY(F6),2)</f>
        <v>19000100</v>
      </c>
      <c r="AF6" s="9" t="str">
        <f>IF(ISERROR(VLOOKUP($AI6,$AK$59:$AP$75,5,0)),"",VLOOKUP($AI6,$AK$59:$AP$75,5,0))</f>
        <v/>
      </c>
      <c r="AG6" s="9" t="str">
        <f>IF(ISERROR(VLOOKUP($AI6,$AK$59:$AN$75,3,0)),"",VLOOKUP($AI6,$AK$59:$AN$75,3,0))</f>
        <v/>
      </c>
      <c r="AH6" s="9" t="str">
        <f>IF(ISERROR(VLOOKUP($AI6,$AK$59:$AN$75,4,0)),"",VLOOKUP($AI6,$AK$59:$AN$75,4,0))</f>
        <v/>
      </c>
      <c r="AI6" s="4" t="str">
        <f t="shared" ref="AI6:AI37" si="4">IF(F6="","",INT(($AQ$2-AE6)/10000))</f>
        <v/>
      </c>
      <c r="AJ6" s="23" t="s">
        <v>140</v>
      </c>
      <c r="AK6" s="7">
        <v>1</v>
      </c>
      <c r="AL6" s="7">
        <v>25</v>
      </c>
      <c r="AP6" s="7">
        <v>101</v>
      </c>
      <c r="AQ6" s="4">
        <f t="shared" ref="AQ6:AQ37" si="5">LEN(TRIM(B6))+LEN(TRIM(C6))</f>
        <v>0</v>
      </c>
      <c r="AR6" s="4" t="str">
        <f t="shared" ref="AR6:AR37" si="6">IF(AQ6=2,TRIM(B6)&amp;"      "&amp;TRIM(C6),IF(AQ6=3,TRIM(B6)&amp;"    "&amp;TRIM(C6),IF(AQ6=4,TRIM(B6)&amp;"  "&amp;TRIM(C6),TRIM(B6)&amp;TRIM(C6))))</f>
        <v/>
      </c>
      <c r="AS6" s="4" t="str">
        <f t="shared" ref="AS6:AS37" si="7">D6&amp;" "&amp;E6</f>
        <v xml:space="preserve"> </v>
      </c>
      <c r="AT6" s="4" t="str">
        <f>IF($G6="","",VLOOKUP($G6,$AJ$6:$AL$61,2,0))</f>
        <v/>
      </c>
      <c r="AU6" s="4" t="str">
        <f>IF($I6="","",VLOOKUP($I6,$AJ$6:$AL$61,2,0))</f>
        <v/>
      </c>
      <c r="AV6" s="4" t="str">
        <f>IF($K6="","",VLOOKUP($K6,$AJ$6:$AL$61,2,0))</f>
        <v/>
      </c>
      <c r="AW6" s="4" t="str">
        <f>IF($M6="","",VLOOKUP($M6,$AJ$6:$AL$61,2,0))</f>
        <v/>
      </c>
      <c r="AX6" s="4" t="str">
        <f>IF($O6="","",VLOOKUP($O6,$AJ$6:$AL$61,2,0))</f>
        <v/>
      </c>
      <c r="AY6" s="4" t="str">
        <f>IF($G6="","",VLOOKUP($G6,$AJ$6:$AL$61,3,0))</f>
        <v/>
      </c>
      <c r="AZ6" s="4" t="str">
        <f>IF($I6="","",VLOOKUP($I6,$AJ$6:$AL$61,3,0))</f>
        <v/>
      </c>
      <c r="BA6" s="4" t="str">
        <f>IF($K6="","",VLOOKUP($K6,$AJ$6:$AL$61,3,0))</f>
        <v/>
      </c>
      <c r="BB6" s="4" t="str">
        <f>IF($M6="","",VLOOKUP($M6,$AJ$6:$AL$61,3,0))</f>
        <v/>
      </c>
      <c r="BC6" s="4" t="str">
        <f>IF($O6="","",VLOOKUP($O6,$AJ$6:$AL$61,3,0))</f>
        <v/>
      </c>
      <c r="BD6" s="4" t="str">
        <f t="shared" ref="BD6:BD55" si="8">IF(H6="","999:99.99"," "&amp;LEFT(RIGHT("        "&amp;TEXT(H6,"0.00"),7),2)&amp;":"&amp;RIGHT(TEXT(H6,"0.00"),5))</f>
        <v>999:99.99</v>
      </c>
      <c r="BE6" s="4" t="str">
        <f>IF(J6="","999:99.99"," "&amp;LEFT(RIGHT("        "&amp;TEXT(J6,"0.00"),7),2)&amp;":"&amp;RIGHT(TEXT(J6,"0.00"),5))</f>
        <v>999:99.99</v>
      </c>
      <c r="BF6" s="4" t="str">
        <f>IF(L6="","999:99.99"," "&amp;LEFT(RIGHT("        "&amp;TEXT(L6,"0.00"),7),2)&amp;":"&amp;RIGHT(TEXT(L6,"0.00"),5))</f>
        <v>999:99.99</v>
      </c>
      <c r="BG6" s="4" t="str">
        <f>IF(N6="","999:99.99"," "&amp;LEFT(RIGHT("        "&amp;TEXT(N6,"0.00"),7),2)&amp;":"&amp;RIGHT(TEXT(N6,"0.00"),5))</f>
        <v>999:99.99</v>
      </c>
      <c r="BH6" s="4" t="str">
        <f>IF(P6="","999:99.99"," "&amp;LEFT(RIGHT("        "&amp;TEXT(P6,"0.00"),7),2)&amp;":"&amp;RIGHT(TEXT(P6,"0.00"),5))</f>
        <v>999:99.99</v>
      </c>
    </row>
    <row r="7" spans="1:60" ht="24" customHeight="1" x14ac:dyDescent="0.25">
      <c r="A7" s="40" t="str">
        <f t="shared" ref="A7:A55" si="9">IF(F7="","",A6+1)</f>
        <v/>
      </c>
      <c r="B7" s="38"/>
      <c r="C7" s="38"/>
      <c r="D7" s="38"/>
      <c r="E7" s="38"/>
      <c r="F7" s="43"/>
      <c r="G7" s="38"/>
      <c r="H7" s="44"/>
      <c r="I7" s="38"/>
      <c r="J7" s="44"/>
      <c r="K7" s="44"/>
      <c r="L7" s="44"/>
      <c r="M7" s="44"/>
      <c r="N7" s="44"/>
      <c r="O7" s="44"/>
      <c r="P7" s="44"/>
      <c r="Q7" s="40" t="str">
        <f t="shared" si="0"/>
        <v/>
      </c>
      <c r="R7" s="82" t="str">
        <f t="shared" ref="R7:R55" si="10">IF(ISERROR(VLOOKUP($AI7,$AK$59:$AL$75,2,0)),"",VLOOKUP($AI7,$AK$59:$AL$75,2,0))</f>
        <v/>
      </c>
      <c r="S7" s="13"/>
      <c r="T7" s="14">
        <f t="shared" si="1"/>
        <v>0</v>
      </c>
      <c r="U7" s="14">
        <f t="shared" ref="U7:U55" si="11">IF(I7="",0,1)</f>
        <v>0</v>
      </c>
      <c r="V7" s="14">
        <f t="shared" si="2"/>
        <v>0</v>
      </c>
      <c r="W7" s="14">
        <f t="shared" ref="W7:W55" si="12">IF(M7="",0,1)</f>
        <v>0</v>
      </c>
      <c r="X7" s="14">
        <f t="shared" ref="X7:X55" si="13">IF(O7="",0,1)</f>
        <v>0</v>
      </c>
      <c r="Y7" s="14">
        <f t="shared" ref="Y7:Y55" si="14">SUM(T7:X7)</f>
        <v>0</v>
      </c>
      <c r="Z7" s="14">
        <f t="shared" ref="Z7:Z70" si="15">IF(G7="",0,IF(OR(G7=I7,G7=K7,G7=M7,G7=O7),1,0))</f>
        <v>0</v>
      </c>
      <c r="AA7" s="14">
        <f t="shared" ref="AA7:AA70" si="16">IF(I7="",0,IF(OR(G7=I7,I7=K7,I7=M7,I7=O7),1,0))</f>
        <v>0</v>
      </c>
      <c r="AB7" s="14">
        <f t="shared" ref="AB7:AB70" si="17">IF(K7="",0,IF(OR(K7=G7,I7=K7,K7=M7,K7=O7),1,0))</f>
        <v>0</v>
      </c>
      <c r="AC7" s="14">
        <f t="shared" ref="AC7:AC70" si="18">IF(M7="",0,IF(OR(G7=M7,I7=M7,K7=M7,M7=O7),1,0))</f>
        <v>0</v>
      </c>
      <c r="AD7" s="14">
        <f t="shared" ref="AD7:AD70" si="19">IF(O7="",0,IF(OR(G7=O7,I7=O7,K7=O7,M7=O7),1,0))</f>
        <v>0</v>
      </c>
      <c r="AE7" s="13" t="str">
        <f t="shared" si="3"/>
        <v>19000100</v>
      </c>
      <c r="AF7" s="9" t="str">
        <f t="shared" ref="AF7:AF55" si="20">IF(ISERROR(VLOOKUP($AI7,$AK$59:$AP$75,5,0)),"",VLOOKUP($AI7,$AK$59:$AP$75,5,0))</f>
        <v/>
      </c>
      <c r="AG7" s="9" t="str">
        <f t="shared" ref="AG7:AG55" si="21">IF(ISERROR(VLOOKUP($AI7,$AK$59:$AN$75,3,0)),"",VLOOKUP($AI7,$AK$59:$AN$75,3,0))</f>
        <v/>
      </c>
      <c r="AH7" s="9" t="str">
        <f t="shared" ref="AH7:AH55" si="22">IF(ISERROR(VLOOKUP($AI7,$AK$59:$AN$75,4,0)),"",VLOOKUP($AI7,$AK$59:$AN$75,4,0))</f>
        <v/>
      </c>
      <c r="AI7" s="4" t="str">
        <f t="shared" si="4"/>
        <v/>
      </c>
      <c r="AJ7" s="23" t="s">
        <v>141</v>
      </c>
      <c r="AK7" s="7">
        <v>2</v>
      </c>
      <c r="AL7" s="7">
        <v>25</v>
      </c>
      <c r="AP7" s="7">
        <v>102</v>
      </c>
      <c r="AQ7" s="4">
        <f t="shared" si="5"/>
        <v>0</v>
      </c>
      <c r="AR7" s="4" t="str">
        <f t="shared" si="6"/>
        <v/>
      </c>
      <c r="AS7" s="4" t="str">
        <f t="shared" si="7"/>
        <v xml:space="preserve"> </v>
      </c>
      <c r="AT7" s="4" t="str">
        <f t="shared" ref="AT7:AT55" si="23">IF($G7="","",VLOOKUP($G7,$AJ$6:$AL$61,2,0))</f>
        <v/>
      </c>
      <c r="AU7" s="4" t="str">
        <f t="shared" ref="AU7:AU55" si="24">IF($I7="","",VLOOKUP($I7,$AJ$6:$AL$61,2,0))</f>
        <v/>
      </c>
      <c r="AV7" s="4" t="str">
        <f t="shared" ref="AV7:AV55" si="25">IF($K7="","",VLOOKUP($K7,$AJ$6:$AL$61,2,0))</f>
        <v/>
      </c>
      <c r="AW7" s="4" t="str">
        <f t="shared" ref="AW7:AW70" si="26">IF($M7="","",VLOOKUP($M7,$AJ$6:$AL$61,2,0))</f>
        <v/>
      </c>
      <c r="AX7" s="4" t="str">
        <f t="shared" ref="AX7:AX70" si="27">IF($O7="","",VLOOKUP($O7,$AJ$6:$AL$61,2,0))</f>
        <v/>
      </c>
      <c r="AY7" s="4" t="str">
        <f t="shared" ref="AY7:AY55" si="28">IF($G7="","",VLOOKUP($G7,$AJ$6:$AL$61,3,0))</f>
        <v/>
      </c>
      <c r="AZ7" s="4" t="str">
        <f t="shared" ref="AZ7:AZ55" si="29">IF($I7="","",VLOOKUP($I7,$AJ$6:$AL$61,3,0))</f>
        <v/>
      </c>
      <c r="BA7" s="4" t="str">
        <f t="shared" ref="BA7:BA55" si="30">IF($K7="","",VLOOKUP($K7,$AJ$6:$AL$61,3,0))</f>
        <v/>
      </c>
      <c r="BB7" s="4" t="str">
        <f t="shared" ref="BB7:BB70" si="31">IF($M7="","",VLOOKUP($M7,$AJ$6:$AL$61,3,0))</f>
        <v/>
      </c>
      <c r="BC7" s="4" t="str">
        <f t="shared" ref="BC7:BC70" si="32">IF($O7="","",VLOOKUP($O7,$AJ$6:$AL$61,3,0))</f>
        <v/>
      </c>
      <c r="BD7" s="4" t="str">
        <f t="shared" si="8"/>
        <v>999:99.99</v>
      </c>
      <c r="BE7" s="4" t="str">
        <f t="shared" ref="BE7:BE70" si="33">IF(J7="","999:99.99"," "&amp;LEFT(RIGHT("        "&amp;TEXT(J7,"0.00"),7),2)&amp;":"&amp;RIGHT(TEXT(J7,"0.00"),5))</f>
        <v>999:99.99</v>
      </c>
      <c r="BF7" s="4" t="str">
        <f t="shared" ref="BF7:BF55" si="34">IF(L7="","999:99.99"," "&amp;LEFT(RIGHT("        "&amp;TEXT(L7,"0.00"),7),2)&amp;":"&amp;RIGHT(TEXT(L7,"0.00"),5))</f>
        <v>999:99.99</v>
      </c>
      <c r="BG7" s="4" t="str">
        <f t="shared" ref="BG7:BG70" si="35">IF(N7="","999:99.99"," "&amp;LEFT(RIGHT("        "&amp;TEXT(N7,"0.00"),7),2)&amp;":"&amp;RIGHT(TEXT(N7,"0.00"),5))</f>
        <v>999:99.99</v>
      </c>
      <c r="BH7" s="4" t="str">
        <f t="shared" ref="BH7:BH70" si="36">IF(P7="","999:99.99"," "&amp;LEFT(RIGHT("        "&amp;TEXT(P7,"0.00"),7),2)&amp;":"&amp;RIGHT(TEXT(P7,"0.00"),5))</f>
        <v>999:99.99</v>
      </c>
    </row>
    <row r="8" spans="1:60" ht="24" customHeight="1" x14ac:dyDescent="0.25">
      <c r="A8" s="40" t="str">
        <f t="shared" si="9"/>
        <v/>
      </c>
      <c r="B8" s="38"/>
      <c r="C8" s="38"/>
      <c r="D8" s="38"/>
      <c r="E8" s="38"/>
      <c r="F8" s="43"/>
      <c r="G8" s="38"/>
      <c r="H8" s="44"/>
      <c r="I8" s="38"/>
      <c r="J8" s="44"/>
      <c r="K8" s="44"/>
      <c r="L8" s="44"/>
      <c r="M8" s="44"/>
      <c r="N8" s="44"/>
      <c r="O8" s="44"/>
      <c r="P8" s="44"/>
      <c r="Q8" s="40" t="str">
        <f t="shared" si="0"/>
        <v/>
      </c>
      <c r="R8" s="82" t="str">
        <f t="shared" si="10"/>
        <v/>
      </c>
      <c r="S8" s="13"/>
      <c r="T8" s="14">
        <f t="shared" si="1"/>
        <v>0</v>
      </c>
      <c r="U8" s="14">
        <f t="shared" si="11"/>
        <v>0</v>
      </c>
      <c r="V8" s="14">
        <f t="shared" si="2"/>
        <v>0</v>
      </c>
      <c r="W8" s="14">
        <f t="shared" si="12"/>
        <v>0</v>
      </c>
      <c r="X8" s="14">
        <f t="shared" si="13"/>
        <v>0</v>
      </c>
      <c r="Y8" s="14">
        <f t="shared" si="14"/>
        <v>0</v>
      </c>
      <c r="Z8" s="14">
        <f t="shared" si="15"/>
        <v>0</v>
      </c>
      <c r="AA8" s="14">
        <f t="shared" si="16"/>
        <v>0</v>
      </c>
      <c r="AB8" s="14">
        <f t="shared" si="17"/>
        <v>0</v>
      </c>
      <c r="AC8" s="14">
        <f t="shared" si="18"/>
        <v>0</v>
      </c>
      <c r="AD8" s="14">
        <f t="shared" si="19"/>
        <v>0</v>
      </c>
      <c r="AE8" s="13" t="str">
        <f t="shared" si="3"/>
        <v>19000100</v>
      </c>
      <c r="AF8" s="9" t="str">
        <f t="shared" si="20"/>
        <v/>
      </c>
      <c r="AG8" s="9" t="str">
        <f t="shared" si="21"/>
        <v/>
      </c>
      <c r="AH8" s="9" t="str">
        <f t="shared" si="22"/>
        <v/>
      </c>
      <c r="AI8" s="4" t="str">
        <f t="shared" si="4"/>
        <v/>
      </c>
      <c r="AJ8" s="23" t="s">
        <v>142</v>
      </c>
      <c r="AK8" s="7">
        <v>3</v>
      </c>
      <c r="AL8" s="7">
        <v>25</v>
      </c>
      <c r="AP8" s="7">
        <v>103</v>
      </c>
      <c r="AQ8" s="4">
        <f t="shared" si="5"/>
        <v>0</v>
      </c>
      <c r="AR8" s="4" t="str">
        <f t="shared" si="6"/>
        <v/>
      </c>
      <c r="AS8" s="4" t="str">
        <f t="shared" si="7"/>
        <v xml:space="preserve"> </v>
      </c>
      <c r="AT8" s="4" t="str">
        <f t="shared" si="23"/>
        <v/>
      </c>
      <c r="AU8" s="4" t="str">
        <f t="shared" si="24"/>
        <v/>
      </c>
      <c r="AV8" s="4" t="str">
        <f t="shared" si="25"/>
        <v/>
      </c>
      <c r="AW8" s="4" t="str">
        <f t="shared" si="26"/>
        <v/>
      </c>
      <c r="AX8" s="4" t="str">
        <f t="shared" si="27"/>
        <v/>
      </c>
      <c r="AY8" s="4" t="str">
        <f t="shared" si="28"/>
        <v/>
      </c>
      <c r="AZ8" s="4" t="str">
        <f t="shared" si="29"/>
        <v/>
      </c>
      <c r="BA8" s="4" t="str">
        <f t="shared" si="30"/>
        <v/>
      </c>
      <c r="BB8" s="4" t="str">
        <f t="shared" si="31"/>
        <v/>
      </c>
      <c r="BC8" s="4" t="str">
        <f t="shared" si="32"/>
        <v/>
      </c>
      <c r="BD8" s="4" t="str">
        <f t="shared" si="8"/>
        <v>999:99.99</v>
      </c>
      <c r="BE8" s="4" t="str">
        <f t="shared" si="33"/>
        <v>999:99.99</v>
      </c>
      <c r="BF8" s="4" t="str">
        <f t="shared" si="34"/>
        <v>999:99.99</v>
      </c>
      <c r="BG8" s="4" t="str">
        <f t="shared" si="35"/>
        <v>999:99.99</v>
      </c>
      <c r="BH8" s="4" t="str">
        <f t="shared" si="36"/>
        <v>999:99.99</v>
      </c>
    </row>
    <row r="9" spans="1:60" ht="24" customHeight="1" x14ac:dyDescent="0.25">
      <c r="A9" s="40" t="str">
        <f t="shared" si="9"/>
        <v/>
      </c>
      <c r="B9" s="38"/>
      <c r="C9" s="38"/>
      <c r="D9" s="38"/>
      <c r="E9" s="38"/>
      <c r="F9" s="43"/>
      <c r="G9" s="38"/>
      <c r="H9" s="44"/>
      <c r="I9" s="38"/>
      <c r="J9" s="44"/>
      <c r="K9" s="44"/>
      <c r="L9" s="44"/>
      <c r="M9" s="44"/>
      <c r="N9" s="44"/>
      <c r="O9" s="44"/>
      <c r="P9" s="44"/>
      <c r="Q9" s="40" t="str">
        <f t="shared" si="0"/>
        <v/>
      </c>
      <c r="R9" s="82" t="str">
        <f t="shared" si="10"/>
        <v/>
      </c>
      <c r="S9" s="13"/>
      <c r="T9" s="14">
        <f t="shared" si="1"/>
        <v>0</v>
      </c>
      <c r="U9" s="14">
        <f t="shared" si="11"/>
        <v>0</v>
      </c>
      <c r="V9" s="14">
        <f t="shared" si="2"/>
        <v>0</v>
      </c>
      <c r="W9" s="14">
        <f t="shared" si="12"/>
        <v>0</v>
      </c>
      <c r="X9" s="14">
        <f t="shared" si="13"/>
        <v>0</v>
      </c>
      <c r="Y9" s="14">
        <f t="shared" si="14"/>
        <v>0</v>
      </c>
      <c r="Z9" s="14">
        <f t="shared" si="15"/>
        <v>0</v>
      </c>
      <c r="AA9" s="14">
        <f t="shared" si="16"/>
        <v>0</v>
      </c>
      <c r="AB9" s="14">
        <f t="shared" si="17"/>
        <v>0</v>
      </c>
      <c r="AC9" s="14">
        <f t="shared" si="18"/>
        <v>0</v>
      </c>
      <c r="AD9" s="14">
        <f t="shared" si="19"/>
        <v>0</v>
      </c>
      <c r="AE9" s="13" t="str">
        <f t="shared" si="3"/>
        <v>19000100</v>
      </c>
      <c r="AF9" s="9" t="str">
        <f t="shared" si="20"/>
        <v/>
      </c>
      <c r="AG9" s="9" t="str">
        <f t="shared" si="21"/>
        <v/>
      </c>
      <c r="AH9" s="9" t="str">
        <f t="shared" si="22"/>
        <v/>
      </c>
      <c r="AI9" s="4" t="str">
        <f t="shared" si="4"/>
        <v/>
      </c>
      <c r="AJ9" s="23" t="s">
        <v>143</v>
      </c>
      <c r="AK9" s="37">
        <v>4</v>
      </c>
      <c r="AL9" s="37">
        <v>25</v>
      </c>
      <c r="AM9" s="37"/>
      <c r="AN9" s="37"/>
      <c r="AO9" s="37"/>
      <c r="AP9" s="7">
        <v>104</v>
      </c>
      <c r="AQ9" s="4">
        <f t="shared" si="5"/>
        <v>0</v>
      </c>
      <c r="AR9" s="4" t="str">
        <f t="shared" si="6"/>
        <v/>
      </c>
      <c r="AS9" s="4" t="str">
        <f t="shared" si="7"/>
        <v xml:space="preserve"> </v>
      </c>
      <c r="AT9" s="4" t="str">
        <f t="shared" si="23"/>
        <v/>
      </c>
      <c r="AU9" s="4" t="str">
        <f t="shared" si="24"/>
        <v/>
      </c>
      <c r="AV9" s="4" t="str">
        <f t="shared" si="25"/>
        <v/>
      </c>
      <c r="AW9" s="4" t="str">
        <f t="shared" si="26"/>
        <v/>
      </c>
      <c r="AX9" s="4" t="str">
        <f t="shared" si="27"/>
        <v/>
      </c>
      <c r="AY9" s="4" t="str">
        <f t="shared" si="28"/>
        <v/>
      </c>
      <c r="AZ9" s="4" t="str">
        <f t="shared" si="29"/>
        <v/>
      </c>
      <c r="BA9" s="4" t="str">
        <f t="shared" si="30"/>
        <v/>
      </c>
      <c r="BB9" s="4" t="str">
        <f t="shared" si="31"/>
        <v/>
      </c>
      <c r="BC9" s="4" t="str">
        <f t="shared" si="32"/>
        <v/>
      </c>
      <c r="BD9" s="4" t="str">
        <f t="shared" si="8"/>
        <v>999:99.99</v>
      </c>
      <c r="BE9" s="4" t="str">
        <f t="shared" si="33"/>
        <v>999:99.99</v>
      </c>
      <c r="BF9" s="4" t="str">
        <f t="shared" si="34"/>
        <v>999:99.99</v>
      </c>
      <c r="BG9" s="4" t="str">
        <f t="shared" si="35"/>
        <v>999:99.99</v>
      </c>
      <c r="BH9" s="4" t="str">
        <f t="shared" si="36"/>
        <v>999:99.99</v>
      </c>
    </row>
    <row r="10" spans="1:60" ht="24" customHeight="1" x14ac:dyDescent="0.25">
      <c r="A10" s="40" t="str">
        <f t="shared" si="9"/>
        <v/>
      </c>
      <c r="B10" s="38"/>
      <c r="C10" s="38"/>
      <c r="D10" s="38"/>
      <c r="E10" s="38"/>
      <c r="F10" s="43"/>
      <c r="G10" s="38"/>
      <c r="H10" s="44"/>
      <c r="I10" s="38"/>
      <c r="J10" s="44"/>
      <c r="K10" s="44"/>
      <c r="L10" s="44"/>
      <c r="M10" s="44"/>
      <c r="N10" s="44"/>
      <c r="O10" s="44"/>
      <c r="P10" s="44"/>
      <c r="Q10" s="40" t="str">
        <f t="shared" si="0"/>
        <v/>
      </c>
      <c r="R10" s="82" t="str">
        <f t="shared" si="10"/>
        <v/>
      </c>
      <c r="S10" s="13"/>
      <c r="T10" s="14">
        <f t="shared" si="1"/>
        <v>0</v>
      </c>
      <c r="U10" s="14">
        <f t="shared" si="11"/>
        <v>0</v>
      </c>
      <c r="V10" s="14">
        <f t="shared" si="2"/>
        <v>0</v>
      </c>
      <c r="W10" s="14">
        <f t="shared" si="12"/>
        <v>0</v>
      </c>
      <c r="X10" s="14">
        <f t="shared" si="13"/>
        <v>0</v>
      </c>
      <c r="Y10" s="14">
        <f t="shared" si="14"/>
        <v>0</v>
      </c>
      <c r="Z10" s="14">
        <f t="shared" si="15"/>
        <v>0</v>
      </c>
      <c r="AA10" s="14">
        <f t="shared" si="16"/>
        <v>0</v>
      </c>
      <c r="AB10" s="14">
        <f t="shared" si="17"/>
        <v>0</v>
      </c>
      <c r="AC10" s="14">
        <f t="shared" si="18"/>
        <v>0</v>
      </c>
      <c r="AD10" s="14">
        <f t="shared" si="19"/>
        <v>0</v>
      </c>
      <c r="AE10" s="13" t="str">
        <f t="shared" si="3"/>
        <v>19000100</v>
      </c>
      <c r="AF10" s="9" t="str">
        <f t="shared" si="20"/>
        <v/>
      </c>
      <c r="AG10" s="9" t="str">
        <f t="shared" si="21"/>
        <v/>
      </c>
      <c r="AH10" s="9" t="str">
        <f t="shared" si="22"/>
        <v/>
      </c>
      <c r="AI10" s="4" t="str">
        <f t="shared" si="4"/>
        <v/>
      </c>
      <c r="AJ10" s="23" t="s">
        <v>34</v>
      </c>
      <c r="AK10" s="7">
        <v>1</v>
      </c>
      <c r="AL10" s="7">
        <v>50</v>
      </c>
      <c r="AM10" s="37"/>
      <c r="AN10" s="37"/>
      <c r="AO10" s="37"/>
      <c r="AP10" s="7">
        <v>105</v>
      </c>
      <c r="AQ10" s="4">
        <f t="shared" si="5"/>
        <v>0</v>
      </c>
      <c r="AR10" s="4" t="str">
        <f t="shared" si="6"/>
        <v/>
      </c>
      <c r="AS10" s="4" t="str">
        <f t="shared" si="7"/>
        <v xml:space="preserve"> </v>
      </c>
      <c r="AT10" s="4" t="str">
        <f t="shared" si="23"/>
        <v/>
      </c>
      <c r="AU10" s="4" t="str">
        <f t="shared" si="24"/>
        <v/>
      </c>
      <c r="AV10" s="4" t="str">
        <f t="shared" si="25"/>
        <v/>
      </c>
      <c r="AW10" s="4" t="str">
        <f t="shared" si="26"/>
        <v/>
      </c>
      <c r="AX10" s="4" t="str">
        <f t="shared" si="27"/>
        <v/>
      </c>
      <c r="AY10" s="4" t="str">
        <f t="shared" si="28"/>
        <v/>
      </c>
      <c r="AZ10" s="4" t="str">
        <f t="shared" si="29"/>
        <v/>
      </c>
      <c r="BA10" s="4" t="str">
        <f t="shared" si="30"/>
        <v/>
      </c>
      <c r="BB10" s="4" t="str">
        <f t="shared" si="31"/>
        <v/>
      </c>
      <c r="BC10" s="4" t="str">
        <f t="shared" si="32"/>
        <v/>
      </c>
      <c r="BD10" s="4" t="str">
        <f t="shared" si="8"/>
        <v>999:99.99</v>
      </c>
      <c r="BE10" s="4" t="str">
        <f t="shared" si="33"/>
        <v>999:99.99</v>
      </c>
      <c r="BF10" s="4" t="str">
        <f t="shared" si="34"/>
        <v>999:99.99</v>
      </c>
      <c r="BG10" s="4" t="str">
        <f t="shared" si="35"/>
        <v>999:99.99</v>
      </c>
      <c r="BH10" s="4" t="str">
        <f t="shared" si="36"/>
        <v>999:99.99</v>
      </c>
    </row>
    <row r="11" spans="1:60" ht="24" customHeight="1" x14ac:dyDescent="0.25">
      <c r="A11" s="40" t="str">
        <f t="shared" si="9"/>
        <v/>
      </c>
      <c r="B11" s="38"/>
      <c r="C11" s="38"/>
      <c r="D11" s="38"/>
      <c r="E11" s="38"/>
      <c r="F11" s="43"/>
      <c r="G11" s="38"/>
      <c r="H11" s="44"/>
      <c r="I11" s="38"/>
      <c r="J11" s="44"/>
      <c r="K11" s="44"/>
      <c r="L11" s="44"/>
      <c r="M11" s="44"/>
      <c r="N11" s="44"/>
      <c r="O11" s="44"/>
      <c r="P11" s="44"/>
      <c r="Q11" s="40" t="str">
        <f t="shared" si="0"/>
        <v/>
      </c>
      <c r="R11" s="82" t="str">
        <f t="shared" si="10"/>
        <v/>
      </c>
      <c r="S11" s="13"/>
      <c r="T11" s="14">
        <f t="shared" si="1"/>
        <v>0</v>
      </c>
      <c r="U11" s="14">
        <f t="shared" si="11"/>
        <v>0</v>
      </c>
      <c r="V11" s="14">
        <f t="shared" si="2"/>
        <v>0</v>
      </c>
      <c r="W11" s="14">
        <f t="shared" si="12"/>
        <v>0</v>
      </c>
      <c r="X11" s="14">
        <f t="shared" si="13"/>
        <v>0</v>
      </c>
      <c r="Y11" s="14">
        <f t="shared" si="14"/>
        <v>0</v>
      </c>
      <c r="Z11" s="14">
        <f t="shared" si="15"/>
        <v>0</v>
      </c>
      <c r="AA11" s="14">
        <f t="shared" si="16"/>
        <v>0</v>
      </c>
      <c r="AB11" s="14">
        <f t="shared" si="17"/>
        <v>0</v>
      </c>
      <c r="AC11" s="14">
        <f t="shared" si="18"/>
        <v>0</v>
      </c>
      <c r="AD11" s="14">
        <f t="shared" si="19"/>
        <v>0</v>
      </c>
      <c r="AE11" s="13" t="str">
        <f t="shared" si="3"/>
        <v>19000100</v>
      </c>
      <c r="AF11" s="9" t="str">
        <f t="shared" si="20"/>
        <v/>
      </c>
      <c r="AG11" s="9" t="str">
        <f t="shared" si="21"/>
        <v/>
      </c>
      <c r="AH11" s="9" t="str">
        <f t="shared" si="22"/>
        <v/>
      </c>
      <c r="AI11" s="4" t="str">
        <f t="shared" si="4"/>
        <v/>
      </c>
      <c r="AJ11" s="23" t="s">
        <v>35</v>
      </c>
      <c r="AK11" s="7">
        <v>2</v>
      </c>
      <c r="AL11" s="7">
        <v>50</v>
      </c>
      <c r="AP11" s="7">
        <v>106</v>
      </c>
      <c r="AQ11" s="4">
        <f t="shared" si="5"/>
        <v>0</v>
      </c>
      <c r="AR11" s="4" t="str">
        <f t="shared" si="6"/>
        <v/>
      </c>
      <c r="AS11" s="4" t="str">
        <f t="shared" si="7"/>
        <v xml:space="preserve"> </v>
      </c>
      <c r="AT11" s="4" t="str">
        <f t="shared" si="23"/>
        <v/>
      </c>
      <c r="AU11" s="4" t="str">
        <f t="shared" si="24"/>
        <v/>
      </c>
      <c r="AV11" s="4" t="str">
        <f t="shared" si="25"/>
        <v/>
      </c>
      <c r="AW11" s="4" t="str">
        <f t="shared" si="26"/>
        <v/>
      </c>
      <c r="AX11" s="4" t="str">
        <f t="shared" si="27"/>
        <v/>
      </c>
      <c r="AY11" s="4" t="str">
        <f t="shared" si="28"/>
        <v/>
      </c>
      <c r="AZ11" s="4" t="str">
        <f t="shared" si="29"/>
        <v/>
      </c>
      <c r="BA11" s="4" t="str">
        <f t="shared" si="30"/>
        <v/>
      </c>
      <c r="BB11" s="4" t="str">
        <f t="shared" si="31"/>
        <v/>
      </c>
      <c r="BC11" s="4" t="str">
        <f t="shared" si="32"/>
        <v/>
      </c>
      <c r="BD11" s="4" t="str">
        <f t="shared" si="8"/>
        <v>999:99.99</v>
      </c>
      <c r="BE11" s="4" t="str">
        <f t="shared" si="33"/>
        <v>999:99.99</v>
      </c>
      <c r="BF11" s="4" t="str">
        <f t="shared" si="34"/>
        <v>999:99.99</v>
      </c>
      <c r="BG11" s="4" t="str">
        <f t="shared" si="35"/>
        <v>999:99.99</v>
      </c>
      <c r="BH11" s="4" t="str">
        <f t="shared" si="36"/>
        <v>999:99.99</v>
      </c>
    </row>
    <row r="12" spans="1:60" ht="24" customHeight="1" x14ac:dyDescent="0.25">
      <c r="A12" s="40" t="str">
        <f t="shared" si="9"/>
        <v/>
      </c>
      <c r="B12" s="38"/>
      <c r="C12" s="38"/>
      <c r="D12" s="38"/>
      <c r="E12" s="38"/>
      <c r="F12" s="43"/>
      <c r="G12" s="38"/>
      <c r="H12" s="44"/>
      <c r="I12" s="38"/>
      <c r="J12" s="44"/>
      <c r="K12" s="44"/>
      <c r="L12" s="44"/>
      <c r="M12" s="44"/>
      <c r="N12" s="44"/>
      <c r="O12" s="44"/>
      <c r="P12" s="44"/>
      <c r="Q12" s="40" t="str">
        <f t="shared" si="0"/>
        <v/>
      </c>
      <c r="R12" s="82" t="str">
        <f t="shared" si="10"/>
        <v/>
      </c>
      <c r="S12" s="13"/>
      <c r="T12" s="14">
        <f t="shared" si="1"/>
        <v>0</v>
      </c>
      <c r="U12" s="14">
        <f t="shared" si="11"/>
        <v>0</v>
      </c>
      <c r="V12" s="14">
        <f t="shared" si="2"/>
        <v>0</v>
      </c>
      <c r="W12" s="14">
        <f t="shared" si="12"/>
        <v>0</v>
      </c>
      <c r="X12" s="14">
        <f t="shared" si="13"/>
        <v>0</v>
      </c>
      <c r="Y12" s="14">
        <f t="shared" si="14"/>
        <v>0</v>
      </c>
      <c r="Z12" s="14">
        <f t="shared" si="15"/>
        <v>0</v>
      </c>
      <c r="AA12" s="14">
        <f t="shared" si="16"/>
        <v>0</v>
      </c>
      <c r="AB12" s="14">
        <f t="shared" si="17"/>
        <v>0</v>
      </c>
      <c r="AC12" s="14">
        <f t="shared" si="18"/>
        <v>0</v>
      </c>
      <c r="AD12" s="14">
        <f t="shared" si="19"/>
        <v>0</v>
      </c>
      <c r="AE12" s="13" t="str">
        <f t="shared" si="3"/>
        <v>19000100</v>
      </c>
      <c r="AF12" s="9" t="str">
        <f t="shared" si="20"/>
        <v/>
      </c>
      <c r="AG12" s="9" t="str">
        <f t="shared" si="21"/>
        <v/>
      </c>
      <c r="AH12" s="9" t="str">
        <f t="shared" si="22"/>
        <v/>
      </c>
      <c r="AI12" s="4" t="str">
        <f t="shared" si="4"/>
        <v/>
      </c>
      <c r="AJ12" s="23" t="s">
        <v>36</v>
      </c>
      <c r="AK12" s="7">
        <v>3</v>
      </c>
      <c r="AL12" s="7">
        <v>50</v>
      </c>
      <c r="AP12" s="7">
        <v>107</v>
      </c>
      <c r="AQ12" s="4">
        <f t="shared" si="5"/>
        <v>0</v>
      </c>
      <c r="AR12" s="4" t="str">
        <f t="shared" si="6"/>
        <v/>
      </c>
      <c r="AS12" s="4" t="str">
        <f t="shared" si="7"/>
        <v xml:space="preserve"> </v>
      </c>
      <c r="AT12" s="4" t="str">
        <f t="shared" si="23"/>
        <v/>
      </c>
      <c r="AU12" s="4" t="str">
        <f t="shared" si="24"/>
        <v/>
      </c>
      <c r="AV12" s="4" t="str">
        <f t="shared" si="25"/>
        <v/>
      </c>
      <c r="AW12" s="4" t="str">
        <f t="shared" si="26"/>
        <v/>
      </c>
      <c r="AX12" s="4" t="str">
        <f t="shared" si="27"/>
        <v/>
      </c>
      <c r="AY12" s="4" t="str">
        <f t="shared" si="28"/>
        <v/>
      </c>
      <c r="AZ12" s="4" t="str">
        <f t="shared" si="29"/>
        <v/>
      </c>
      <c r="BA12" s="4" t="str">
        <f t="shared" si="30"/>
        <v/>
      </c>
      <c r="BB12" s="4" t="str">
        <f t="shared" si="31"/>
        <v/>
      </c>
      <c r="BC12" s="4" t="str">
        <f t="shared" si="32"/>
        <v/>
      </c>
      <c r="BD12" s="4" t="str">
        <f t="shared" si="8"/>
        <v>999:99.99</v>
      </c>
      <c r="BE12" s="4" t="str">
        <f t="shared" si="33"/>
        <v>999:99.99</v>
      </c>
      <c r="BF12" s="4" t="str">
        <f t="shared" si="34"/>
        <v>999:99.99</v>
      </c>
      <c r="BG12" s="4" t="str">
        <f t="shared" si="35"/>
        <v>999:99.99</v>
      </c>
      <c r="BH12" s="4" t="str">
        <f t="shared" si="36"/>
        <v>999:99.99</v>
      </c>
    </row>
    <row r="13" spans="1:60" ht="24" customHeight="1" x14ac:dyDescent="0.25">
      <c r="A13" s="40" t="str">
        <f t="shared" si="9"/>
        <v/>
      </c>
      <c r="B13" s="38"/>
      <c r="C13" s="38"/>
      <c r="D13" s="38"/>
      <c r="E13" s="38"/>
      <c r="F13" s="43"/>
      <c r="G13" s="38"/>
      <c r="H13" s="44"/>
      <c r="I13" s="38"/>
      <c r="J13" s="44"/>
      <c r="K13" s="44"/>
      <c r="L13" s="44"/>
      <c r="M13" s="44"/>
      <c r="N13" s="44"/>
      <c r="O13" s="44"/>
      <c r="P13" s="44"/>
      <c r="Q13" s="40" t="str">
        <f t="shared" si="0"/>
        <v/>
      </c>
      <c r="R13" s="82" t="str">
        <f t="shared" si="10"/>
        <v/>
      </c>
      <c r="S13" s="13"/>
      <c r="T13" s="14">
        <f t="shared" si="1"/>
        <v>0</v>
      </c>
      <c r="U13" s="14">
        <f t="shared" si="11"/>
        <v>0</v>
      </c>
      <c r="V13" s="14">
        <f t="shared" si="2"/>
        <v>0</v>
      </c>
      <c r="W13" s="14">
        <f t="shared" si="12"/>
        <v>0</v>
      </c>
      <c r="X13" s="14">
        <f t="shared" si="13"/>
        <v>0</v>
      </c>
      <c r="Y13" s="14">
        <f t="shared" si="14"/>
        <v>0</v>
      </c>
      <c r="Z13" s="14">
        <f t="shared" si="15"/>
        <v>0</v>
      </c>
      <c r="AA13" s="14">
        <f t="shared" si="16"/>
        <v>0</v>
      </c>
      <c r="AB13" s="14">
        <f t="shared" si="17"/>
        <v>0</v>
      </c>
      <c r="AC13" s="14">
        <f t="shared" si="18"/>
        <v>0</v>
      </c>
      <c r="AD13" s="14">
        <f t="shared" si="19"/>
        <v>0</v>
      </c>
      <c r="AE13" s="13" t="str">
        <f t="shared" si="3"/>
        <v>19000100</v>
      </c>
      <c r="AF13" s="9" t="str">
        <f t="shared" si="20"/>
        <v/>
      </c>
      <c r="AG13" s="9" t="str">
        <f t="shared" si="21"/>
        <v/>
      </c>
      <c r="AH13" s="9" t="str">
        <f t="shared" si="22"/>
        <v/>
      </c>
      <c r="AI13" s="4" t="str">
        <f t="shared" si="4"/>
        <v/>
      </c>
      <c r="AJ13" s="23" t="s">
        <v>144</v>
      </c>
      <c r="AK13" s="37">
        <v>4</v>
      </c>
      <c r="AL13" s="37">
        <v>50</v>
      </c>
      <c r="AP13" s="7">
        <v>108</v>
      </c>
      <c r="AQ13" s="4">
        <f t="shared" si="5"/>
        <v>0</v>
      </c>
      <c r="AR13" s="4" t="str">
        <f t="shared" si="6"/>
        <v/>
      </c>
      <c r="AS13" s="4" t="str">
        <f t="shared" si="7"/>
        <v xml:space="preserve"> </v>
      </c>
      <c r="AT13" s="4" t="str">
        <f t="shared" si="23"/>
        <v/>
      </c>
      <c r="AU13" s="4" t="str">
        <f t="shared" si="24"/>
        <v/>
      </c>
      <c r="AV13" s="4" t="str">
        <f t="shared" si="25"/>
        <v/>
      </c>
      <c r="AW13" s="4" t="str">
        <f t="shared" si="26"/>
        <v/>
      </c>
      <c r="AX13" s="4" t="str">
        <f t="shared" si="27"/>
        <v/>
      </c>
      <c r="AY13" s="4" t="str">
        <f t="shared" si="28"/>
        <v/>
      </c>
      <c r="AZ13" s="4" t="str">
        <f t="shared" si="29"/>
        <v/>
      </c>
      <c r="BA13" s="4" t="str">
        <f t="shared" si="30"/>
        <v/>
      </c>
      <c r="BB13" s="4" t="str">
        <f t="shared" si="31"/>
        <v/>
      </c>
      <c r="BC13" s="4" t="str">
        <f t="shared" si="32"/>
        <v/>
      </c>
      <c r="BD13" s="4" t="str">
        <f t="shared" si="8"/>
        <v>999:99.99</v>
      </c>
      <c r="BE13" s="4" t="str">
        <f t="shared" si="33"/>
        <v>999:99.99</v>
      </c>
      <c r="BF13" s="4" t="str">
        <f t="shared" si="34"/>
        <v>999:99.99</v>
      </c>
      <c r="BG13" s="4" t="str">
        <f t="shared" si="35"/>
        <v>999:99.99</v>
      </c>
      <c r="BH13" s="4" t="str">
        <f t="shared" si="36"/>
        <v>999:99.99</v>
      </c>
    </row>
    <row r="14" spans="1:60" ht="24" customHeight="1" x14ac:dyDescent="0.25">
      <c r="A14" s="40" t="str">
        <f t="shared" si="9"/>
        <v/>
      </c>
      <c r="B14" s="38"/>
      <c r="C14" s="38"/>
      <c r="D14" s="38"/>
      <c r="E14" s="38"/>
      <c r="F14" s="43"/>
      <c r="G14" s="38"/>
      <c r="H14" s="44"/>
      <c r="I14" s="38"/>
      <c r="J14" s="44"/>
      <c r="K14" s="44"/>
      <c r="L14" s="44"/>
      <c r="M14" s="44"/>
      <c r="N14" s="44"/>
      <c r="O14" s="44"/>
      <c r="P14" s="44"/>
      <c r="Q14" s="40" t="str">
        <f t="shared" si="0"/>
        <v/>
      </c>
      <c r="R14" s="82" t="str">
        <f t="shared" si="10"/>
        <v/>
      </c>
      <c r="S14" s="13"/>
      <c r="T14" s="14">
        <f t="shared" si="1"/>
        <v>0</v>
      </c>
      <c r="U14" s="14">
        <f t="shared" si="11"/>
        <v>0</v>
      </c>
      <c r="V14" s="14">
        <f t="shared" si="2"/>
        <v>0</v>
      </c>
      <c r="W14" s="14">
        <f t="shared" si="12"/>
        <v>0</v>
      </c>
      <c r="X14" s="14">
        <f t="shared" si="13"/>
        <v>0</v>
      </c>
      <c r="Y14" s="14">
        <f t="shared" si="14"/>
        <v>0</v>
      </c>
      <c r="Z14" s="14">
        <f t="shared" si="15"/>
        <v>0</v>
      </c>
      <c r="AA14" s="14">
        <f t="shared" si="16"/>
        <v>0</v>
      </c>
      <c r="AB14" s="14">
        <f t="shared" si="17"/>
        <v>0</v>
      </c>
      <c r="AC14" s="14">
        <f t="shared" si="18"/>
        <v>0</v>
      </c>
      <c r="AD14" s="14">
        <f t="shared" si="19"/>
        <v>0</v>
      </c>
      <c r="AE14" s="13" t="str">
        <f t="shared" si="3"/>
        <v>19000100</v>
      </c>
      <c r="AF14" s="9" t="str">
        <f t="shared" si="20"/>
        <v/>
      </c>
      <c r="AG14" s="9" t="str">
        <f t="shared" si="21"/>
        <v/>
      </c>
      <c r="AH14" s="9" t="str">
        <f t="shared" si="22"/>
        <v/>
      </c>
      <c r="AI14" s="4" t="str">
        <f t="shared" si="4"/>
        <v/>
      </c>
      <c r="AJ14" s="24" t="s">
        <v>145</v>
      </c>
      <c r="AK14" s="37">
        <v>5</v>
      </c>
      <c r="AL14" s="37">
        <v>100</v>
      </c>
      <c r="AP14" s="7">
        <v>109</v>
      </c>
      <c r="AQ14" s="4">
        <f t="shared" si="5"/>
        <v>0</v>
      </c>
      <c r="AR14" s="4" t="str">
        <f t="shared" si="6"/>
        <v/>
      </c>
      <c r="AS14" s="4" t="str">
        <f t="shared" si="7"/>
        <v xml:space="preserve"> </v>
      </c>
      <c r="AT14" s="4" t="str">
        <f t="shared" si="23"/>
        <v/>
      </c>
      <c r="AU14" s="4" t="str">
        <f t="shared" si="24"/>
        <v/>
      </c>
      <c r="AV14" s="4" t="str">
        <f t="shared" si="25"/>
        <v/>
      </c>
      <c r="AW14" s="4" t="str">
        <f t="shared" si="26"/>
        <v/>
      </c>
      <c r="AX14" s="4" t="str">
        <f t="shared" si="27"/>
        <v/>
      </c>
      <c r="AY14" s="4" t="str">
        <f t="shared" si="28"/>
        <v/>
      </c>
      <c r="AZ14" s="4" t="str">
        <f t="shared" si="29"/>
        <v/>
      </c>
      <c r="BA14" s="4" t="str">
        <f t="shared" si="30"/>
        <v/>
      </c>
      <c r="BB14" s="4" t="str">
        <f t="shared" si="31"/>
        <v/>
      </c>
      <c r="BC14" s="4" t="str">
        <f t="shared" si="32"/>
        <v/>
      </c>
      <c r="BD14" s="4" t="str">
        <f t="shared" si="8"/>
        <v>999:99.99</v>
      </c>
      <c r="BE14" s="4" t="str">
        <f t="shared" si="33"/>
        <v>999:99.99</v>
      </c>
      <c r="BF14" s="4" t="str">
        <f t="shared" si="34"/>
        <v>999:99.99</v>
      </c>
      <c r="BG14" s="4" t="str">
        <f t="shared" si="35"/>
        <v>999:99.99</v>
      </c>
      <c r="BH14" s="4" t="str">
        <f t="shared" si="36"/>
        <v>999:99.99</v>
      </c>
    </row>
    <row r="15" spans="1:60" ht="24" customHeight="1" x14ac:dyDescent="0.25">
      <c r="A15" s="40" t="str">
        <f t="shared" si="9"/>
        <v/>
      </c>
      <c r="B15" s="38"/>
      <c r="C15" s="38"/>
      <c r="D15" s="38"/>
      <c r="E15" s="38"/>
      <c r="F15" s="43"/>
      <c r="G15" s="38"/>
      <c r="H15" s="44"/>
      <c r="I15" s="38"/>
      <c r="J15" s="44"/>
      <c r="K15" s="44"/>
      <c r="L15" s="44"/>
      <c r="M15" s="44"/>
      <c r="N15" s="44"/>
      <c r="O15" s="44"/>
      <c r="P15" s="44"/>
      <c r="Q15" s="40" t="str">
        <f t="shared" si="0"/>
        <v/>
      </c>
      <c r="R15" s="82" t="str">
        <f t="shared" si="10"/>
        <v/>
      </c>
      <c r="S15" s="13"/>
      <c r="T15" s="14">
        <f t="shared" si="1"/>
        <v>0</v>
      </c>
      <c r="U15" s="14">
        <f t="shared" si="11"/>
        <v>0</v>
      </c>
      <c r="V15" s="14">
        <f t="shared" si="2"/>
        <v>0</v>
      </c>
      <c r="W15" s="14">
        <f t="shared" si="12"/>
        <v>0</v>
      </c>
      <c r="X15" s="14">
        <f t="shared" si="13"/>
        <v>0</v>
      </c>
      <c r="Y15" s="14">
        <f t="shared" si="14"/>
        <v>0</v>
      </c>
      <c r="Z15" s="14">
        <f t="shared" si="15"/>
        <v>0</v>
      </c>
      <c r="AA15" s="14">
        <f t="shared" si="16"/>
        <v>0</v>
      </c>
      <c r="AB15" s="14">
        <f t="shared" si="17"/>
        <v>0</v>
      </c>
      <c r="AC15" s="14">
        <f t="shared" si="18"/>
        <v>0</v>
      </c>
      <c r="AD15" s="14">
        <f t="shared" si="19"/>
        <v>0</v>
      </c>
      <c r="AE15" s="13" t="str">
        <f t="shared" si="3"/>
        <v>19000100</v>
      </c>
      <c r="AF15" s="9" t="str">
        <f t="shared" si="20"/>
        <v/>
      </c>
      <c r="AG15" s="9" t="str">
        <f t="shared" si="21"/>
        <v/>
      </c>
      <c r="AH15" s="9" t="str">
        <f t="shared" si="22"/>
        <v/>
      </c>
      <c r="AI15" s="4" t="str">
        <f t="shared" si="4"/>
        <v/>
      </c>
      <c r="AJ15" s="24" t="s">
        <v>37</v>
      </c>
      <c r="AK15" s="37">
        <v>5</v>
      </c>
      <c r="AL15" s="37">
        <v>200</v>
      </c>
      <c r="AP15" s="7">
        <v>110</v>
      </c>
      <c r="AQ15" s="4">
        <f t="shared" si="5"/>
        <v>0</v>
      </c>
      <c r="AR15" s="4" t="str">
        <f t="shared" si="6"/>
        <v/>
      </c>
      <c r="AS15" s="4" t="str">
        <f t="shared" si="7"/>
        <v xml:space="preserve"> </v>
      </c>
      <c r="AT15" s="4" t="str">
        <f t="shared" si="23"/>
        <v/>
      </c>
      <c r="AU15" s="4" t="str">
        <f t="shared" si="24"/>
        <v/>
      </c>
      <c r="AV15" s="4" t="str">
        <f t="shared" si="25"/>
        <v/>
      </c>
      <c r="AW15" s="4" t="str">
        <f t="shared" si="26"/>
        <v/>
      </c>
      <c r="AX15" s="4" t="str">
        <f t="shared" si="27"/>
        <v/>
      </c>
      <c r="AY15" s="4" t="str">
        <f t="shared" si="28"/>
        <v/>
      </c>
      <c r="AZ15" s="4" t="str">
        <f t="shared" si="29"/>
        <v/>
      </c>
      <c r="BA15" s="4" t="str">
        <f t="shared" si="30"/>
        <v/>
      </c>
      <c r="BB15" s="4" t="str">
        <f t="shared" si="31"/>
        <v/>
      </c>
      <c r="BC15" s="4" t="str">
        <f t="shared" si="32"/>
        <v/>
      </c>
      <c r="BD15" s="4" t="str">
        <f t="shared" si="8"/>
        <v>999:99.99</v>
      </c>
      <c r="BE15" s="4" t="str">
        <f t="shared" si="33"/>
        <v>999:99.99</v>
      </c>
      <c r="BF15" s="4" t="str">
        <f t="shared" si="34"/>
        <v>999:99.99</v>
      </c>
      <c r="BG15" s="4" t="str">
        <f t="shared" si="35"/>
        <v>999:99.99</v>
      </c>
      <c r="BH15" s="4" t="str">
        <f t="shared" si="36"/>
        <v>999:99.99</v>
      </c>
    </row>
    <row r="16" spans="1:60" ht="24" customHeight="1" x14ac:dyDescent="0.25">
      <c r="A16" s="40" t="str">
        <f t="shared" si="9"/>
        <v/>
      </c>
      <c r="B16" s="38"/>
      <c r="C16" s="38"/>
      <c r="D16" s="38"/>
      <c r="E16" s="38"/>
      <c r="F16" s="43"/>
      <c r="G16" s="38"/>
      <c r="H16" s="44"/>
      <c r="I16" s="38"/>
      <c r="J16" s="44"/>
      <c r="K16" s="44"/>
      <c r="L16" s="44"/>
      <c r="M16" s="44"/>
      <c r="N16" s="44"/>
      <c r="O16" s="44"/>
      <c r="P16" s="44"/>
      <c r="Q16" s="40" t="str">
        <f t="shared" si="0"/>
        <v/>
      </c>
      <c r="R16" s="82" t="str">
        <f t="shared" si="10"/>
        <v/>
      </c>
      <c r="S16" s="13"/>
      <c r="T16" s="14">
        <f t="shared" si="1"/>
        <v>0</v>
      </c>
      <c r="U16" s="14">
        <f t="shared" si="11"/>
        <v>0</v>
      </c>
      <c r="V16" s="14">
        <f t="shared" si="2"/>
        <v>0</v>
      </c>
      <c r="W16" s="14">
        <f t="shared" si="12"/>
        <v>0</v>
      </c>
      <c r="X16" s="14">
        <f t="shared" si="13"/>
        <v>0</v>
      </c>
      <c r="Y16" s="14">
        <f t="shared" si="14"/>
        <v>0</v>
      </c>
      <c r="Z16" s="14">
        <f t="shared" si="15"/>
        <v>0</v>
      </c>
      <c r="AA16" s="14">
        <f t="shared" si="16"/>
        <v>0</v>
      </c>
      <c r="AB16" s="14">
        <f t="shared" si="17"/>
        <v>0</v>
      </c>
      <c r="AC16" s="14">
        <f t="shared" si="18"/>
        <v>0</v>
      </c>
      <c r="AD16" s="14">
        <f t="shared" si="19"/>
        <v>0</v>
      </c>
      <c r="AE16" s="13" t="str">
        <f t="shared" si="3"/>
        <v>19000100</v>
      </c>
      <c r="AF16" s="9" t="str">
        <f t="shared" si="20"/>
        <v/>
      </c>
      <c r="AG16" s="9" t="str">
        <f t="shared" si="21"/>
        <v/>
      </c>
      <c r="AH16" s="9" t="str">
        <f t="shared" si="22"/>
        <v/>
      </c>
      <c r="AI16" s="4" t="str">
        <f t="shared" si="4"/>
        <v/>
      </c>
      <c r="AJ16" s="23"/>
      <c r="AK16" s="37"/>
      <c r="AL16" s="37"/>
      <c r="AM16" s="37"/>
      <c r="AP16" s="7">
        <v>111</v>
      </c>
      <c r="AQ16" s="4">
        <f t="shared" si="5"/>
        <v>0</v>
      </c>
      <c r="AR16" s="4" t="str">
        <f t="shared" si="6"/>
        <v/>
      </c>
      <c r="AS16" s="4" t="str">
        <f t="shared" si="7"/>
        <v xml:space="preserve"> </v>
      </c>
      <c r="AT16" s="4" t="str">
        <f t="shared" si="23"/>
        <v/>
      </c>
      <c r="AU16" s="4" t="str">
        <f t="shared" si="24"/>
        <v/>
      </c>
      <c r="AV16" s="4" t="str">
        <f t="shared" si="25"/>
        <v/>
      </c>
      <c r="AW16" s="4" t="str">
        <f t="shared" si="26"/>
        <v/>
      </c>
      <c r="AX16" s="4" t="str">
        <f t="shared" si="27"/>
        <v/>
      </c>
      <c r="AY16" s="4" t="str">
        <f t="shared" si="28"/>
        <v/>
      </c>
      <c r="AZ16" s="4" t="str">
        <f t="shared" si="29"/>
        <v/>
      </c>
      <c r="BA16" s="4" t="str">
        <f t="shared" si="30"/>
        <v/>
      </c>
      <c r="BB16" s="4" t="str">
        <f t="shared" si="31"/>
        <v/>
      </c>
      <c r="BC16" s="4" t="str">
        <f t="shared" si="32"/>
        <v/>
      </c>
      <c r="BD16" s="4" t="str">
        <f t="shared" si="8"/>
        <v>999:99.99</v>
      </c>
      <c r="BE16" s="4" t="str">
        <f t="shared" si="33"/>
        <v>999:99.99</v>
      </c>
      <c r="BF16" s="4" t="str">
        <f t="shared" si="34"/>
        <v>999:99.99</v>
      </c>
      <c r="BG16" s="4" t="str">
        <f t="shared" si="35"/>
        <v>999:99.99</v>
      </c>
      <c r="BH16" s="4" t="str">
        <f t="shared" si="36"/>
        <v>999:99.99</v>
      </c>
    </row>
    <row r="17" spans="1:60" ht="24" customHeight="1" x14ac:dyDescent="0.25">
      <c r="A17" s="40" t="str">
        <f t="shared" si="9"/>
        <v/>
      </c>
      <c r="B17" s="38"/>
      <c r="C17" s="38"/>
      <c r="D17" s="38"/>
      <c r="E17" s="38"/>
      <c r="F17" s="43"/>
      <c r="G17" s="38"/>
      <c r="H17" s="44"/>
      <c r="I17" s="38"/>
      <c r="J17" s="44"/>
      <c r="K17" s="44"/>
      <c r="L17" s="44"/>
      <c r="M17" s="44"/>
      <c r="N17" s="44"/>
      <c r="O17" s="44"/>
      <c r="P17" s="44"/>
      <c r="Q17" s="40" t="str">
        <f t="shared" si="0"/>
        <v/>
      </c>
      <c r="R17" s="82" t="str">
        <f t="shared" si="10"/>
        <v/>
      </c>
      <c r="S17" s="13"/>
      <c r="T17" s="14">
        <f t="shared" si="1"/>
        <v>0</v>
      </c>
      <c r="U17" s="14">
        <f t="shared" si="11"/>
        <v>0</v>
      </c>
      <c r="V17" s="14">
        <f t="shared" si="2"/>
        <v>0</v>
      </c>
      <c r="W17" s="14">
        <f t="shared" si="12"/>
        <v>0</v>
      </c>
      <c r="X17" s="14">
        <f t="shared" si="13"/>
        <v>0</v>
      </c>
      <c r="Y17" s="14">
        <f t="shared" si="14"/>
        <v>0</v>
      </c>
      <c r="Z17" s="14">
        <f t="shared" si="15"/>
        <v>0</v>
      </c>
      <c r="AA17" s="14">
        <f t="shared" si="16"/>
        <v>0</v>
      </c>
      <c r="AB17" s="14">
        <f t="shared" si="17"/>
        <v>0</v>
      </c>
      <c r="AC17" s="14">
        <f t="shared" si="18"/>
        <v>0</v>
      </c>
      <c r="AD17" s="14">
        <f t="shared" si="19"/>
        <v>0</v>
      </c>
      <c r="AE17" s="13" t="str">
        <f t="shared" si="3"/>
        <v>19000100</v>
      </c>
      <c r="AF17" s="9" t="str">
        <f t="shared" si="20"/>
        <v/>
      </c>
      <c r="AG17" s="9" t="str">
        <f t="shared" si="21"/>
        <v/>
      </c>
      <c r="AH17" s="9" t="str">
        <f t="shared" si="22"/>
        <v/>
      </c>
      <c r="AI17" s="4" t="str">
        <f t="shared" si="4"/>
        <v/>
      </c>
      <c r="AJ17" s="23"/>
      <c r="AK17" s="37"/>
      <c r="AL17" s="37"/>
      <c r="AM17" s="37"/>
      <c r="AN17" s="37"/>
      <c r="AO17" s="37"/>
      <c r="AP17" s="7">
        <v>112</v>
      </c>
      <c r="AQ17" s="4">
        <f t="shared" si="5"/>
        <v>0</v>
      </c>
      <c r="AR17" s="4" t="str">
        <f t="shared" si="6"/>
        <v/>
      </c>
      <c r="AS17" s="4" t="str">
        <f t="shared" si="7"/>
        <v xml:space="preserve"> </v>
      </c>
      <c r="AT17" s="4" t="str">
        <f t="shared" si="23"/>
        <v/>
      </c>
      <c r="AU17" s="4" t="str">
        <f t="shared" si="24"/>
        <v/>
      </c>
      <c r="AV17" s="4" t="str">
        <f t="shared" si="25"/>
        <v/>
      </c>
      <c r="AW17" s="4" t="str">
        <f t="shared" si="26"/>
        <v/>
      </c>
      <c r="AX17" s="4" t="str">
        <f t="shared" si="27"/>
        <v/>
      </c>
      <c r="AY17" s="4" t="str">
        <f t="shared" si="28"/>
        <v/>
      </c>
      <c r="AZ17" s="4" t="str">
        <f t="shared" si="29"/>
        <v/>
      </c>
      <c r="BA17" s="4" t="str">
        <f t="shared" si="30"/>
        <v/>
      </c>
      <c r="BB17" s="4" t="str">
        <f t="shared" si="31"/>
        <v/>
      </c>
      <c r="BC17" s="4" t="str">
        <f t="shared" si="32"/>
        <v/>
      </c>
      <c r="BD17" s="4" t="str">
        <f t="shared" si="8"/>
        <v>999:99.99</v>
      </c>
      <c r="BE17" s="4" t="str">
        <f t="shared" si="33"/>
        <v>999:99.99</v>
      </c>
      <c r="BF17" s="4" t="str">
        <f t="shared" si="34"/>
        <v>999:99.99</v>
      </c>
      <c r="BG17" s="4" t="str">
        <f t="shared" si="35"/>
        <v>999:99.99</v>
      </c>
      <c r="BH17" s="4" t="str">
        <f t="shared" si="36"/>
        <v>999:99.99</v>
      </c>
    </row>
    <row r="18" spans="1:60" ht="24" customHeight="1" x14ac:dyDescent="0.25">
      <c r="A18" s="40" t="str">
        <f t="shared" si="9"/>
        <v/>
      </c>
      <c r="B18" s="38"/>
      <c r="C18" s="38"/>
      <c r="D18" s="38"/>
      <c r="E18" s="38"/>
      <c r="F18" s="43"/>
      <c r="G18" s="38"/>
      <c r="H18" s="44"/>
      <c r="I18" s="38"/>
      <c r="J18" s="44"/>
      <c r="K18" s="44"/>
      <c r="L18" s="44"/>
      <c r="M18" s="44"/>
      <c r="N18" s="44"/>
      <c r="O18" s="44"/>
      <c r="P18" s="44"/>
      <c r="Q18" s="40" t="str">
        <f t="shared" si="0"/>
        <v/>
      </c>
      <c r="R18" s="82" t="str">
        <f t="shared" si="10"/>
        <v/>
      </c>
      <c r="S18" s="13"/>
      <c r="T18" s="14">
        <f t="shared" si="1"/>
        <v>0</v>
      </c>
      <c r="U18" s="14">
        <f t="shared" si="11"/>
        <v>0</v>
      </c>
      <c r="V18" s="14">
        <f t="shared" si="2"/>
        <v>0</v>
      </c>
      <c r="W18" s="14">
        <f t="shared" si="12"/>
        <v>0</v>
      </c>
      <c r="X18" s="14">
        <f t="shared" si="13"/>
        <v>0</v>
      </c>
      <c r="Y18" s="14">
        <f t="shared" si="14"/>
        <v>0</v>
      </c>
      <c r="Z18" s="14">
        <f t="shared" si="15"/>
        <v>0</v>
      </c>
      <c r="AA18" s="14">
        <f t="shared" si="16"/>
        <v>0</v>
      </c>
      <c r="AB18" s="14">
        <f t="shared" si="17"/>
        <v>0</v>
      </c>
      <c r="AC18" s="14">
        <f t="shared" si="18"/>
        <v>0</v>
      </c>
      <c r="AD18" s="14">
        <f t="shared" si="19"/>
        <v>0</v>
      </c>
      <c r="AE18" s="13" t="str">
        <f t="shared" si="3"/>
        <v>19000100</v>
      </c>
      <c r="AF18" s="9" t="str">
        <f t="shared" si="20"/>
        <v/>
      </c>
      <c r="AG18" s="9" t="str">
        <f t="shared" si="21"/>
        <v/>
      </c>
      <c r="AH18" s="9" t="str">
        <f t="shared" si="22"/>
        <v/>
      </c>
      <c r="AI18" s="4" t="str">
        <f t="shared" si="4"/>
        <v/>
      </c>
      <c r="AJ18" s="23"/>
      <c r="AK18" s="37"/>
      <c r="AL18" s="37"/>
      <c r="AM18" s="37"/>
      <c r="AN18" s="37"/>
      <c r="AO18" s="37"/>
      <c r="AP18" s="7">
        <v>113</v>
      </c>
      <c r="AQ18" s="4">
        <f t="shared" si="5"/>
        <v>0</v>
      </c>
      <c r="AR18" s="4" t="str">
        <f t="shared" si="6"/>
        <v/>
      </c>
      <c r="AS18" s="4" t="str">
        <f t="shared" si="7"/>
        <v xml:space="preserve"> </v>
      </c>
      <c r="AT18" s="4" t="str">
        <f t="shared" si="23"/>
        <v/>
      </c>
      <c r="AU18" s="4" t="str">
        <f t="shared" si="24"/>
        <v/>
      </c>
      <c r="AV18" s="4" t="str">
        <f t="shared" si="25"/>
        <v/>
      </c>
      <c r="AW18" s="4" t="str">
        <f t="shared" si="26"/>
        <v/>
      </c>
      <c r="AX18" s="4" t="str">
        <f t="shared" si="27"/>
        <v/>
      </c>
      <c r="AY18" s="4" t="str">
        <f t="shared" si="28"/>
        <v/>
      </c>
      <c r="AZ18" s="4" t="str">
        <f t="shared" si="29"/>
        <v/>
      </c>
      <c r="BA18" s="4" t="str">
        <f t="shared" si="30"/>
        <v/>
      </c>
      <c r="BB18" s="4" t="str">
        <f t="shared" si="31"/>
        <v/>
      </c>
      <c r="BC18" s="4" t="str">
        <f t="shared" si="32"/>
        <v/>
      </c>
      <c r="BD18" s="4" t="str">
        <f t="shared" si="8"/>
        <v>999:99.99</v>
      </c>
      <c r="BE18" s="4" t="str">
        <f t="shared" si="33"/>
        <v>999:99.99</v>
      </c>
      <c r="BF18" s="4" t="str">
        <f t="shared" si="34"/>
        <v>999:99.99</v>
      </c>
      <c r="BG18" s="4" t="str">
        <f t="shared" si="35"/>
        <v>999:99.99</v>
      </c>
      <c r="BH18" s="4" t="str">
        <f t="shared" si="36"/>
        <v>999:99.99</v>
      </c>
    </row>
    <row r="19" spans="1:60" ht="24" customHeight="1" x14ac:dyDescent="0.25">
      <c r="A19" s="40" t="str">
        <f t="shared" si="9"/>
        <v/>
      </c>
      <c r="B19" s="38"/>
      <c r="C19" s="38"/>
      <c r="D19" s="38"/>
      <c r="E19" s="38"/>
      <c r="F19" s="43"/>
      <c r="G19" s="38"/>
      <c r="H19" s="44"/>
      <c r="I19" s="38"/>
      <c r="J19" s="44"/>
      <c r="K19" s="44"/>
      <c r="L19" s="44"/>
      <c r="M19" s="44"/>
      <c r="N19" s="44"/>
      <c r="O19" s="44"/>
      <c r="P19" s="44"/>
      <c r="Q19" s="40" t="str">
        <f t="shared" si="0"/>
        <v/>
      </c>
      <c r="R19" s="82" t="str">
        <f t="shared" si="10"/>
        <v/>
      </c>
      <c r="S19" s="13"/>
      <c r="T19" s="14">
        <f t="shared" si="1"/>
        <v>0</v>
      </c>
      <c r="U19" s="14">
        <f t="shared" si="11"/>
        <v>0</v>
      </c>
      <c r="V19" s="14">
        <f t="shared" si="2"/>
        <v>0</v>
      </c>
      <c r="W19" s="14">
        <f t="shared" si="12"/>
        <v>0</v>
      </c>
      <c r="X19" s="14">
        <f t="shared" si="13"/>
        <v>0</v>
      </c>
      <c r="Y19" s="14">
        <f t="shared" si="14"/>
        <v>0</v>
      </c>
      <c r="Z19" s="14">
        <f t="shared" si="15"/>
        <v>0</v>
      </c>
      <c r="AA19" s="14">
        <f t="shared" si="16"/>
        <v>0</v>
      </c>
      <c r="AB19" s="14">
        <f t="shared" si="17"/>
        <v>0</v>
      </c>
      <c r="AC19" s="14">
        <f t="shared" si="18"/>
        <v>0</v>
      </c>
      <c r="AD19" s="14">
        <f t="shared" si="19"/>
        <v>0</v>
      </c>
      <c r="AE19" s="13" t="str">
        <f t="shared" si="3"/>
        <v>19000100</v>
      </c>
      <c r="AF19" s="9" t="str">
        <f t="shared" si="20"/>
        <v/>
      </c>
      <c r="AG19" s="9" t="str">
        <f t="shared" si="21"/>
        <v/>
      </c>
      <c r="AH19" s="9" t="str">
        <f t="shared" si="22"/>
        <v/>
      </c>
      <c r="AI19" s="4" t="str">
        <f t="shared" si="4"/>
        <v/>
      </c>
      <c r="AJ19" s="24"/>
      <c r="AK19" s="37"/>
      <c r="AL19" s="37"/>
      <c r="AM19" s="37"/>
      <c r="AN19" s="37"/>
      <c r="AO19" s="37"/>
      <c r="AP19" s="7">
        <v>114</v>
      </c>
      <c r="AQ19" s="4">
        <f t="shared" si="5"/>
        <v>0</v>
      </c>
      <c r="AR19" s="4" t="str">
        <f t="shared" si="6"/>
        <v/>
      </c>
      <c r="AS19" s="4" t="str">
        <f t="shared" si="7"/>
        <v xml:space="preserve"> </v>
      </c>
      <c r="AT19" s="4" t="str">
        <f t="shared" si="23"/>
        <v/>
      </c>
      <c r="AU19" s="4" t="str">
        <f t="shared" si="24"/>
        <v/>
      </c>
      <c r="AV19" s="4" t="str">
        <f t="shared" si="25"/>
        <v/>
      </c>
      <c r="AW19" s="4" t="str">
        <f t="shared" si="26"/>
        <v/>
      </c>
      <c r="AX19" s="4" t="str">
        <f t="shared" si="27"/>
        <v/>
      </c>
      <c r="AY19" s="4" t="str">
        <f t="shared" si="28"/>
        <v/>
      </c>
      <c r="AZ19" s="4" t="str">
        <f t="shared" si="29"/>
        <v/>
      </c>
      <c r="BA19" s="4" t="str">
        <f t="shared" si="30"/>
        <v/>
      </c>
      <c r="BB19" s="4" t="str">
        <f t="shared" si="31"/>
        <v/>
      </c>
      <c r="BC19" s="4" t="str">
        <f t="shared" si="32"/>
        <v/>
      </c>
      <c r="BD19" s="4" t="str">
        <f t="shared" si="8"/>
        <v>999:99.99</v>
      </c>
      <c r="BE19" s="4" t="str">
        <f t="shared" si="33"/>
        <v>999:99.99</v>
      </c>
      <c r="BF19" s="4" t="str">
        <f t="shared" si="34"/>
        <v>999:99.99</v>
      </c>
      <c r="BG19" s="4" t="str">
        <f t="shared" si="35"/>
        <v>999:99.99</v>
      </c>
      <c r="BH19" s="4" t="str">
        <f t="shared" si="36"/>
        <v>999:99.99</v>
      </c>
    </row>
    <row r="20" spans="1:60" ht="24" customHeight="1" x14ac:dyDescent="0.25">
      <c r="A20" s="40" t="str">
        <f t="shared" si="9"/>
        <v/>
      </c>
      <c r="B20" s="38"/>
      <c r="C20" s="38"/>
      <c r="D20" s="38"/>
      <c r="E20" s="38"/>
      <c r="F20" s="43"/>
      <c r="G20" s="38"/>
      <c r="H20" s="44"/>
      <c r="I20" s="38"/>
      <c r="J20" s="44"/>
      <c r="K20" s="44"/>
      <c r="L20" s="44"/>
      <c r="M20" s="44"/>
      <c r="N20" s="44"/>
      <c r="O20" s="44"/>
      <c r="P20" s="44"/>
      <c r="Q20" s="40" t="str">
        <f t="shared" si="0"/>
        <v/>
      </c>
      <c r="R20" s="82" t="str">
        <f t="shared" si="10"/>
        <v/>
      </c>
      <c r="S20" s="13"/>
      <c r="T20" s="14">
        <f t="shared" si="1"/>
        <v>0</v>
      </c>
      <c r="U20" s="14">
        <f t="shared" si="11"/>
        <v>0</v>
      </c>
      <c r="V20" s="14">
        <f t="shared" si="2"/>
        <v>0</v>
      </c>
      <c r="W20" s="14">
        <f t="shared" si="12"/>
        <v>0</v>
      </c>
      <c r="X20" s="14">
        <f t="shared" si="13"/>
        <v>0</v>
      </c>
      <c r="Y20" s="14">
        <f t="shared" si="14"/>
        <v>0</v>
      </c>
      <c r="Z20" s="14">
        <f t="shared" si="15"/>
        <v>0</v>
      </c>
      <c r="AA20" s="14">
        <f t="shared" si="16"/>
        <v>0</v>
      </c>
      <c r="AB20" s="14">
        <f t="shared" si="17"/>
        <v>0</v>
      </c>
      <c r="AC20" s="14">
        <f t="shared" si="18"/>
        <v>0</v>
      </c>
      <c r="AD20" s="14">
        <f t="shared" si="19"/>
        <v>0</v>
      </c>
      <c r="AE20" s="13" t="str">
        <f t="shared" si="3"/>
        <v>19000100</v>
      </c>
      <c r="AF20" s="9" t="str">
        <f t="shared" si="20"/>
        <v/>
      </c>
      <c r="AG20" s="9" t="str">
        <f t="shared" si="21"/>
        <v/>
      </c>
      <c r="AH20" s="9" t="str">
        <f t="shared" si="22"/>
        <v/>
      </c>
      <c r="AI20" s="4" t="str">
        <f t="shared" si="4"/>
        <v/>
      </c>
      <c r="AJ20" s="71"/>
      <c r="AK20" s="37"/>
      <c r="AL20" s="37"/>
      <c r="AM20" s="37"/>
      <c r="AN20" s="37"/>
      <c r="AO20" s="37"/>
      <c r="AP20" s="7">
        <v>115</v>
      </c>
      <c r="AQ20" s="4">
        <f t="shared" si="5"/>
        <v>0</v>
      </c>
      <c r="AR20" s="4" t="str">
        <f t="shared" si="6"/>
        <v/>
      </c>
      <c r="AS20" s="4" t="str">
        <f t="shared" si="7"/>
        <v xml:space="preserve"> </v>
      </c>
      <c r="AT20" s="4" t="str">
        <f t="shared" si="23"/>
        <v/>
      </c>
      <c r="AU20" s="4" t="str">
        <f t="shared" si="24"/>
        <v/>
      </c>
      <c r="AV20" s="4" t="str">
        <f t="shared" si="25"/>
        <v/>
      </c>
      <c r="AW20" s="4" t="str">
        <f t="shared" si="26"/>
        <v/>
      </c>
      <c r="AX20" s="4" t="str">
        <f t="shared" si="27"/>
        <v/>
      </c>
      <c r="AY20" s="4" t="str">
        <f t="shared" si="28"/>
        <v/>
      </c>
      <c r="AZ20" s="4" t="str">
        <f t="shared" si="29"/>
        <v/>
      </c>
      <c r="BA20" s="4" t="str">
        <f t="shared" si="30"/>
        <v/>
      </c>
      <c r="BB20" s="4" t="str">
        <f t="shared" si="31"/>
        <v/>
      </c>
      <c r="BC20" s="4" t="str">
        <f t="shared" si="32"/>
        <v/>
      </c>
      <c r="BD20" s="4" t="str">
        <f t="shared" si="8"/>
        <v>999:99.99</v>
      </c>
      <c r="BE20" s="4" t="str">
        <f t="shared" si="33"/>
        <v>999:99.99</v>
      </c>
      <c r="BF20" s="4" t="str">
        <f t="shared" si="34"/>
        <v>999:99.99</v>
      </c>
      <c r="BG20" s="4" t="str">
        <f t="shared" si="35"/>
        <v>999:99.99</v>
      </c>
      <c r="BH20" s="4" t="str">
        <f t="shared" si="36"/>
        <v>999:99.99</v>
      </c>
    </row>
    <row r="21" spans="1:60" ht="24" customHeight="1" x14ac:dyDescent="0.25">
      <c r="A21" s="40" t="str">
        <f t="shared" si="9"/>
        <v/>
      </c>
      <c r="B21" s="38"/>
      <c r="C21" s="38"/>
      <c r="D21" s="38"/>
      <c r="E21" s="38"/>
      <c r="F21" s="43"/>
      <c r="G21" s="38"/>
      <c r="H21" s="44"/>
      <c r="I21" s="38"/>
      <c r="J21" s="44"/>
      <c r="K21" s="44"/>
      <c r="L21" s="44"/>
      <c r="M21" s="44"/>
      <c r="N21" s="44"/>
      <c r="O21" s="44"/>
      <c r="P21" s="44"/>
      <c r="Q21" s="40" t="str">
        <f t="shared" si="0"/>
        <v/>
      </c>
      <c r="R21" s="82" t="str">
        <f t="shared" si="10"/>
        <v/>
      </c>
      <c r="S21" s="13"/>
      <c r="T21" s="14">
        <f t="shared" si="1"/>
        <v>0</v>
      </c>
      <c r="U21" s="14">
        <f t="shared" si="11"/>
        <v>0</v>
      </c>
      <c r="V21" s="14">
        <f t="shared" si="2"/>
        <v>0</v>
      </c>
      <c r="W21" s="14">
        <f t="shared" si="12"/>
        <v>0</v>
      </c>
      <c r="X21" s="14">
        <f t="shared" si="13"/>
        <v>0</v>
      </c>
      <c r="Y21" s="14">
        <f t="shared" si="14"/>
        <v>0</v>
      </c>
      <c r="Z21" s="14">
        <f t="shared" si="15"/>
        <v>0</v>
      </c>
      <c r="AA21" s="14">
        <f t="shared" si="16"/>
        <v>0</v>
      </c>
      <c r="AB21" s="14">
        <f t="shared" si="17"/>
        <v>0</v>
      </c>
      <c r="AC21" s="14">
        <f t="shared" si="18"/>
        <v>0</v>
      </c>
      <c r="AD21" s="14">
        <f t="shared" si="19"/>
        <v>0</v>
      </c>
      <c r="AE21" s="13" t="str">
        <f t="shared" si="3"/>
        <v>19000100</v>
      </c>
      <c r="AF21" s="9" t="str">
        <f t="shared" si="20"/>
        <v/>
      </c>
      <c r="AG21" s="9" t="str">
        <f t="shared" si="21"/>
        <v/>
      </c>
      <c r="AH21" s="9" t="str">
        <f t="shared" si="22"/>
        <v/>
      </c>
      <c r="AI21" s="4" t="str">
        <f t="shared" si="4"/>
        <v/>
      </c>
      <c r="AJ21" s="71"/>
      <c r="AK21" s="37"/>
      <c r="AL21" s="37"/>
      <c r="AM21" s="37"/>
      <c r="AN21" s="37"/>
      <c r="AO21" s="37"/>
      <c r="AP21" s="7">
        <v>116</v>
      </c>
      <c r="AQ21" s="4">
        <f t="shared" si="5"/>
        <v>0</v>
      </c>
      <c r="AR21" s="4" t="str">
        <f t="shared" si="6"/>
        <v/>
      </c>
      <c r="AS21" s="4" t="str">
        <f t="shared" si="7"/>
        <v xml:space="preserve"> </v>
      </c>
      <c r="AT21" s="4" t="str">
        <f t="shared" si="23"/>
        <v/>
      </c>
      <c r="AU21" s="4" t="str">
        <f t="shared" si="24"/>
        <v/>
      </c>
      <c r="AV21" s="4" t="str">
        <f t="shared" si="25"/>
        <v/>
      </c>
      <c r="AW21" s="4" t="str">
        <f t="shared" si="26"/>
        <v/>
      </c>
      <c r="AX21" s="4" t="str">
        <f t="shared" si="27"/>
        <v/>
      </c>
      <c r="AY21" s="4" t="str">
        <f t="shared" si="28"/>
        <v/>
      </c>
      <c r="AZ21" s="4" t="str">
        <f t="shared" si="29"/>
        <v/>
      </c>
      <c r="BA21" s="4" t="str">
        <f t="shared" si="30"/>
        <v/>
      </c>
      <c r="BB21" s="4" t="str">
        <f t="shared" si="31"/>
        <v/>
      </c>
      <c r="BC21" s="4" t="str">
        <f t="shared" si="32"/>
        <v/>
      </c>
      <c r="BD21" s="4" t="str">
        <f t="shared" si="8"/>
        <v>999:99.99</v>
      </c>
      <c r="BE21" s="4" t="str">
        <f t="shared" si="33"/>
        <v>999:99.99</v>
      </c>
      <c r="BF21" s="4" t="str">
        <f t="shared" si="34"/>
        <v>999:99.99</v>
      </c>
      <c r="BG21" s="4" t="str">
        <f t="shared" si="35"/>
        <v>999:99.99</v>
      </c>
      <c r="BH21" s="4" t="str">
        <f t="shared" si="36"/>
        <v>999:99.99</v>
      </c>
    </row>
    <row r="22" spans="1:60" ht="24" customHeight="1" x14ac:dyDescent="0.25">
      <c r="A22" s="40" t="str">
        <f t="shared" si="9"/>
        <v/>
      </c>
      <c r="B22" s="38"/>
      <c r="C22" s="38"/>
      <c r="D22" s="38"/>
      <c r="E22" s="38"/>
      <c r="F22" s="43"/>
      <c r="G22" s="38"/>
      <c r="H22" s="44"/>
      <c r="I22" s="38"/>
      <c r="J22" s="44"/>
      <c r="K22" s="44"/>
      <c r="L22" s="44"/>
      <c r="M22" s="44"/>
      <c r="N22" s="44"/>
      <c r="O22" s="44"/>
      <c r="P22" s="44"/>
      <c r="Q22" s="40" t="str">
        <f t="shared" si="0"/>
        <v/>
      </c>
      <c r="R22" s="82" t="str">
        <f t="shared" si="10"/>
        <v/>
      </c>
      <c r="S22" s="13"/>
      <c r="T22" s="14">
        <f t="shared" si="1"/>
        <v>0</v>
      </c>
      <c r="U22" s="14">
        <f t="shared" si="11"/>
        <v>0</v>
      </c>
      <c r="V22" s="14">
        <f t="shared" si="2"/>
        <v>0</v>
      </c>
      <c r="W22" s="14">
        <f t="shared" si="12"/>
        <v>0</v>
      </c>
      <c r="X22" s="14">
        <f t="shared" si="13"/>
        <v>0</v>
      </c>
      <c r="Y22" s="14">
        <f t="shared" si="14"/>
        <v>0</v>
      </c>
      <c r="Z22" s="14">
        <f t="shared" si="15"/>
        <v>0</v>
      </c>
      <c r="AA22" s="14">
        <f t="shared" si="16"/>
        <v>0</v>
      </c>
      <c r="AB22" s="14">
        <f t="shared" si="17"/>
        <v>0</v>
      </c>
      <c r="AC22" s="14">
        <f t="shared" si="18"/>
        <v>0</v>
      </c>
      <c r="AD22" s="14">
        <f t="shared" si="19"/>
        <v>0</v>
      </c>
      <c r="AE22" s="13" t="str">
        <f t="shared" si="3"/>
        <v>19000100</v>
      </c>
      <c r="AF22" s="9" t="str">
        <f t="shared" si="20"/>
        <v/>
      </c>
      <c r="AG22" s="9" t="str">
        <f t="shared" si="21"/>
        <v/>
      </c>
      <c r="AH22" s="9" t="str">
        <f t="shared" si="22"/>
        <v/>
      </c>
      <c r="AI22" s="4" t="str">
        <f t="shared" si="4"/>
        <v/>
      </c>
      <c r="AJ22" s="22"/>
      <c r="AN22" s="37"/>
      <c r="AO22" s="37"/>
      <c r="AP22" s="7">
        <v>117</v>
      </c>
      <c r="AQ22" s="4">
        <f t="shared" si="5"/>
        <v>0</v>
      </c>
      <c r="AR22" s="4" t="str">
        <f t="shared" si="6"/>
        <v/>
      </c>
      <c r="AS22" s="4" t="str">
        <f t="shared" si="7"/>
        <v xml:space="preserve"> </v>
      </c>
      <c r="AT22" s="4" t="str">
        <f t="shared" si="23"/>
        <v/>
      </c>
      <c r="AU22" s="4" t="str">
        <f t="shared" si="24"/>
        <v/>
      </c>
      <c r="AV22" s="4" t="str">
        <f t="shared" si="25"/>
        <v/>
      </c>
      <c r="AW22" s="4" t="str">
        <f t="shared" si="26"/>
        <v/>
      </c>
      <c r="AX22" s="4" t="str">
        <f t="shared" si="27"/>
        <v/>
      </c>
      <c r="AY22" s="4" t="str">
        <f t="shared" si="28"/>
        <v/>
      </c>
      <c r="AZ22" s="4" t="str">
        <f t="shared" si="29"/>
        <v/>
      </c>
      <c r="BA22" s="4" t="str">
        <f t="shared" si="30"/>
        <v/>
      </c>
      <c r="BB22" s="4" t="str">
        <f t="shared" si="31"/>
        <v/>
      </c>
      <c r="BC22" s="4" t="str">
        <f t="shared" si="32"/>
        <v/>
      </c>
      <c r="BD22" s="4" t="str">
        <f t="shared" si="8"/>
        <v>999:99.99</v>
      </c>
      <c r="BE22" s="4" t="str">
        <f t="shared" si="33"/>
        <v>999:99.99</v>
      </c>
      <c r="BF22" s="4" t="str">
        <f t="shared" si="34"/>
        <v>999:99.99</v>
      </c>
      <c r="BG22" s="4" t="str">
        <f t="shared" si="35"/>
        <v>999:99.99</v>
      </c>
      <c r="BH22" s="4" t="str">
        <f t="shared" si="36"/>
        <v>999:99.99</v>
      </c>
    </row>
    <row r="23" spans="1:60" ht="24" customHeight="1" x14ac:dyDescent="0.25">
      <c r="A23" s="40" t="str">
        <f t="shared" si="9"/>
        <v/>
      </c>
      <c r="B23" s="38"/>
      <c r="C23" s="38"/>
      <c r="D23" s="38"/>
      <c r="E23" s="38"/>
      <c r="F23" s="43"/>
      <c r="G23" s="38"/>
      <c r="H23" s="44"/>
      <c r="I23" s="38"/>
      <c r="J23" s="44"/>
      <c r="K23" s="44"/>
      <c r="L23" s="44"/>
      <c r="M23" s="44"/>
      <c r="N23" s="44"/>
      <c r="O23" s="44"/>
      <c r="P23" s="44"/>
      <c r="Q23" s="40" t="str">
        <f t="shared" si="0"/>
        <v/>
      </c>
      <c r="R23" s="82" t="str">
        <f t="shared" si="10"/>
        <v/>
      </c>
      <c r="S23" s="13"/>
      <c r="T23" s="14">
        <f t="shared" si="1"/>
        <v>0</v>
      </c>
      <c r="U23" s="14">
        <f t="shared" si="11"/>
        <v>0</v>
      </c>
      <c r="V23" s="14">
        <f t="shared" si="2"/>
        <v>0</v>
      </c>
      <c r="W23" s="14">
        <f t="shared" si="12"/>
        <v>0</v>
      </c>
      <c r="X23" s="14">
        <f t="shared" si="13"/>
        <v>0</v>
      </c>
      <c r="Y23" s="14">
        <f t="shared" si="14"/>
        <v>0</v>
      </c>
      <c r="Z23" s="14">
        <f t="shared" si="15"/>
        <v>0</v>
      </c>
      <c r="AA23" s="14">
        <f t="shared" si="16"/>
        <v>0</v>
      </c>
      <c r="AB23" s="14">
        <f t="shared" si="17"/>
        <v>0</v>
      </c>
      <c r="AC23" s="14">
        <f t="shared" si="18"/>
        <v>0</v>
      </c>
      <c r="AD23" s="14">
        <f t="shared" si="19"/>
        <v>0</v>
      </c>
      <c r="AE23" s="13" t="str">
        <f t="shared" si="3"/>
        <v>19000100</v>
      </c>
      <c r="AF23" s="9" t="str">
        <f t="shared" si="20"/>
        <v/>
      </c>
      <c r="AG23" s="9" t="str">
        <f t="shared" si="21"/>
        <v/>
      </c>
      <c r="AH23" s="9" t="str">
        <f t="shared" si="22"/>
        <v/>
      </c>
      <c r="AI23" s="4" t="str">
        <f t="shared" si="4"/>
        <v/>
      </c>
      <c r="AJ23" s="15"/>
      <c r="AN23" s="37"/>
      <c r="AO23" s="37"/>
      <c r="AP23" s="7">
        <v>118</v>
      </c>
      <c r="AQ23" s="4">
        <f t="shared" si="5"/>
        <v>0</v>
      </c>
      <c r="AR23" s="4" t="str">
        <f t="shared" si="6"/>
        <v/>
      </c>
      <c r="AS23" s="4" t="str">
        <f t="shared" si="7"/>
        <v xml:space="preserve"> </v>
      </c>
      <c r="AT23" s="4" t="str">
        <f t="shared" si="23"/>
        <v/>
      </c>
      <c r="AU23" s="4" t="str">
        <f t="shared" si="24"/>
        <v/>
      </c>
      <c r="AV23" s="4" t="str">
        <f t="shared" si="25"/>
        <v/>
      </c>
      <c r="AW23" s="4" t="str">
        <f t="shared" si="26"/>
        <v/>
      </c>
      <c r="AX23" s="4" t="str">
        <f t="shared" si="27"/>
        <v/>
      </c>
      <c r="AY23" s="4" t="str">
        <f t="shared" si="28"/>
        <v/>
      </c>
      <c r="AZ23" s="4" t="str">
        <f t="shared" si="29"/>
        <v/>
      </c>
      <c r="BA23" s="4" t="str">
        <f t="shared" si="30"/>
        <v/>
      </c>
      <c r="BB23" s="4" t="str">
        <f t="shared" si="31"/>
        <v/>
      </c>
      <c r="BC23" s="4" t="str">
        <f t="shared" si="32"/>
        <v/>
      </c>
      <c r="BD23" s="4" t="str">
        <f t="shared" si="8"/>
        <v>999:99.99</v>
      </c>
      <c r="BE23" s="4" t="str">
        <f t="shared" si="33"/>
        <v>999:99.99</v>
      </c>
      <c r="BF23" s="4" t="str">
        <f t="shared" si="34"/>
        <v>999:99.99</v>
      </c>
      <c r="BG23" s="4" t="str">
        <f t="shared" si="35"/>
        <v>999:99.99</v>
      </c>
      <c r="BH23" s="4" t="str">
        <f t="shared" si="36"/>
        <v>999:99.99</v>
      </c>
    </row>
    <row r="24" spans="1:60" ht="24" customHeight="1" x14ac:dyDescent="0.25">
      <c r="A24" s="40" t="str">
        <f t="shared" si="9"/>
        <v/>
      </c>
      <c r="B24" s="38"/>
      <c r="C24" s="38"/>
      <c r="D24" s="38"/>
      <c r="E24" s="38"/>
      <c r="F24" s="43"/>
      <c r="G24" s="38"/>
      <c r="H24" s="44"/>
      <c r="I24" s="38"/>
      <c r="J24" s="44"/>
      <c r="K24" s="44"/>
      <c r="L24" s="44"/>
      <c r="M24" s="44"/>
      <c r="N24" s="44"/>
      <c r="O24" s="44"/>
      <c r="P24" s="44"/>
      <c r="Q24" s="40" t="str">
        <f t="shared" si="0"/>
        <v/>
      </c>
      <c r="R24" s="82" t="str">
        <f t="shared" si="10"/>
        <v/>
      </c>
      <c r="S24" s="13"/>
      <c r="T24" s="14">
        <f t="shared" si="1"/>
        <v>0</v>
      </c>
      <c r="U24" s="14">
        <f t="shared" si="11"/>
        <v>0</v>
      </c>
      <c r="V24" s="14">
        <f t="shared" si="2"/>
        <v>0</v>
      </c>
      <c r="W24" s="14">
        <f t="shared" si="12"/>
        <v>0</v>
      </c>
      <c r="X24" s="14">
        <f t="shared" si="13"/>
        <v>0</v>
      </c>
      <c r="Y24" s="14">
        <f t="shared" si="14"/>
        <v>0</v>
      </c>
      <c r="Z24" s="14">
        <f t="shared" si="15"/>
        <v>0</v>
      </c>
      <c r="AA24" s="14">
        <f t="shared" si="16"/>
        <v>0</v>
      </c>
      <c r="AB24" s="14">
        <f t="shared" si="17"/>
        <v>0</v>
      </c>
      <c r="AC24" s="14">
        <f t="shared" si="18"/>
        <v>0</v>
      </c>
      <c r="AD24" s="14">
        <f t="shared" si="19"/>
        <v>0</v>
      </c>
      <c r="AE24" s="13" t="str">
        <f t="shared" si="3"/>
        <v>19000100</v>
      </c>
      <c r="AF24" s="9" t="str">
        <f t="shared" si="20"/>
        <v/>
      </c>
      <c r="AG24" s="9" t="str">
        <f t="shared" si="21"/>
        <v/>
      </c>
      <c r="AH24" s="9" t="str">
        <f t="shared" si="22"/>
        <v/>
      </c>
      <c r="AI24" s="4" t="str">
        <f t="shared" si="4"/>
        <v/>
      </c>
      <c r="AJ24" s="23"/>
      <c r="AP24" s="7">
        <v>119</v>
      </c>
      <c r="AQ24" s="4">
        <f t="shared" si="5"/>
        <v>0</v>
      </c>
      <c r="AR24" s="4" t="str">
        <f t="shared" si="6"/>
        <v/>
      </c>
      <c r="AS24" s="4" t="str">
        <f t="shared" si="7"/>
        <v xml:space="preserve"> </v>
      </c>
      <c r="AT24" s="4" t="str">
        <f t="shared" si="23"/>
        <v/>
      </c>
      <c r="AU24" s="4" t="str">
        <f t="shared" si="24"/>
        <v/>
      </c>
      <c r="AV24" s="4" t="str">
        <f t="shared" si="25"/>
        <v/>
      </c>
      <c r="AW24" s="4" t="str">
        <f t="shared" si="26"/>
        <v/>
      </c>
      <c r="AX24" s="4" t="str">
        <f t="shared" si="27"/>
        <v/>
      </c>
      <c r="AY24" s="4" t="str">
        <f t="shared" si="28"/>
        <v/>
      </c>
      <c r="AZ24" s="4" t="str">
        <f t="shared" si="29"/>
        <v/>
      </c>
      <c r="BA24" s="4" t="str">
        <f t="shared" si="30"/>
        <v/>
      </c>
      <c r="BB24" s="4" t="str">
        <f t="shared" si="31"/>
        <v/>
      </c>
      <c r="BC24" s="4" t="str">
        <f t="shared" si="32"/>
        <v/>
      </c>
      <c r="BD24" s="4" t="str">
        <f t="shared" si="8"/>
        <v>999:99.99</v>
      </c>
      <c r="BE24" s="4" t="str">
        <f t="shared" si="33"/>
        <v>999:99.99</v>
      </c>
      <c r="BF24" s="4" t="str">
        <f t="shared" si="34"/>
        <v>999:99.99</v>
      </c>
      <c r="BG24" s="4" t="str">
        <f t="shared" si="35"/>
        <v>999:99.99</v>
      </c>
      <c r="BH24" s="4" t="str">
        <f t="shared" si="36"/>
        <v>999:99.99</v>
      </c>
    </row>
    <row r="25" spans="1:60" ht="24" customHeight="1" x14ac:dyDescent="0.25">
      <c r="A25" s="40" t="str">
        <f t="shared" si="9"/>
        <v/>
      </c>
      <c r="B25" s="38"/>
      <c r="C25" s="38"/>
      <c r="D25" s="38"/>
      <c r="E25" s="38"/>
      <c r="F25" s="43"/>
      <c r="G25" s="38"/>
      <c r="H25" s="44"/>
      <c r="I25" s="38"/>
      <c r="J25" s="44"/>
      <c r="K25" s="44"/>
      <c r="L25" s="44"/>
      <c r="M25" s="44"/>
      <c r="N25" s="44"/>
      <c r="O25" s="44"/>
      <c r="P25" s="44"/>
      <c r="Q25" s="40" t="str">
        <f t="shared" si="0"/>
        <v/>
      </c>
      <c r="R25" s="82" t="str">
        <f t="shared" si="10"/>
        <v/>
      </c>
      <c r="S25" s="13"/>
      <c r="T25" s="14">
        <f t="shared" si="1"/>
        <v>0</v>
      </c>
      <c r="U25" s="14">
        <f t="shared" si="11"/>
        <v>0</v>
      </c>
      <c r="V25" s="14">
        <f t="shared" si="2"/>
        <v>0</v>
      </c>
      <c r="W25" s="14">
        <f t="shared" si="12"/>
        <v>0</v>
      </c>
      <c r="X25" s="14">
        <f t="shared" si="13"/>
        <v>0</v>
      </c>
      <c r="Y25" s="14">
        <f t="shared" si="14"/>
        <v>0</v>
      </c>
      <c r="Z25" s="14">
        <f t="shared" si="15"/>
        <v>0</v>
      </c>
      <c r="AA25" s="14">
        <f t="shared" si="16"/>
        <v>0</v>
      </c>
      <c r="AB25" s="14">
        <f t="shared" si="17"/>
        <v>0</v>
      </c>
      <c r="AC25" s="14">
        <f t="shared" si="18"/>
        <v>0</v>
      </c>
      <c r="AD25" s="14">
        <f t="shared" si="19"/>
        <v>0</v>
      </c>
      <c r="AE25" s="13" t="str">
        <f t="shared" si="3"/>
        <v>19000100</v>
      </c>
      <c r="AF25" s="9" t="str">
        <f t="shared" si="20"/>
        <v/>
      </c>
      <c r="AG25" s="9" t="str">
        <f t="shared" si="21"/>
        <v/>
      </c>
      <c r="AH25" s="9" t="str">
        <f t="shared" si="22"/>
        <v/>
      </c>
      <c r="AI25" s="4" t="str">
        <f t="shared" si="4"/>
        <v/>
      </c>
      <c r="AJ25" s="23"/>
      <c r="AP25" s="7">
        <v>120</v>
      </c>
      <c r="AQ25" s="4">
        <f t="shared" si="5"/>
        <v>0</v>
      </c>
      <c r="AR25" s="4" t="str">
        <f t="shared" si="6"/>
        <v/>
      </c>
      <c r="AS25" s="4" t="str">
        <f t="shared" si="7"/>
        <v xml:space="preserve"> </v>
      </c>
      <c r="AT25" s="4" t="str">
        <f t="shared" si="23"/>
        <v/>
      </c>
      <c r="AU25" s="4" t="str">
        <f t="shared" si="24"/>
        <v/>
      </c>
      <c r="AV25" s="4" t="str">
        <f t="shared" si="25"/>
        <v/>
      </c>
      <c r="AW25" s="4" t="str">
        <f t="shared" si="26"/>
        <v/>
      </c>
      <c r="AX25" s="4" t="str">
        <f t="shared" si="27"/>
        <v/>
      </c>
      <c r="AY25" s="4" t="str">
        <f t="shared" si="28"/>
        <v/>
      </c>
      <c r="AZ25" s="4" t="str">
        <f t="shared" si="29"/>
        <v/>
      </c>
      <c r="BA25" s="4" t="str">
        <f t="shared" si="30"/>
        <v/>
      </c>
      <c r="BB25" s="4" t="str">
        <f t="shared" si="31"/>
        <v/>
      </c>
      <c r="BC25" s="4" t="str">
        <f t="shared" si="32"/>
        <v/>
      </c>
      <c r="BD25" s="4" t="str">
        <f t="shared" si="8"/>
        <v>999:99.99</v>
      </c>
      <c r="BE25" s="4" t="str">
        <f t="shared" si="33"/>
        <v>999:99.99</v>
      </c>
      <c r="BF25" s="4" t="str">
        <f t="shared" si="34"/>
        <v>999:99.99</v>
      </c>
      <c r="BG25" s="4" t="str">
        <f t="shared" si="35"/>
        <v>999:99.99</v>
      </c>
      <c r="BH25" s="4" t="str">
        <f t="shared" si="36"/>
        <v>999:99.99</v>
      </c>
    </row>
    <row r="26" spans="1:60" ht="24" customHeight="1" x14ac:dyDescent="0.25">
      <c r="A26" s="40" t="str">
        <f t="shared" si="9"/>
        <v/>
      </c>
      <c r="B26" s="38"/>
      <c r="C26" s="38"/>
      <c r="D26" s="38"/>
      <c r="E26" s="38"/>
      <c r="F26" s="43"/>
      <c r="G26" s="38"/>
      <c r="H26" s="44"/>
      <c r="I26" s="38"/>
      <c r="J26" s="44"/>
      <c r="K26" s="44"/>
      <c r="L26" s="44"/>
      <c r="M26" s="44"/>
      <c r="N26" s="44"/>
      <c r="O26" s="44"/>
      <c r="P26" s="44"/>
      <c r="Q26" s="40" t="str">
        <f t="shared" si="0"/>
        <v/>
      </c>
      <c r="R26" s="82" t="str">
        <f t="shared" si="10"/>
        <v/>
      </c>
      <c r="S26" s="13"/>
      <c r="T26" s="14">
        <f t="shared" si="1"/>
        <v>0</v>
      </c>
      <c r="U26" s="14">
        <f t="shared" si="11"/>
        <v>0</v>
      </c>
      <c r="V26" s="14">
        <f t="shared" si="2"/>
        <v>0</v>
      </c>
      <c r="W26" s="14">
        <f t="shared" si="12"/>
        <v>0</v>
      </c>
      <c r="X26" s="14">
        <f t="shared" si="13"/>
        <v>0</v>
      </c>
      <c r="Y26" s="14">
        <f t="shared" si="14"/>
        <v>0</v>
      </c>
      <c r="Z26" s="14">
        <f t="shared" si="15"/>
        <v>0</v>
      </c>
      <c r="AA26" s="14">
        <f t="shared" si="16"/>
        <v>0</v>
      </c>
      <c r="AB26" s="14">
        <f t="shared" si="17"/>
        <v>0</v>
      </c>
      <c r="AC26" s="14">
        <f t="shared" si="18"/>
        <v>0</v>
      </c>
      <c r="AD26" s="14">
        <f t="shared" si="19"/>
        <v>0</v>
      </c>
      <c r="AE26" s="13" t="str">
        <f t="shared" si="3"/>
        <v>19000100</v>
      </c>
      <c r="AF26" s="9" t="str">
        <f t="shared" si="20"/>
        <v/>
      </c>
      <c r="AG26" s="9" t="str">
        <f t="shared" si="21"/>
        <v/>
      </c>
      <c r="AH26" s="9" t="str">
        <f t="shared" si="22"/>
        <v/>
      </c>
      <c r="AI26" s="4" t="str">
        <f t="shared" si="4"/>
        <v/>
      </c>
      <c r="AJ26" s="23"/>
      <c r="AK26" s="37"/>
      <c r="AL26" s="37"/>
      <c r="AP26" s="7">
        <v>121</v>
      </c>
      <c r="AQ26" s="4">
        <f t="shared" si="5"/>
        <v>0</v>
      </c>
      <c r="AR26" s="4" t="str">
        <f t="shared" si="6"/>
        <v/>
      </c>
      <c r="AS26" s="4" t="str">
        <f t="shared" si="7"/>
        <v xml:space="preserve"> </v>
      </c>
      <c r="AT26" s="4" t="str">
        <f t="shared" si="23"/>
        <v/>
      </c>
      <c r="AU26" s="4" t="str">
        <f t="shared" si="24"/>
        <v/>
      </c>
      <c r="AV26" s="4" t="str">
        <f t="shared" si="25"/>
        <v/>
      </c>
      <c r="AW26" s="4" t="str">
        <f t="shared" si="26"/>
        <v/>
      </c>
      <c r="AX26" s="4" t="str">
        <f t="shared" si="27"/>
        <v/>
      </c>
      <c r="AY26" s="4" t="str">
        <f t="shared" si="28"/>
        <v/>
      </c>
      <c r="AZ26" s="4" t="str">
        <f t="shared" si="29"/>
        <v/>
      </c>
      <c r="BA26" s="4" t="str">
        <f t="shared" si="30"/>
        <v/>
      </c>
      <c r="BB26" s="4" t="str">
        <f t="shared" si="31"/>
        <v/>
      </c>
      <c r="BC26" s="4" t="str">
        <f t="shared" si="32"/>
        <v/>
      </c>
      <c r="BD26" s="4" t="str">
        <f t="shared" si="8"/>
        <v>999:99.99</v>
      </c>
      <c r="BE26" s="4" t="str">
        <f t="shared" si="33"/>
        <v>999:99.99</v>
      </c>
      <c r="BF26" s="4" t="str">
        <f t="shared" si="34"/>
        <v>999:99.99</v>
      </c>
      <c r="BG26" s="4" t="str">
        <f t="shared" si="35"/>
        <v>999:99.99</v>
      </c>
      <c r="BH26" s="4" t="str">
        <f t="shared" si="36"/>
        <v>999:99.99</v>
      </c>
    </row>
    <row r="27" spans="1:60" ht="24" customHeight="1" x14ac:dyDescent="0.25">
      <c r="A27" s="40" t="str">
        <f t="shared" si="9"/>
        <v/>
      </c>
      <c r="B27" s="38"/>
      <c r="C27" s="38"/>
      <c r="D27" s="38"/>
      <c r="E27" s="38"/>
      <c r="F27" s="43"/>
      <c r="G27" s="38"/>
      <c r="H27" s="44"/>
      <c r="I27" s="38"/>
      <c r="J27" s="44"/>
      <c r="K27" s="44"/>
      <c r="L27" s="44"/>
      <c r="M27" s="44"/>
      <c r="N27" s="44"/>
      <c r="O27" s="44"/>
      <c r="P27" s="44"/>
      <c r="Q27" s="40" t="str">
        <f t="shared" si="0"/>
        <v/>
      </c>
      <c r="R27" s="82" t="str">
        <f t="shared" si="10"/>
        <v/>
      </c>
      <c r="S27" s="13"/>
      <c r="T27" s="14">
        <f t="shared" si="1"/>
        <v>0</v>
      </c>
      <c r="U27" s="14">
        <f t="shared" si="11"/>
        <v>0</v>
      </c>
      <c r="V27" s="14">
        <f t="shared" si="2"/>
        <v>0</v>
      </c>
      <c r="W27" s="14">
        <f t="shared" si="12"/>
        <v>0</v>
      </c>
      <c r="X27" s="14">
        <f t="shared" si="13"/>
        <v>0</v>
      </c>
      <c r="Y27" s="14">
        <f t="shared" si="14"/>
        <v>0</v>
      </c>
      <c r="Z27" s="14">
        <f t="shared" si="15"/>
        <v>0</v>
      </c>
      <c r="AA27" s="14">
        <f t="shared" si="16"/>
        <v>0</v>
      </c>
      <c r="AB27" s="14">
        <f t="shared" si="17"/>
        <v>0</v>
      </c>
      <c r="AC27" s="14">
        <f t="shared" si="18"/>
        <v>0</v>
      </c>
      <c r="AD27" s="14">
        <f t="shared" si="19"/>
        <v>0</v>
      </c>
      <c r="AE27" s="13" t="str">
        <f t="shared" si="3"/>
        <v>19000100</v>
      </c>
      <c r="AF27" s="9" t="str">
        <f t="shared" si="20"/>
        <v/>
      </c>
      <c r="AG27" s="9" t="str">
        <f t="shared" si="21"/>
        <v/>
      </c>
      <c r="AH27" s="9" t="str">
        <f t="shared" si="22"/>
        <v/>
      </c>
      <c r="AI27" s="4" t="str">
        <f t="shared" si="4"/>
        <v/>
      </c>
      <c r="AJ27" s="23"/>
      <c r="AK27" s="37"/>
      <c r="AL27" s="37"/>
      <c r="AM27" s="37"/>
      <c r="AP27" s="7">
        <v>122</v>
      </c>
      <c r="AQ27" s="4">
        <f t="shared" si="5"/>
        <v>0</v>
      </c>
      <c r="AR27" s="4" t="str">
        <f t="shared" si="6"/>
        <v/>
      </c>
      <c r="AS27" s="4" t="str">
        <f t="shared" si="7"/>
        <v xml:space="preserve"> </v>
      </c>
      <c r="AT27" s="4" t="str">
        <f t="shared" si="23"/>
        <v/>
      </c>
      <c r="AU27" s="4" t="str">
        <f t="shared" si="24"/>
        <v/>
      </c>
      <c r="AV27" s="4" t="str">
        <f t="shared" si="25"/>
        <v/>
      </c>
      <c r="AW27" s="4" t="str">
        <f t="shared" si="26"/>
        <v/>
      </c>
      <c r="AX27" s="4" t="str">
        <f t="shared" si="27"/>
        <v/>
      </c>
      <c r="AY27" s="4" t="str">
        <f t="shared" si="28"/>
        <v/>
      </c>
      <c r="AZ27" s="4" t="str">
        <f t="shared" si="29"/>
        <v/>
      </c>
      <c r="BA27" s="4" t="str">
        <f t="shared" si="30"/>
        <v/>
      </c>
      <c r="BB27" s="4" t="str">
        <f t="shared" si="31"/>
        <v/>
      </c>
      <c r="BC27" s="4" t="str">
        <f t="shared" si="32"/>
        <v/>
      </c>
      <c r="BD27" s="4" t="str">
        <f t="shared" si="8"/>
        <v>999:99.99</v>
      </c>
      <c r="BE27" s="4" t="str">
        <f t="shared" si="33"/>
        <v>999:99.99</v>
      </c>
      <c r="BF27" s="4" t="str">
        <f t="shared" si="34"/>
        <v>999:99.99</v>
      </c>
      <c r="BG27" s="4" t="str">
        <f t="shared" si="35"/>
        <v>999:99.99</v>
      </c>
      <c r="BH27" s="4" t="str">
        <f t="shared" si="36"/>
        <v>999:99.99</v>
      </c>
    </row>
    <row r="28" spans="1:60" ht="24" customHeight="1" x14ac:dyDescent="0.25">
      <c r="A28" s="40" t="str">
        <f t="shared" si="9"/>
        <v/>
      </c>
      <c r="B28" s="38"/>
      <c r="C28" s="38"/>
      <c r="D28" s="38"/>
      <c r="E28" s="38"/>
      <c r="F28" s="43"/>
      <c r="G28" s="38"/>
      <c r="H28" s="44"/>
      <c r="I28" s="38"/>
      <c r="J28" s="44"/>
      <c r="K28" s="44"/>
      <c r="L28" s="44"/>
      <c r="M28" s="44"/>
      <c r="N28" s="44"/>
      <c r="O28" s="44"/>
      <c r="P28" s="44"/>
      <c r="Q28" s="40" t="str">
        <f t="shared" si="0"/>
        <v/>
      </c>
      <c r="R28" s="82" t="str">
        <f t="shared" si="10"/>
        <v/>
      </c>
      <c r="S28" s="13"/>
      <c r="T28" s="14">
        <f t="shared" si="1"/>
        <v>0</v>
      </c>
      <c r="U28" s="14">
        <f t="shared" si="11"/>
        <v>0</v>
      </c>
      <c r="V28" s="14">
        <f t="shared" si="2"/>
        <v>0</v>
      </c>
      <c r="W28" s="14">
        <f t="shared" si="12"/>
        <v>0</v>
      </c>
      <c r="X28" s="14">
        <f t="shared" si="13"/>
        <v>0</v>
      </c>
      <c r="Y28" s="14">
        <f t="shared" si="14"/>
        <v>0</v>
      </c>
      <c r="Z28" s="14">
        <f t="shared" si="15"/>
        <v>0</v>
      </c>
      <c r="AA28" s="14">
        <f t="shared" si="16"/>
        <v>0</v>
      </c>
      <c r="AB28" s="14">
        <f t="shared" si="17"/>
        <v>0</v>
      </c>
      <c r="AC28" s="14">
        <f t="shared" si="18"/>
        <v>0</v>
      </c>
      <c r="AD28" s="14">
        <f t="shared" si="19"/>
        <v>0</v>
      </c>
      <c r="AE28" s="13" t="str">
        <f t="shared" si="3"/>
        <v>19000100</v>
      </c>
      <c r="AF28" s="9" t="str">
        <f t="shared" si="20"/>
        <v/>
      </c>
      <c r="AG28" s="9" t="str">
        <f t="shared" si="21"/>
        <v/>
      </c>
      <c r="AH28" s="9" t="str">
        <f t="shared" si="22"/>
        <v/>
      </c>
      <c r="AI28" s="4" t="str">
        <f t="shared" si="4"/>
        <v/>
      </c>
      <c r="AJ28" s="23"/>
      <c r="AK28" s="37"/>
      <c r="AL28" s="37"/>
      <c r="AM28" s="37"/>
      <c r="AP28" s="7">
        <v>123</v>
      </c>
      <c r="AQ28" s="4">
        <f t="shared" si="5"/>
        <v>0</v>
      </c>
      <c r="AR28" s="4" t="str">
        <f t="shared" si="6"/>
        <v/>
      </c>
      <c r="AS28" s="4" t="str">
        <f t="shared" si="7"/>
        <v xml:space="preserve"> </v>
      </c>
      <c r="AT28" s="4" t="str">
        <f t="shared" si="23"/>
        <v/>
      </c>
      <c r="AU28" s="4" t="str">
        <f t="shared" si="24"/>
        <v/>
      </c>
      <c r="AV28" s="4" t="str">
        <f t="shared" si="25"/>
        <v/>
      </c>
      <c r="AW28" s="4" t="str">
        <f t="shared" si="26"/>
        <v/>
      </c>
      <c r="AX28" s="4" t="str">
        <f t="shared" si="27"/>
        <v/>
      </c>
      <c r="AY28" s="4" t="str">
        <f t="shared" si="28"/>
        <v/>
      </c>
      <c r="AZ28" s="4" t="str">
        <f t="shared" si="29"/>
        <v/>
      </c>
      <c r="BA28" s="4" t="str">
        <f t="shared" si="30"/>
        <v/>
      </c>
      <c r="BB28" s="4" t="str">
        <f t="shared" si="31"/>
        <v/>
      </c>
      <c r="BC28" s="4" t="str">
        <f t="shared" si="32"/>
        <v/>
      </c>
      <c r="BD28" s="4" t="str">
        <f t="shared" si="8"/>
        <v>999:99.99</v>
      </c>
      <c r="BE28" s="4" t="str">
        <f t="shared" si="33"/>
        <v>999:99.99</v>
      </c>
      <c r="BF28" s="4" t="str">
        <f t="shared" si="34"/>
        <v>999:99.99</v>
      </c>
      <c r="BG28" s="4" t="str">
        <f t="shared" si="35"/>
        <v>999:99.99</v>
      </c>
      <c r="BH28" s="4" t="str">
        <f t="shared" si="36"/>
        <v>999:99.99</v>
      </c>
    </row>
    <row r="29" spans="1:60" ht="24" customHeight="1" x14ac:dyDescent="0.25">
      <c r="A29" s="40" t="str">
        <f t="shared" si="9"/>
        <v/>
      </c>
      <c r="B29" s="38"/>
      <c r="C29" s="38"/>
      <c r="D29" s="38"/>
      <c r="E29" s="38"/>
      <c r="F29" s="43"/>
      <c r="G29" s="38"/>
      <c r="H29" s="44"/>
      <c r="I29" s="38"/>
      <c r="J29" s="44"/>
      <c r="K29" s="44"/>
      <c r="L29" s="44"/>
      <c r="M29" s="44"/>
      <c r="N29" s="44"/>
      <c r="O29" s="44"/>
      <c r="P29" s="44"/>
      <c r="Q29" s="40" t="str">
        <f t="shared" si="0"/>
        <v/>
      </c>
      <c r="R29" s="82" t="str">
        <f t="shared" si="10"/>
        <v/>
      </c>
      <c r="S29" s="13"/>
      <c r="T29" s="14">
        <f t="shared" si="1"/>
        <v>0</v>
      </c>
      <c r="U29" s="14">
        <f t="shared" si="11"/>
        <v>0</v>
      </c>
      <c r="V29" s="14">
        <f t="shared" si="2"/>
        <v>0</v>
      </c>
      <c r="W29" s="14">
        <f t="shared" si="12"/>
        <v>0</v>
      </c>
      <c r="X29" s="14">
        <f t="shared" si="13"/>
        <v>0</v>
      </c>
      <c r="Y29" s="14">
        <f t="shared" si="14"/>
        <v>0</v>
      </c>
      <c r="Z29" s="14">
        <f t="shared" si="15"/>
        <v>0</v>
      </c>
      <c r="AA29" s="14">
        <f t="shared" si="16"/>
        <v>0</v>
      </c>
      <c r="AB29" s="14">
        <f t="shared" si="17"/>
        <v>0</v>
      </c>
      <c r="AC29" s="14">
        <f t="shared" si="18"/>
        <v>0</v>
      </c>
      <c r="AD29" s="14">
        <f t="shared" si="19"/>
        <v>0</v>
      </c>
      <c r="AE29" s="13" t="str">
        <f t="shared" si="3"/>
        <v>19000100</v>
      </c>
      <c r="AF29" s="9" t="str">
        <f t="shared" si="20"/>
        <v/>
      </c>
      <c r="AG29" s="9" t="str">
        <f t="shared" si="21"/>
        <v/>
      </c>
      <c r="AH29" s="9" t="str">
        <f t="shared" si="22"/>
        <v/>
      </c>
      <c r="AI29" s="4" t="str">
        <f t="shared" si="4"/>
        <v/>
      </c>
      <c r="AJ29" s="23"/>
      <c r="AK29" s="37"/>
      <c r="AL29" s="37"/>
      <c r="AM29" s="37"/>
      <c r="AP29" s="7">
        <v>124</v>
      </c>
      <c r="AQ29" s="4">
        <f t="shared" si="5"/>
        <v>0</v>
      </c>
      <c r="AR29" s="4" t="str">
        <f t="shared" si="6"/>
        <v/>
      </c>
      <c r="AS29" s="4" t="str">
        <f t="shared" si="7"/>
        <v xml:space="preserve"> </v>
      </c>
      <c r="AT29" s="4" t="str">
        <f t="shared" si="23"/>
        <v/>
      </c>
      <c r="AU29" s="4" t="str">
        <f t="shared" si="24"/>
        <v/>
      </c>
      <c r="AV29" s="4" t="str">
        <f t="shared" si="25"/>
        <v/>
      </c>
      <c r="AW29" s="4" t="str">
        <f t="shared" si="26"/>
        <v/>
      </c>
      <c r="AX29" s="4" t="str">
        <f t="shared" si="27"/>
        <v/>
      </c>
      <c r="AY29" s="4" t="str">
        <f t="shared" si="28"/>
        <v/>
      </c>
      <c r="AZ29" s="4" t="str">
        <f t="shared" si="29"/>
        <v/>
      </c>
      <c r="BA29" s="4" t="str">
        <f t="shared" si="30"/>
        <v/>
      </c>
      <c r="BB29" s="4" t="str">
        <f t="shared" si="31"/>
        <v/>
      </c>
      <c r="BC29" s="4" t="str">
        <f t="shared" si="32"/>
        <v/>
      </c>
      <c r="BD29" s="4" t="str">
        <f t="shared" si="8"/>
        <v>999:99.99</v>
      </c>
      <c r="BE29" s="4" t="str">
        <f t="shared" si="33"/>
        <v>999:99.99</v>
      </c>
      <c r="BF29" s="4" t="str">
        <f t="shared" si="34"/>
        <v>999:99.99</v>
      </c>
      <c r="BG29" s="4" t="str">
        <f t="shared" si="35"/>
        <v>999:99.99</v>
      </c>
      <c r="BH29" s="4" t="str">
        <f t="shared" si="36"/>
        <v>999:99.99</v>
      </c>
    </row>
    <row r="30" spans="1:60" ht="24" customHeight="1" x14ac:dyDescent="0.25">
      <c r="A30" s="40" t="str">
        <f t="shared" si="9"/>
        <v/>
      </c>
      <c r="B30" s="38"/>
      <c r="C30" s="38"/>
      <c r="D30" s="38"/>
      <c r="E30" s="38"/>
      <c r="F30" s="43"/>
      <c r="G30" s="38"/>
      <c r="H30" s="44"/>
      <c r="I30" s="38"/>
      <c r="J30" s="44"/>
      <c r="K30" s="44"/>
      <c r="L30" s="44"/>
      <c r="M30" s="44"/>
      <c r="N30" s="44"/>
      <c r="O30" s="44"/>
      <c r="P30" s="44"/>
      <c r="Q30" s="40" t="str">
        <f t="shared" si="0"/>
        <v/>
      </c>
      <c r="R30" s="82" t="str">
        <f t="shared" si="10"/>
        <v/>
      </c>
      <c r="S30" s="13"/>
      <c r="T30" s="14">
        <f t="shared" si="1"/>
        <v>0</v>
      </c>
      <c r="U30" s="14">
        <f t="shared" si="11"/>
        <v>0</v>
      </c>
      <c r="V30" s="14">
        <f t="shared" si="2"/>
        <v>0</v>
      </c>
      <c r="W30" s="14">
        <f t="shared" si="12"/>
        <v>0</v>
      </c>
      <c r="X30" s="14">
        <f t="shared" si="13"/>
        <v>0</v>
      </c>
      <c r="Y30" s="14">
        <f t="shared" si="14"/>
        <v>0</v>
      </c>
      <c r="Z30" s="14">
        <f t="shared" si="15"/>
        <v>0</v>
      </c>
      <c r="AA30" s="14">
        <f t="shared" si="16"/>
        <v>0</v>
      </c>
      <c r="AB30" s="14">
        <f t="shared" si="17"/>
        <v>0</v>
      </c>
      <c r="AC30" s="14">
        <f t="shared" si="18"/>
        <v>0</v>
      </c>
      <c r="AD30" s="14">
        <f t="shared" si="19"/>
        <v>0</v>
      </c>
      <c r="AE30" s="13" t="str">
        <f t="shared" si="3"/>
        <v>19000100</v>
      </c>
      <c r="AF30" s="9" t="str">
        <f t="shared" si="20"/>
        <v/>
      </c>
      <c r="AG30" s="9" t="str">
        <f t="shared" si="21"/>
        <v/>
      </c>
      <c r="AH30" s="9" t="str">
        <f t="shared" si="22"/>
        <v/>
      </c>
      <c r="AI30" s="4" t="str">
        <f t="shared" si="4"/>
        <v/>
      </c>
      <c r="AJ30" s="23"/>
      <c r="AK30" s="37"/>
      <c r="AL30" s="37"/>
      <c r="AM30" s="37"/>
      <c r="AN30" s="37"/>
      <c r="AO30" s="37"/>
      <c r="AP30" s="7">
        <v>125</v>
      </c>
      <c r="AQ30" s="4">
        <f t="shared" si="5"/>
        <v>0</v>
      </c>
      <c r="AR30" s="4" t="str">
        <f t="shared" si="6"/>
        <v/>
      </c>
      <c r="AS30" s="4" t="str">
        <f t="shared" si="7"/>
        <v xml:space="preserve"> </v>
      </c>
      <c r="AT30" s="4" t="str">
        <f t="shared" si="23"/>
        <v/>
      </c>
      <c r="AU30" s="4" t="str">
        <f t="shared" si="24"/>
        <v/>
      </c>
      <c r="AV30" s="4" t="str">
        <f t="shared" si="25"/>
        <v/>
      </c>
      <c r="AW30" s="4" t="str">
        <f t="shared" si="26"/>
        <v/>
      </c>
      <c r="AX30" s="4" t="str">
        <f t="shared" si="27"/>
        <v/>
      </c>
      <c r="AY30" s="4" t="str">
        <f t="shared" si="28"/>
        <v/>
      </c>
      <c r="AZ30" s="4" t="str">
        <f t="shared" si="29"/>
        <v/>
      </c>
      <c r="BA30" s="4" t="str">
        <f t="shared" si="30"/>
        <v/>
      </c>
      <c r="BB30" s="4" t="str">
        <f t="shared" si="31"/>
        <v/>
      </c>
      <c r="BC30" s="4" t="str">
        <f t="shared" si="32"/>
        <v/>
      </c>
      <c r="BD30" s="4" t="str">
        <f t="shared" si="8"/>
        <v>999:99.99</v>
      </c>
      <c r="BE30" s="4" t="str">
        <f t="shared" si="33"/>
        <v>999:99.99</v>
      </c>
      <c r="BF30" s="4" t="str">
        <f t="shared" si="34"/>
        <v>999:99.99</v>
      </c>
      <c r="BG30" s="4" t="str">
        <f t="shared" si="35"/>
        <v>999:99.99</v>
      </c>
      <c r="BH30" s="4" t="str">
        <f t="shared" si="36"/>
        <v>999:99.99</v>
      </c>
    </row>
    <row r="31" spans="1:60" ht="24" customHeight="1" x14ac:dyDescent="0.25">
      <c r="A31" s="40" t="str">
        <f t="shared" si="9"/>
        <v/>
      </c>
      <c r="B31" s="38"/>
      <c r="C31" s="38"/>
      <c r="D31" s="38"/>
      <c r="E31" s="38"/>
      <c r="F31" s="43"/>
      <c r="G31" s="38"/>
      <c r="H31" s="44"/>
      <c r="I31" s="38"/>
      <c r="J31" s="44"/>
      <c r="K31" s="44"/>
      <c r="L31" s="44"/>
      <c r="M31" s="44"/>
      <c r="N31" s="44"/>
      <c r="O31" s="44"/>
      <c r="P31" s="44"/>
      <c r="Q31" s="40" t="str">
        <f t="shared" si="0"/>
        <v/>
      </c>
      <c r="R31" s="82" t="str">
        <f t="shared" si="10"/>
        <v/>
      </c>
      <c r="S31" s="13"/>
      <c r="T31" s="14">
        <f t="shared" si="1"/>
        <v>0</v>
      </c>
      <c r="U31" s="14">
        <f t="shared" si="11"/>
        <v>0</v>
      </c>
      <c r="V31" s="14">
        <f t="shared" si="2"/>
        <v>0</v>
      </c>
      <c r="W31" s="14">
        <f t="shared" si="12"/>
        <v>0</v>
      </c>
      <c r="X31" s="14">
        <f t="shared" si="13"/>
        <v>0</v>
      </c>
      <c r="Y31" s="14">
        <f t="shared" si="14"/>
        <v>0</v>
      </c>
      <c r="Z31" s="14">
        <f t="shared" si="15"/>
        <v>0</v>
      </c>
      <c r="AA31" s="14">
        <f t="shared" si="16"/>
        <v>0</v>
      </c>
      <c r="AB31" s="14">
        <f t="shared" si="17"/>
        <v>0</v>
      </c>
      <c r="AC31" s="14">
        <f t="shared" si="18"/>
        <v>0</v>
      </c>
      <c r="AD31" s="14">
        <f t="shared" si="19"/>
        <v>0</v>
      </c>
      <c r="AE31" s="13" t="str">
        <f t="shared" si="3"/>
        <v>19000100</v>
      </c>
      <c r="AF31" s="9" t="str">
        <f t="shared" si="20"/>
        <v/>
      </c>
      <c r="AG31" s="9" t="str">
        <f t="shared" si="21"/>
        <v/>
      </c>
      <c r="AH31" s="9" t="str">
        <f t="shared" si="22"/>
        <v/>
      </c>
      <c r="AI31" s="4" t="str">
        <f t="shared" si="4"/>
        <v/>
      </c>
      <c r="AJ31" s="23"/>
      <c r="AK31" s="37"/>
      <c r="AL31" s="37"/>
      <c r="AM31" s="37"/>
      <c r="AN31" s="37"/>
      <c r="AO31" s="37"/>
      <c r="AP31" s="7">
        <v>126</v>
      </c>
      <c r="AQ31" s="4">
        <f t="shared" si="5"/>
        <v>0</v>
      </c>
      <c r="AR31" s="4" t="str">
        <f t="shared" si="6"/>
        <v/>
      </c>
      <c r="AS31" s="4" t="str">
        <f t="shared" si="7"/>
        <v xml:space="preserve"> </v>
      </c>
      <c r="AT31" s="4" t="str">
        <f t="shared" si="23"/>
        <v/>
      </c>
      <c r="AU31" s="4" t="str">
        <f t="shared" si="24"/>
        <v/>
      </c>
      <c r="AV31" s="4" t="str">
        <f t="shared" si="25"/>
        <v/>
      </c>
      <c r="AW31" s="4" t="str">
        <f t="shared" si="26"/>
        <v/>
      </c>
      <c r="AX31" s="4" t="str">
        <f t="shared" si="27"/>
        <v/>
      </c>
      <c r="AY31" s="4" t="str">
        <f t="shared" si="28"/>
        <v/>
      </c>
      <c r="AZ31" s="4" t="str">
        <f t="shared" si="29"/>
        <v/>
      </c>
      <c r="BA31" s="4" t="str">
        <f t="shared" si="30"/>
        <v/>
      </c>
      <c r="BB31" s="4" t="str">
        <f t="shared" si="31"/>
        <v/>
      </c>
      <c r="BC31" s="4" t="str">
        <f t="shared" si="32"/>
        <v/>
      </c>
      <c r="BD31" s="4" t="str">
        <f t="shared" si="8"/>
        <v>999:99.99</v>
      </c>
      <c r="BE31" s="4" t="str">
        <f t="shared" si="33"/>
        <v>999:99.99</v>
      </c>
      <c r="BF31" s="4" t="str">
        <f t="shared" si="34"/>
        <v>999:99.99</v>
      </c>
      <c r="BG31" s="4" t="str">
        <f t="shared" si="35"/>
        <v>999:99.99</v>
      </c>
      <c r="BH31" s="4" t="str">
        <f t="shared" si="36"/>
        <v>999:99.99</v>
      </c>
    </row>
    <row r="32" spans="1:60" ht="24" customHeight="1" x14ac:dyDescent="0.25">
      <c r="A32" s="40" t="str">
        <f t="shared" si="9"/>
        <v/>
      </c>
      <c r="B32" s="38"/>
      <c r="C32" s="38"/>
      <c r="D32" s="38"/>
      <c r="E32" s="38"/>
      <c r="F32" s="43"/>
      <c r="G32" s="38"/>
      <c r="H32" s="44"/>
      <c r="I32" s="38"/>
      <c r="J32" s="44"/>
      <c r="K32" s="44"/>
      <c r="L32" s="44"/>
      <c r="M32" s="44"/>
      <c r="N32" s="44"/>
      <c r="O32" s="44"/>
      <c r="P32" s="44"/>
      <c r="Q32" s="40" t="str">
        <f t="shared" si="0"/>
        <v/>
      </c>
      <c r="R32" s="82" t="str">
        <f t="shared" si="10"/>
        <v/>
      </c>
      <c r="S32" s="13"/>
      <c r="T32" s="14">
        <f t="shared" si="1"/>
        <v>0</v>
      </c>
      <c r="U32" s="14">
        <f t="shared" si="11"/>
        <v>0</v>
      </c>
      <c r="V32" s="14">
        <f t="shared" si="2"/>
        <v>0</v>
      </c>
      <c r="W32" s="14">
        <f t="shared" si="12"/>
        <v>0</v>
      </c>
      <c r="X32" s="14">
        <f t="shared" si="13"/>
        <v>0</v>
      </c>
      <c r="Y32" s="14">
        <f t="shared" si="14"/>
        <v>0</v>
      </c>
      <c r="Z32" s="14">
        <f t="shared" si="15"/>
        <v>0</v>
      </c>
      <c r="AA32" s="14">
        <f t="shared" si="16"/>
        <v>0</v>
      </c>
      <c r="AB32" s="14">
        <f t="shared" si="17"/>
        <v>0</v>
      </c>
      <c r="AC32" s="14">
        <f t="shared" si="18"/>
        <v>0</v>
      </c>
      <c r="AD32" s="14">
        <f t="shared" si="19"/>
        <v>0</v>
      </c>
      <c r="AE32" s="13" t="str">
        <f t="shared" si="3"/>
        <v>19000100</v>
      </c>
      <c r="AF32" s="9" t="str">
        <f t="shared" si="20"/>
        <v/>
      </c>
      <c r="AG32" s="9" t="str">
        <f t="shared" si="21"/>
        <v/>
      </c>
      <c r="AH32" s="9" t="str">
        <f t="shared" si="22"/>
        <v/>
      </c>
      <c r="AI32" s="4" t="str">
        <f t="shared" si="4"/>
        <v/>
      </c>
      <c r="AJ32" s="24"/>
      <c r="AK32" s="37"/>
      <c r="AL32" s="37"/>
      <c r="AM32" s="37"/>
      <c r="AN32" s="37"/>
      <c r="AO32" s="37"/>
      <c r="AP32" s="7">
        <v>127</v>
      </c>
      <c r="AQ32" s="4">
        <f t="shared" si="5"/>
        <v>0</v>
      </c>
      <c r="AR32" s="4" t="str">
        <f t="shared" si="6"/>
        <v/>
      </c>
      <c r="AS32" s="4" t="str">
        <f t="shared" si="7"/>
        <v xml:space="preserve"> </v>
      </c>
      <c r="AT32" s="4" t="str">
        <f t="shared" si="23"/>
        <v/>
      </c>
      <c r="AU32" s="4" t="str">
        <f t="shared" si="24"/>
        <v/>
      </c>
      <c r="AV32" s="4" t="str">
        <f t="shared" si="25"/>
        <v/>
      </c>
      <c r="AW32" s="4" t="str">
        <f t="shared" si="26"/>
        <v/>
      </c>
      <c r="AX32" s="4" t="str">
        <f t="shared" si="27"/>
        <v/>
      </c>
      <c r="AY32" s="4" t="str">
        <f t="shared" si="28"/>
        <v/>
      </c>
      <c r="AZ32" s="4" t="str">
        <f t="shared" si="29"/>
        <v/>
      </c>
      <c r="BA32" s="4" t="str">
        <f t="shared" si="30"/>
        <v/>
      </c>
      <c r="BB32" s="4" t="str">
        <f t="shared" si="31"/>
        <v/>
      </c>
      <c r="BC32" s="4" t="str">
        <f t="shared" si="32"/>
        <v/>
      </c>
      <c r="BD32" s="4" t="str">
        <f t="shared" si="8"/>
        <v>999:99.99</v>
      </c>
      <c r="BE32" s="4" t="str">
        <f t="shared" si="33"/>
        <v>999:99.99</v>
      </c>
      <c r="BF32" s="4" t="str">
        <f t="shared" si="34"/>
        <v>999:99.99</v>
      </c>
      <c r="BG32" s="4" t="str">
        <f t="shared" si="35"/>
        <v>999:99.99</v>
      </c>
      <c r="BH32" s="4" t="str">
        <f t="shared" si="36"/>
        <v>999:99.99</v>
      </c>
    </row>
    <row r="33" spans="1:60" ht="24" customHeight="1" x14ac:dyDescent="0.25">
      <c r="A33" s="40" t="str">
        <f t="shared" si="9"/>
        <v/>
      </c>
      <c r="B33" s="38"/>
      <c r="C33" s="38"/>
      <c r="D33" s="38"/>
      <c r="E33" s="38"/>
      <c r="F33" s="43"/>
      <c r="G33" s="38"/>
      <c r="H33" s="44"/>
      <c r="I33" s="38"/>
      <c r="J33" s="44"/>
      <c r="K33" s="44"/>
      <c r="L33" s="44"/>
      <c r="M33" s="44"/>
      <c r="N33" s="44"/>
      <c r="O33" s="44"/>
      <c r="P33" s="44"/>
      <c r="Q33" s="40" t="str">
        <f t="shared" si="0"/>
        <v/>
      </c>
      <c r="R33" s="82" t="str">
        <f t="shared" si="10"/>
        <v/>
      </c>
      <c r="S33" s="13"/>
      <c r="T33" s="14">
        <f t="shared" si="1"/>
        <v>0</v>
      </c>
      <c r="U33" s="14">
        <f t="shared" si="11"/>
        <v>0</v>
      </c>
      <c r="V33" s="14">
        <f t="shared" si="2"/>
        <v>0</v>
      </c>
      <c r="W33" s="14">
        <f t="shared" si="12"/>
        <v>0</v>
      </c>
      <c r="X33" s="14">
        <f t="shared" si="13"/>
        <v>0</v>
      </c>
      <c r="Y33" s="14">
        <f t="shared" si="14"/>
        <v>0</v>
      </c>
      <c r="Z33" s="14">
        <f t="shared" si="15"/>
        <v>0</v>
      </c>
      <c r="AA33" s="14">
        <f t="shared" si="16"/>
        <v>0</v>
      </c>
      <c r="AB33" s="14">
        <f t="shared" si="17"/>
        <v>0</v>
      </c>
      <c r="AC33" s="14">
        <f t="shared" si="18"/>
        <v>0</v>
      </c>
      <c r="AD33" s="14">
        <f t="shared" si="19"/>
        <v>0</v>
      </c>
      <c r="AE33" s="13" t="str">
        <f t="shared" si="3"/>
        <v>19000100</v>
      </c>
      <c r="AF33" s="9" t="str">
        <f t="shared" si="20"/>
        <v/>
      </c>
      <c r="AG33" s="9" t="str">
        <f t="shared" si="21"/>
        <v/>
      </c>
      <c r="AH33" s="9" t="str">
        <f t="shared" si="22"/>
        <v/>
      </c>
      <c r="AI33" s="4" t="str">
        <f t="shared" si="4"/>
        <v/>
      </c>
      <c r="AM33" s="37"/>
      <c r="AN33" s="37"/>
      <c r="AO33" s="37"/>
      <c r="AP33" s="7">
        <v>128</v>
      </c>
      <c r="AQ33" s="4">
        <f t="shared" si="5"/>
        <v>0</v>
      </c>
      <c r="AR33" s="4" t="str">
        <f t="shared" si="6"/>
        <v/>
      </c>
      <c r="AS33" s="4" t="str">
        <f t="shared" si="7"/>
        <v xml:space="preserve"> </v>
      </c>
      <c r="AT33" s="4" t="str">
        <f t="shared" si="23"/>
        <v/>
      </c>
      <c r="AU33" s="4" t="str">
        <f t="shared" si="24"/>
        <v/>
      </c>
      <c r="AV33" s="4" t="str">
        <f t="shared" si="25"/>
        <v/>
      </c>
      <c r="AW33" s="4" t="str">
        <f t="shared" si="26"/>
        <v/>
      </c>
      <c r="AX33" s="4" t="str">
        <f t="shared" si="27"/>
        <v/>
      </c>
      <c r="AY33" s="4" t="str">
        <f t="shared" si="28"/>
        <v/>
      </c>
      <c r="AZ33" s="4" t="str">
        <f t="shared" si="29"/>
        <v/>
      </c>
      <c r="BA33" s="4" t="str">
        <f t="shared" si="30"/>
        <v/>
      </c>
      <c r="BB33" s="4" t="str">
        <f t="shared" si="31"/>
        <v/>
      </c>
      <c r="BC33" s="4" t="str">
        <f t="shared" si="32"/>
        <v/>
      </c>
      <c r="BD33" s="4" t="str">
        <f t="shared" si="8"/>
        <v>999:99.99</v>
      </c>
      <c r="BE33" s="4" t="str">
        <f t="shared" si="33"/>
        <v>999:99.99</v>
      </c>
      <c r="BF33" s="4" t="str">
        <f t="shared" si="34"/>
        <v>999:99.99</v>
      </c>
      <c r="BG33" s="4" t="str">
        <f t="shared" si="35"/>
        <v>999:99.99</v>
      </c>
      <c r="BH33" s="4" t="str">
        <f t="shared" si="36"/>
        <v>999:99.99</v>
      </c>
    </row>
    <row r="34" spans="1:60" ht="24" customHeight="1" x14ac:dyDescent="0.25">
      <c r="A34" s="40" t="str">
        <f t="shared" si="9"/>
        <v/>
      </c>
      <c r="B34" s="38"/>
      <c r="C34" s="38"/>
      <c r="D34" s="38"/>
      <c r="E34" s="38"/>
      <c r="F34" s="43"/>
      <c r="G34" s="38"/>
      <c r="H34" s="44"/>
      <c r="I34" s="38"/>
      <c r="J34" s="44"/>
      <c r="K34" s="44"/>
      <c r="L34" s="44"/>
      <c r="M34" s="44"/>
      <c r="N34" s="44"/>
      <c r="O34" s="44"/>
      <c r="P34" s="44"/>
      <c r="Q34" s="40" t="str">
        <f t="shared" si="0"/>
        <v/>
      </c>
      <c r="R34" s="82" t="str">
        <f t="shared" si="10"/>
        <v/>
      </c>
      <c r="S34" s="13"/>
      <c r="T34" s="14">
        <f t="shared" si="1"/>
        <v>0</v>
      </c>
      <c r="U34" s="14">
        <f t="shared" si="11"/>
        <v>0</v>
      </c>
      <c r="V34" s="14">
        <f t="shared" si="2"/>
        <v>0</v>
      </c>
      <c r="W34" s="14">
        <f t="shared" si="12"/>
        <v>0</v>
      </c>
      <c r="X34" s="14">
        <f t="shared" si="13"/>
        <v>0</v>
      </c>
      <c r="Y34" s="14">
        <f t="shared" si="14"/>
        <v>0</v>
      </c>
      <c r="Z34" s="14">
        <f t="shared" si="15"/>
        <v>0</v>
      </c>
      <c r="AA34" s="14">
        <f t="shared" si="16"/>
        <v>0</v>
      </c>
      <c r="AB34" s="14">
        <f t="shared" si="17"/>
        <v>0</v>
      </c>
      <c r="AC34" s="14">
        <f t="shared" si="18"/>
        <v>0</v>
      </c>
      <c r="AD34" s="14">
        <f t="shared" si="19"/>
        <v>0</v>
      </c>
      <c r="AE34" s="13" t="str">
        <f t="shared" si="3"/>
        <v>19000100</v>
      </c>
      <c r="AF34" s="9" t="str">
        <f t="shared" si="20"/>
        <v/>
      </c>
      <c r="AG34" s="9" t="str">
        <f t="shared" si="21"/>
        <v/>
      </c>
      <c r="AH34" s="9" t="str">
        <f t="shared" si="22"/>
        <v/>
      </c>
      <c r="AI34" s="4" t="str">
        <f t="shared" si="4"/>
        <v/>
      </c>
      <c r="AJ34" s="71"/>
      <c r="AK34" s="37"/>
      <c r="AL34" s="37"/>
      <c r="AM34" s="37"/>
      <c r="AN34" s="37"/>
      <c r="AO34" s="37"/>
      <c r="AP34" s="7">
        <v>129</v>
      </c>
      <c r="AQ34" s="4">
        <f t="shared" si="5"/>
        <v>0</v>
      </c>
      <c r="AR34" s="4" t="str">
        <f t="shared" si="6"/>
        <v/>
      </c>
      <c r="AS34" s="4" t="str">
        <f t="shared" si="7"/>
        <v xml:space="preserve"> </v>
      </c>
      <c r="AT34" s="4" t="str">
        <f t="shared" si="23"/>
        <v/>
      </c>
      <c r="AU34" s="4" t="str">
        <f t="shared" si="24"/>
        <v/>
      </c>
      <c r="AV34" s="4" t="str">
        <f t="shared" si="25"/>
        <v/>
      </c>
      <c r="AW34" s="4" t="str">
        <f t="shared" si="26"/>
        <v/>
      </c>
      <c r="AX34" s="4" t="str">
        <f t="shared" si="27"/>
        <v/>
      </c>
      <c r="AY34" s="4" t="str">
        <f t="shared" si="28"/>
        <v/>
      </c>
      <c r="AZ34" s="4" t="str">
        <f t="shared" si="29"/>
        <v/>
      </c>
      <c r="BA34" s="4" t="str">
        <f t="shared" si="30"/>
        <v/>
      </c>
      <c r="BB34" s="4" t="str">
        <f t="shared" si="31"/>
        <v/>
      </c>
      <c r="BC34" s="4" t="str">
        <f t="shared" si="32"/>
        <v/>
      </c>
      <c r="BD34" s="4" t="str">
        <f t="shared" si="8"/>
        <v>999:99.99</v>
      </c>
      <c r="BE34" s="4" t="str">
        <f t="shared" si="33"/>
        <v>999:99.99</v>
      </c>
      <c r="BF34" s="4" t="str">
        <f t="shared" si="34"/>
        <v>999:99.99</v>
      </c>
      <c r="BG34" s="4" t="str">
        <f t="shared" si="35"/>
        <v>999:99.99</v>
      </c>
      <c r="BH34" s="4" t="str">
        <f t="shared" si="36"/>
        <v>999:99.99</v>
      </c>
    </row>
    <row r="35" spans="1:60" ht="24" customHeight="1" x14ac:dyDescent="0.25">
      <c r="A35" s="40" t="str">
        <f t="shared" si="9"/>
        <v/>
      </c>
      <c r="B35" s="38"/>
      <c r="C35" s="38"/>
      <c r="D35" s="38"/>
      <c r="E35" s="38"/>
      <c r="F35" s="43"/>
      <c r="G35" s="38"/>
      <c r="H35" s="44"/>
      <c r="I35" s="38"/>
      <c r="J35" s="44"/>
      <c r="K35" s="44"/>
      <c r="L35" s="44"/>
      <c r="M35" s="44"/>
      <c r="N35" s="44"/>
      <c r="O35" s="44"/>
      <c r="P35" s="44"/>
      <c r="Q35" s="40" t="str">
        <f t="shared" si="0"/>
        <v/>
      </c>
      <c r="R35" s="82" t="str">
        <f t="shared" si="10"/>
        <v/>
      </c>
      <c r="S35" s="13"/>
      <c r="T35" s="14">
        <f t="shared" si="1"/>
        <v>0</v>
      </c>
      <c r="U35" s="14">
        <f t="shared" si="11"/>
        <v>0</v>
      </c>
      <c r="V35" s="14">
        <f t="shared" si="2"/>
        <v>0</v>
      </c>
      <c r="W35" s="14">
        <f t="shared" si="12"/>
        <v>0</v>
      </c>
      <c r="X35" s="14">
        <f t="shared" si="13"/>
        <v>0</v>
      </c>
      <c r="Y35" s="14">
        <f t="shared" si="14"/>
        <v>0</v>
      </c>
      <c r="Z35" s="14">
        <f t="shared" si="15"/>
        <v>0</v>
      </c>
      <c r="AA35" s="14">
        <f t="shared" si="16"/>
        <v>0</v>
      </c>
      <c r="AB35" s="14">
        <f t="shared" si="17"/>
        <v>0</v>
      </c>
      <c r="AC35" s="14">
        <f t="shared" si="18"/>
        <v>0</v>
      </c>
      <c r="AD35" s="14">
        <f t="shared" si="19"/>
        <v>0</v>
      </c>
      <c r="AE35" s="13" t="str">
        <f t="shared" si="3"/>
        <v>19000100</v>
      </c>
      <c r="AF35" s="9" t="str">
        <f t="shared" si="20"/>
        <v/>
      </c>
      <c r="AG35" s="9" t="str">
        <f t="shared" si="21"/>
        <v/>
      </c>
      <c r="AH35" s="9" t="str">
        <f t="shared" si="22"/>
        <v/>
      </c>
      <c r="AI35" s="4" t="str">
        <f t="shared" si="4"/>
        <v/>
      </c>
      <c r="AJ35" s="71"/>
      <c r="AK35" s="37"/>
      <c r="AL35" s="37"/>
      <c r="AM35" s="37"/>
      <c r="AN35" s="37"/>
      <c r="AO35" s="37"/>
      <c r="AP35" s="7">
        <v>130</v>
      </c>
      <c r="AQ35" s="4">
        <f t="shared" si="5"/>
        <v>0</v>
      </c>
      <c r="AR35" s="4" t="str">
        <f t="shared" si="6"/>
        <v/>
      </c>
      <c r="AS35" s="4" t="str">
        <f t="shared" si="7"/>
        <v xml:space="preserve"> </v>
      </c>
      <c r="AT35" s="4" t="str">
        <f t="shared" si="23"/>
        <v/>
      </c>
      <c r="AU35" s="4" t="str">
        <f t="shared" si="24"/>
        <v/>
      </c>
      <c r="AV35" s="4" t="str">
        <f t="shared" si="25"/>
        <v/>
      </c>
      <c r="AW35" s="4" t="str">
        <f t="shared" si="26"/>
        <v/>
      </c>
      <c r="AX35" s="4" t="str">
        <f t="shared" si="27"/>
        <v/>
      </c>
      <c r="AY35" s="4" t="str">
        <f t="shared" si="28"/>
        <v/>
      </c>
      <c r="AZ35" s="4" t="str">
        <f t="shared" si="29"/>
        <v/>
      </c>
      <c r="BA35" s="4" t="str">
        <f t="shared" si="30"/>
        <v/>
      </c>
      <c r="BB35" s="4" t="str">
        <f t="shared" si="31"/>
        <v/>
      </c>
      <c r="BC35" s="4" t="str">
        <f t="shared" si="32"/>
        <v/>
      </c>
      <c r="BD35" s="4" t="str">
        <f t="shared" si="8"/>
        <v>999:99.99</v>
      </c>
      <c r="BE35" s="4" t="str">
        <f t="shared" si="33"/>
        <v>999:99.99</v>
      </c>
      <c r="BF35" s="4" t="str">
        <f t="shared" si="34"/>
        <v>999:99.99</v>
      </c>
      <c r="BG35" s="4" t="str">
        <f t="shared" si="35"/>
        <v>999:99.99</v>
      </c>
      <c r="BH35" s="4" t="str">
        <f t="shared" si="36"/>
        <v>999:99.99</v>
      </c>
    </row>
    <row r="36" spans="1:60" ht="24" customHeight="1" x14ac:dyDescent="0.25">
      <c r="A36" s="40" t="str">
        <f t="shared" si="9"/>
        <v/>
      </c>
      <c r="B36" s="38"/>
      <c r="C36" s="38"/>
      <c r="D36" s="38"/>
      <c r="E36" s="38"/>
      <c r="F36" s="43"/>
      <c r="G36" s="38"/>
      <c r="H36" s="44"/>
      <c r="I36" s="38"/>
      <c r="J36" s="44"/>
      <c r="K36" s="44"/>
      <c r="L36" s="44"/>
      <c r="M36" s="44"/>
      <c r="N36" s="44"/>
      <c r="O36" s="44"/>
      <c r="P36" s="44"/>
      <c r="Q36" s="40" t="str">
        <f t="shared" si="0"/>
        <v/>
      </c>
      <c r="R36" s="82" t="str">
        <f t="shared" si="10"/>
        <v/>
      </c>
      <c r="S36" s="13"/>
      <c r="T36" s="14">
        <f t="shared" si="1"/>
        <v>0</v>
      </c>
      <c r="U36" s="14">
        <f t="shared" si="11"/>
        <v>0</v>
      </c>
      <c r="V36" s="14">
        <f t="shared" si="2"/>
        <v>0</v>
      </c>
      <c r="W36" s="14">
        <f t="shared" si="12"/>
        <v>0</v>
      </c>
      <c r="X36" s="14">
        <f t="shared" si="13"/>
        <v>0</v>
      </c>
      <c r="Y36" s="14">
        <f t="shared" si="14"/>
        <v>0</v>
      </c>
      <c r="Z36" s="14">
        <f t="shared" si="15"/>
        <v>0</v>
      </c>
      <c r="AA36" s="14">
        <f t="shared" si="16"/>
        <v>0</v>
      </c>
      <c r="AB36" s="14">
        <f t="shared" si="17"/>
        <v>0</v>
      </c>
      <c r="AC36" s="14">
        <f t="shared" si="18"/>
        <v>0</v>
      </c>
      <c r="AD36" s="14">
        <f t="shared" si="19"/>
        <v>0</v>
      </c>
      <c r="AE36" s="13" t="str">
        <f t="shared" si="3"/>
        <v>19000100</v>
      </c>
      <c r="AF36" s="9" t="str">
        <f t="shared" si="20"/>
        <v/>
      </c>
      <c r="AG36" s="9" t="str">
        <f t="shared" si="21"/>
        <v/>
      </c>
      <c r="AH36" s="9" t="str">
        <f t="shared" si="22"/>
        <v/>
      </c>
      <c r="AI36" s="4" t="str">
        <f t="shared" si="4"/>
        <v/>
      </c>
      <c r="AJ36" s="71"/>
      <c r="AK36" s="37"/>
      <c r="AL36" s="37"/>
      <c r="AM36" s="37"/>
      <c r="AN36" s="37"/>
      <c r="AO36" s="37"/>
      <c r="AP36" s="7">
        <v>131</v>
      </c>
      <c r="AQ36" s="4">
        <f t="shared" si="5"/>
        <v>0</v>
      </c>
      <c r="AR36" s="4" t="str">
        <f t="shared" si="6"/>
        <v/>
      </c>
      <c r="AS36" s="4" t="str">
        <f t="shared" si="7"/>
        <v xml:space="preserve"> </v>
      </c>
      <c r="AT36" s="4" t="str">
        <f t="shared" si="23"/>
        <v/>
      </c>
      <c r="AU36" s="4" t="str">
        <f t="shared" si="24"/>
        <v/>
      </c>
      <c r="AV36" s="4" t="str">
        <f t="shared" si="25"/>
        <v/>
      </c>
      <c r="AW36" s="4" t="str">
        <f t="shared" si="26"/>
        <v/>
      </c>
      <c r="AX36" s="4" t="str">
        <f t="shared" si="27"/>
        <v/>
      </c>
      <c r="AY36" s="4" t="str">
        <f t="shared" si="28"/>
        <v/>
      </c>
      <c r="AZ36" s="4" t="str">
        <f t="shared" si="29"/>
        <v/>
      </c>
      <c r="BA36" s="4" t="str">
        <f t="shared" si="30"/>
        <v/>
      </c>
      <c r="BB36" s="4" t="str">
        <f t="shared" si="31"/>
        <v/>
      </c>
      <c r="BC36" s="4" t="str">
        <f t="shared" si="32"/>
        <v/>
      </c>
      <c r="BD36" s="4" t="str">
        <f t="shared" si="8"/>
        <v>999:99.99</v>
      </c>
      <c r="BE36" s="4" t="str">
        <f t="shared" si="33"/>
        <v>999:99.99</v>
      </c>
      <c r="BF36" s="4" t="str">
        <f t="shared" si="34"/>
        <v>999:99.99</v>
      </c>
      <c r="BG36" s="4" t="str">
        <f t="shared" si="35"/>
        <v>999:99.99</v>
      </c>
      <c r="BH36" s="4" t="str">
        <f t="shared" si="36"/>
        <v>999:99.99</v>
      </c>
    </row>
    <row r="37" spans="1:60" ht="24" customHeight="1" x14ac:dyDescent="0.25">
      <c r="A37" s="40" t="str">
        <f t="shared" si="9"/>
        <v/>
      </c>
      <c r="B37" s="38"/>
      <c r="C37" s="38"/>
      <c r="D37" s="38"/>
      <c r="E37" s="38"/>
      <c r="F37" s="43"/>
      <c r="G37" s="38"/>
      <c r="H37" s="44"/>
      <c r="I37" s="38"/>
      <c r="J37" s="44"/>
      <c r="K37" s="44"/>
      <c r="L37" s="44"/>
      <c r="M37" s="44"/>
      <c r="N37" s="44"/>
      <c r="O37" s="44"/>
      <c r="P37" s="44"/>
      <c r="Q37" s="40" t="str">
        <f t="shared" si="0"/>
        <v/>
      </c>
      <c r="R37" s="82" t="str">
        <f t="shared" si="10"/>
        <v/>
      </c>
      <c r="S37" s="13"/>
      <c r="T37" s="14">
        <f t="shared" si="1"/>
        <v>0</v>
      </c>
      <c r="U37" s="14">
        <f t="shared" si="11"/>
        <v>0</v>
      </c>
      <c r="V37" s="14">
        <f t="shared" si="2"/>
        <v>0</v>
      </c>
      <c r="W37" s="14">
        <f t="shared" si="12"/>
        <v>0</v>
      </c>
      <c r="X37" s="14">
        <f t="shared" si="13"/>
        <v>0</v>
      </c>
      <c r="Y37" s="14">
        <f t="shared" si="14"/>
        <v>0</v>
      </c>
      <c r="Z37" s="14">
        <f t="shared" si="15"/>
        <v>0</v>
      </c>
      <c r="AA37" s="14">
        <f t="shared" si="16"/>
        <v>0</v>
      </c>
      <c r="AB37" s="14">
        <f t="shared" si="17"/>
        <v>0</v>
      </c>
      <c r="AC37" s="14">
        <f t="shared" si="18"/>
        <v>0</v>
      </c>
      <c r="AD37" s="14">
        <f t="shared" si="19"/>
        <v>0</v>
      </c>
      <c r="AE37" s="13" t="str">
        <f t="shared" si="3"/>
        <v>19000100</v>
      </c>
      <c r="AF37" s="9" t="str">
        <f t="shared" si="20"/>
        <v/>
      </c>
      <c r="AG37" s="9" t="str">
        <f t="shared" si="21"/>
        <v/>
      </c>
      <c r="AH37" s="9" t="str">
        <f t="shared" si="22"/>
        <v/>
      </c>
      <c r="AI37" s="4" t="str">
        <f t="shared" si="4"/>
        <v/>
      </c>
      <c r="AJ37" s="71"/>
      <c r="AK37" s="37"/>
      <c r="AL37" s="37"/>
      <c r="AM37" s="37"/>
      <c r="AN37" s="37"/>
      <c r="AO37" s="37"/>
      <c r="AP37" s="7">
        <v>132</v>
      </c>
      <c r="AQ37" s="4">
        <f t="shared" si="5"/>
        <v>0</v>
      </c>
      <c r="AR37" s="4" t="str">
        <f t="shared" si="6"/>
        <v/>
      </c>
      <c r="AS37" s="4" t="str">
        <f t="shared" si="7"/>
        <v xml:space="preserve"> </v>
      </c>
      <c r="AT37" s="4" t="str">
        <f t="shared" si="23"/>
        <v/>
      </c>
      <c r="AU37" s="4" t="str">
        <f t="shared" si="24"/>
        <v/>
      </c>
      <c r="AV37" s="4" t="str">
        <f t="shared" si="25"/>
        <v/>
      </c>
      <c r="AW37" s="4" t="str">
        <f t="shared" si="26"/>
        <v/>
      </c>
      <c r="AX37" s="4" t="str">
        <f t="shared" si="27"/>
        <v/>
      </c>
      <c r="AY37" s="4" t="str">
        <f t="shared" si="28"/>
        <v/>
      </c>
      <c r="AZ37" s="4" t="str">
        <f t="shared" si="29"/>
        <v/>
      </c>
      <c r="BA37" s="4" t="str">
        <f t="shared" si="30"/>
        <v/>
      </c>
      <c r="BB37" s="4" t="str">
        <f t="shared" si="31"/>
        <v/>
      </c>
      <c r="BC37" s="4" t="str">
        <f t="shared" si="32"/>
        <v/>
      </c>
      <c r="BD37" s="4" t="str">
        <f t="shared" si="8"/>
        <v>999:99.99</v>
      </c>
      <c r="BE37" s="4" t="str">
        <f t="shared" si="33"/>
        <v>999:99.99</v>
      </c>
      <c r="BF37" s="4" t="str">
        <f t="shared" si="34"/>
        <v>999:99.99</v>
      </c>
      <c r="BG37" s="4" t="str">
        <f t="shared" si="35"/>
        <v>999:99.99</v>
      </c>
      <c r="BH37" s="4" t="str">
        <f t="shared" si="36"/>
        <v>999:99.99</v>
      </c>
    </row>
    <row r="38" spans="1:60" ht="24" customHeight="1" x14ac:dyDescent="0.25">
      <c r="A38" s="40" t="str">
        <f t="shared" si="9"/>
        <v/>
      </c>
      <c r="B38" s="38"/>
      <c r="C38" s="38"/>
      <c r="D38" s="38"/>
      <c r="E38" s="38"/>
      <c r="F38" s="43"/>
      <c r="G38" s="38"/>
      <c r="H38" s="44"/>
      <c r="I38" s="38"/>
      <c r="J38" s="44"/>
      <c r="K38" s="44"/>
      <c r="L38" s="44"/>
      <c r="M38" s="44"/>
      <c r="N38" s="44"/>
      <c r="O38" s="44"/>
      <c r="P38" s="44"/>
      <c r="Q38" s="40" t="str">
        <f t="shared" ref="Q38:Q69" si="37">IF(F38="","",INT(($AQ$1-AE38)/10000))</f>
        <v/>
      </c>
      <c r="R38" s="82" t="str">
        <f t="shared" si="10"/>
        <v/>
      </c>
      <c r="S38" s="13"/>
      <c r="T38" s="14">
        <f t="shared" si="1"/>
        <v>0</v>
      </c>
      <c r="U38" s="14">
        <f t="shared" si="11"/>
        <v>0</v>
      </c>
      <c r="V38" s="14">
        <f t="shared" si="2"/>
        <v>0</v>
      </c>
      <c r="W38" s="14">
        <f t="shared" si="12"/>
        <v>0</v>
      </c>
      <c r="X38" s="14">
        <f t="shared" si="13"/>
        <v>0</v>
      </c>
      <c r="Y38" s="14">
        <f t="shared" si="14"/>
        <v>0</v>
      </c>
      <c r="Z38" s="14">
        <f t="shared" si="15"/>
        <v>0</v>
      </c>
      <c r="AA38" s="14">
        <f t="shared" si="16"/>
        <v>0</v>
      </c>
      <c r="AB38" s="14">
        <f t="shared" si="17"/>
        <v>0</v>
      </c>
      <c r="AC38" s="14">
        <f t="shared" si="18"/>
        <v>0</v>
      </c>
      <c r="AD38" s="14">
        <f t="shared" si="19"/>
        <v>0</v>
      </c>
      <c r="AE38" s="13" t="str">
        <f t="shared" ref="AE38:AE55" si="38">YEAR(F38)&amp;RIGHT("0"&amp;MONTH(F38),2)&amp;RIGHT("0"&amp;DAY(F38),2)</f>
        <v>19000100</v>
      </c>
      <c r="AF38" s="9" t="str">
        <f t="shared" si="20"/>
        <v/>
      </c>
      <c r="AG38" s="9" t="str">
        <f t="shared" si="21"/>
        <v/>
      </c>
      <c r="AH38" s="9" t="str">
        <f t="shared" si="22"/>
        <v/>
      </c>
      <c r="AI38" s="4" t="str">
        <f t="shared" ref="AI38:AI69" si="39">IF(F38="","",INT(($AQ$2-AE38)/10000))</f>
        <v/>
      </c>
      <c r="AJ38" s="71"/>
      <c r="AK38" s="37"/>
      <c r="AL38" s="37"/>
      <c r="AM38" s="37"/>
      <c r="AN38" s="37"/>
      <c r="AO38" s="37"/>
      <c r="AP38" s="7">
        <v>133</v>
      </c>
      <c r="AQ38" s="4">
        <f t="shared" ref="AQ38:AQ55" si="40">LEN(TRIM(B38))+LEN(TRIM(C38))</f>
        <v>0</v>
      </c>
      <c r="AR38" s="4" t="str">
        <f t="shared" ref="AR38:AR55" si="41">IF(AQ38=2,TRIM(B38)&amp;"      "&amp;TRIM(C38),IF(AQ38=3,TRIM(B38)&amp;"    "&amp;TRIM(C38),IF(AQ38=4,TRIM(B38)&amp;"  "&amp;TRIM(C38),TRIM(B38)&amp;TRIM(C38))))</f>
        <v/>
      </c>
      <c r="AS38" s="4" t="str">
        <f t="shared" ref="AS38:AS55" si="42">D38&amp;" "&amp;E38</f>
        <v xml:space="preserve"> </v>
      </c>
      <c r="AT38" s="4" t="str">
        <f t="shared" si="23"/>
        <v/>
      </c>
      <c r="AU38" s="4" t="str">
        <f t="shared" si="24"/>
        <v/>
      </c>
      <c r="AV38" s="4" t="str">
        <f t="shared" si="25"/>
        <v/>
      </c>
      <c r="AW38" s="4" t="str">
        <f t="shared" si="26"/>
        <v/>
      </c>
      <c r="AX38" s="4" t="str">
        <f t="shared" si="27"/>
        <v/>
      </c>
      <c r="AY38" s="4" t="str">
        <f t="shared" si="28"/>
        <v/>
      </c>
      <c r="AZ38" s="4" t="str">
        <f t="shared" si="29"/>
        <v/>
      </c>
      <c r="BA38" s="4" t="str">
        <f t="shared" si="30"/>
        <v/>
      </c>
      <c r="BB38" s="4" t="str">
        <f t="shared" si="31"/>
        <v/>
      </c>
      <c r="BC38" s="4" t="str">
        <f t="shared" si="32"/>
        <v/>
      </c>
      <c r="BD38" s="4" t="str">
        <f t="shared" si="8"/>
        <v>999:99.99</v>
      </c>
      <c r="BE38" s="4" t="str">
        <f t="shared" si="33"/>
        <v>999:99.99</v>
      </c>
      <c r="BF38" s="4" t="str">
        <f t="shared" si="34"/>
        <v>999:99.99</v>
      </c>
      <c r="BG38" s="4" t="str">
        <f t="shared" si="35"/>
        <v>999:99.99</v>
      </c>
      <c r="BH38" s="4" t="str">
        <f t="shared" si="36"/>
        <v>999:99.99</v>
      </c>
    </row>
    <row r="39" spans="1:60" ht="24" customHeight="1" x14ac:dyDescent="0.25">
      <c r="A39" s="40" t="str">
        <f t="shared" si="9"/>
        <v/>
      </c>
      <c r="B39" s="38"/>
      <c r="C39" s="38"/>
      <c r="D39" s="38"/>
      <c r="E39" s="38"/>
      <c r="F39" s="43"/>
      <c r="G39" s="38"/>
      <c r="H39" s="44"/>
      <c r="I39" s="38"/>
      <c r="J39" s="44"/>
      <c r="K39" s="44"/>
      <c r="L39" s="44"/>
      <c r="M39" s="44"/>
      <c r="N39" s="44"/>
      <c r="O39" s="44"/>
      <c r="P39" s="44"/>
      <c r="Q39" s="40" t="str">
        <f t="shared" si="37"/>
        <v/>
      </c>
      <c r="R39" s="82" t="str">
        <f t="shared" si="10"/>
        <v/>
      </c>
      <c r="S39" s="13"/>
      <c r="T39" s="14">
        <f t="shared" si="1"/>
        <v>0</v>
      </c>
      <c r="U39" s="14">
        <f>IF(I39="",0,1)</f>
        <v>0</v>
      </c>
      <c r="V39" s="14">
        <f t="shared" si="2"/>
        <v>0</v>
      </c>
      <c r="W39" s="14">
        <f t="shared" si="12"/>
        <v>0</v>
      </c>
      <c r="X39" s="14">
        <f t="shared" si="13"/>
        <v>0</v>
      </c>
      <c r="Y39" s="14">
        <f t="shared" si="14"/>
        <v>0</v>
      </c>
      <c r="Z39" s="14">
        <f t="shared" si="15"/>
        <v>0</v>
      </c>
      <c r="AA39" s="14">
        <f t="shared" si="16"/>
        <v>0</v>
      </c>
      <c r="AB39" s="14">
        <f t="shared" si="17"/>
        <v>0</v>
      </c>
      <c r="AC39" s="14">
        <f t="shared" si="18"/>
        <v>0</v>
      </c>
      <c r="AD39" s="14">
        <f t="shared" si="19"/>
        <v>0</v>
      </c>
      <c r="AE39" s="13" t="str">
        <f t="shared" si="38"/>
        <v>19000100</v>
      </c>
      <c r="AF39" s="9" t="str">
        <f t="shared" si="20"/>
        <v/>
      </c>
      <c r="AG39" s="9" t="str">
        <f t="shared" si="21"/>
        <v/>
      </c>
      <c r="AH39" s="9" t="str">
        <f t="shared" si="22"/>
        <v/>
      </c>
      <c r="AI39" s="4" t="str">
        <f t="shared" si="39"/>
        <v/>
      </c>
      <c r="AN39" s="37"/>
      <c r="AO39" s="37"/>
      <c r="AP39" s="7">
        <v>134</v>
      </c>
      <c r="AQ39" s="4">
        <f t="shared" si="40"/>
        <v>0</v>
      </c>
      <c r="AR39" s="4" t="str">
        <f t="shared" si="41"/>
        <v/>
      </c>
      <c r="AS39" s="4" t="str">
        <f t="shared" si="42"/>
        <v xml:space="preserve"> </v>
      </c>
      <c r="AT39" s="4" t="str">
        <f t="shared" si="23"/>
        <v/>
      </c>
      <c r="AU39" s="4" t="str">
        <f t="shared" si="24"/>
        <v/>
      </c>
      <c r="AV39" s="4" t="str">
        <f t="shared" si="25"/>
        <v/>
      </c>
      <c r="AW39" s="4" t="str">
        <f t="shared" si="26"/>
        <v/>
      </c>
      <c r="AX39" s="4" t="str">
        <f t="shared" si="27"/>
        <v/>
      </c>
      <c r="AY39" s="4" t="str">
        <f t="shared" si="28"/>
        <v/>
      </c>
      <c r="AZ39" s="4" t="str">
        <f t="shared" si="29"/>
        <v/>
      </c>
      <c r="BA39" s="4" t="str">
        <f t="shared" si="30"/>
        <v/>
      </c>
      <c r="BB39" s="4" t="str">
        <f t="shared" si="31"/>
        <v/>
      </c>
      <c r="BC39" s="4" t="str">
        <f t="shared" si="32"/>
        <v/>
      </c>
      <c r="BD39" s="4" t="str">
        <f t="shared" si="8"/>
        <v>999:99.99</v>
      </c>
      <c r="BE39" s="4" t="str">
        <f t="shared" si="33"/>
        <v>999:99.99</v>
      </c>
      <c r="BF39" s="4" t="str">
        <f t="shared" si="34"/>
        <v>999:99.99</v>
      </c>
      <c r="BG39" s="4" t="str">
        <f t="shared" si="35"/>
        <v>999:99.99</v>
      </c>
      <c r="BH39" s="4" t="str">
        <f t="shared" si="36"/>
        <v>999:99.99</v>
      </c>
    </row>
    <row r="40" spans="1:60" ht="24" customHeight="1" x14ac:dyDescent="0.25">
      <c r="A40" s="40" t="str">
        <f t="shared" si="9"/>
        <v/>
      </c>
      <c r="B40" s="38"/>
      <c r="C40" s="38"/>
      <c r="D40" s="38"/>
      <c r="E40" s="38"/>
      <c r="F40" s="43"/>
      <c r="G40" s="38"/>
      <c r="H40" s="44"/>
      <c r="I40" s="38"/>
      <c r="J40" s="44"/>
      <c r="K40" s="44"/>
      <c r="L40" s="44"/>
      <c r="M40" s="44"/>
      <c r="N40" s="44"/>
      <c r="O40" s="44"/>
      <c r="P40" s="44"/>
      <c r="Q40" s="40" t="str">
        <f t="shared" si="37"/>
        <v/>
      </c>
      <c r="R40" s="82" t="str">
        <f t="shared" si="10"/>
        <v/>
      </c>
      <c r="S40" s="13"/>
      <c r="T40" s="14">
        <f t="shared" si="1"/>
        <v>0</v>
      </c>
      <c r="U40" s="14">
        <f>IF(I40="",0,1)</f>
        <v>0</v>
      </c>
      <c r="V40" s="14">
        <f t="shared" si="2"/>
        <v>0</v>
      </c>
      <c r="W40" s="14">
        <f t="shared" si="12"/>
        <v>0</v>
      </c>
      <c r="X40" s="14">
        <f t="shared" si="13"/>
        <v>0</v>
      </c>
      <c r="Y40" s="14">
        <f t="shared" si="14"/>
        <v>0</v>
      </c>
      <c r="Z40" s="14">
        <f t="shared" si="15"/>
        <v>0</v>
      </c>
      <c r="AA40" s="14">
        <f t="shared" si="16"/>
        <v>0</v>
      </c>
      <c r="AB40" s="14">
        <f t="shared" si="17"/>
        <v>0</v>
      </c>
      <c r="AC40" s="14">
        <f t="shared" si="18"/>
        <v>0</v>
      </c>
      <c r="AD40" s="14">
        <f t="shared" si="19"/>
        <v>0</v>
      </c>
      <c r="AE40" s="13" t="str">
        <f t="shared" si="38"/>
        <v>19000100</v>
      </c>
      <c r="AF40" s="9" t="str">
        <f t="shared" si="20"/>
        <v/>
      </c>
      <c r="AG40" s="9" t="str">
        <f t="shared" si="21"/>
        <v/>
      </c>
      <c r="AH40" s="9" t="str">
        <f t="shared" si="22"/>
        <v/>
      </c>
      <c r="AI40" s="4" t="str">
        <f t="shared" si="39"/>
        <v/>
      </c>
      <c r="AN40" s="37"/>
      <c r="AO40" s="37"/>
      <c r="AP40" s="7">
        <v>135</v>
      </c>
      <c r="AQ40" s="4">
        <f t="shared" si="40"/>
        <v>0</v>
      </c>
      <c r="AR40" s="4" t="str">
        <f t="shared" si="41"/>
        <v/>
      </c>
      <c r="AS40" s="4" t="str">
        <f t="shared" si="42"/>
        <v xml:space="preserve"> </v>
      </c>
      <c r="AT40" s="4" t="str">
        <f t="shared" si="23"/>
        <v/>
      </c>
      <c r="AU40" s="4" t="str">
        <f t="shared" si="24"/>
        <v/>
      </c>
      <c r="AV40" s="4" t="str">
        <f t="shared" si="25"/>
        <v/>
      </c>
      <c r="AW40" s="4" t="str">
        <f t="shared" si="26"/>
        <v/>
      </c>
      <c r="AX40" s="4" t="str">
        <f t="shared" si="27"/>
        <v/>
      </c>
      <c r="AY40" s="4" t="str">
        <f t="shared" si="28"/>
        <v/>
      </c>
      <c r="AZ40" s="4" t="str">
        <f t="shared" si="29"/>
        <v/>
      </c>
      <c r="BA40" s="4" t="str">
        <f t="shared" si="30"/>
        <v/>
      </c>
      <c r="BB40" s="4" t="str">
        <f t="shared" si="31"/>
        <v/>
      </c>
      <c r="BC40" s="4" t="str">
        <f t="shared" si="32"/>
        <v/>
      </c>
      <c r="BD40" s="4" t="str">
        <f t="shared" si="8"/>
        <v>999:99.99</v>
      </c>
      <c r="BE40" s="4" t="str">
        <f t="shared" si="33"/>
        <v>999:99.99</v>
      </c>
      <c r="BF40" s="4" t="str">
        <f t="shared" si="34"/>
        <v>999:99.99</v>
      </c>
      <c r="BG40" s="4" t="str">
        <f t="shared" si="35"/>
        <v>999:99.99</v>
      </c>
      <c r="BH40" s="4" t="str">
        <f t="shared" si="36"/>
        <v>999:99.99</v>
      </c>
    </row>
    <row r="41" spans="1:60" ht="24" customHeight="1" x14ac:dyDescent="0.25">
      <c r="A41" s="40" t="str">
        <f t="shared" si="9"/>
        <v/>
      </c>
      <c r="B41" s="38"/>
      <c r="C41" s="38"/>
      <c r="D41" s="38"/>
      <c r="E41" s="38"/>
      <c r="F41" s="43"/>
      <c r="G41" s="38"/>
      <c r="H41" s="44"/>
      <c r="I41" s="38"/>
      <c r="J41" s="44"/>
      <c r="K41" s="44"/>
      <c r="L41" s="44"/>
      <c r="M41" s="44"/>
      <c r="N41" s="44"/>
      <c r="O41" s="44"/>
      <c r="P41" s="44"/>
      <c r="Q41" s="40" t="str">
        <f t="shared" si="37"/>
        <v/>
      </c>
      <c r="R41" s="82" t="str">
        <f t="shared" si="10"/>
        <v/>
      </c>
      <c r="S41" s="13"/>
      <c r="T41" s="14">
        <f t="shared" si="1"/>
        <v>0</v>
      </c>
      <c r="U41" s="14">
        <f t="shared" ref="U41:U54" si="43">IF(I41="",0,1)</f>
        <v>0</v>
      </c>
      <c r="V41" s="14">
        <f t="shared" si="2"/>
        <v>0</v>
      </c>
      <c r="W41" s="14">
        <f t="shared" si="12"/>
        <v>0</v>
      </c>
      <c r="X41" s="14">
        <f t="shared" si="13"/>
        <v>0</v>
      </c>
      <c r="Y41" s="14">
        <f t="shared" si="14"/>
        <v>0</v>
      </c>
      <c r="Z41" s="14">
        <f t="shared" si="15"/>
        <v>0</v>
      </c>
      <c r="AA41" s="14">
        <f t="shared" si="16"/>
        <v>0</v>
      </c>
      <c r="AB41" s="14">
        <f t="shared" si="17"/>
        <v>0</v>
      </c>
      <c r="AC41" s="14">
        <f t="shared" si="18"/>
        <v>0</v>
      </c>
      <c r="AD41" s="14">
        <f t="shared" si="19"/>
        <v>0</v>
      </c>
      <c r="AE41" s="13" t="str">
        <f t="shared" si="38"/>
        <v>19000100</v>
      </c>
      <c r="AF41" s="9" t="str">
        <f t="shared" si="20"/>
        <v/>
      </c>
      <c r="AG41" s="9" t="str">
        <f t="shared" si="21"/>
        <v/>
      </c>
      <c r="AH41" s="9" t="str">
        <f t="shared" si="22"/>
        <v/>
      </c>
      <c r="AI41" s="4" t="str">
        <f t="shared" si="39"/>
        <v/>
      </c>
      <c r="AN41" s="37"/>
      <c r="AO41" s="37"/>
      <c r="AP41" s="7">
        <v>136</v>
      </c>
      <c r="AQ41" s="4">
        <f t="shared" si="40"/>
        <v>0</v>
      </c>
      <c r="AR41" s="4" t="str">
        <f t="shared" si="41"/>
        <v/>
      </c>
      <c r="AS41" s="4" t="str">
        <f t="shared" si="42"/>
        <v xml:space="preserve"> </v>
      </c>
      <c r="AT41" s="4" t="str">
        <f t="shared" si="23"/>
        <v/>
      </c>
      <c r="AU41" s="4" t="str">
        <f t="shared" si="24"/>
        <v/>
      </c>
      <c r="AV41" s="4" t="str">
        <f t="shared" si="25"/>
        <v/>
      </c>
      <c r="AW41" s="4" t="str">
        <f t="shared" si="26"/>
        <v/>
      </c>
      <c r="AX41" s="4" t="str">
        <f t="shared" si="27"/>
        <v/>
      </c>
      <c r="AY41" s="4" t="str">
        <f t="shared" si="28"/>
        <v/>
      </c>
      <c r="AZ41" s="4" t="str">
        <f t="shared" si="29"/>
        <v/>
      </c>
      <c r="BA41" s="4" t="str">
        <f t="shared" si="30"/>
        <v/>
      </c>
      <c r="BB41" s="4" t="str">
        <f t="shared" si="31"/>
        <v/>
      </c>
      <c r="BC41" s="4" t="str">
        <f t="shared" si="32"/>
        <v/>
      </c>
      <c r="BD41" s="4" t="str">
        <f t="shared" si="8"/>
        <v>999:99.99</v>
      </c>
      <c r="BE41" s="4" t="str">
        <f t="shared" si="33"/>
        <v>999:99.99</v>
      </c>
      <c r="BF41" s="4" t="str">
        <f t="shared" si="34"/>
        <v>999:99.99</v>
      </c>
      <c r="BG41" s="4" t="str">
        <f t="shared" si="35"/>
        <v>999:99.99</v>
      </c>
      <c r="BH41" s="4" t="str">
        <f t="shared" si="36"/>
        <v>999:99.99</v>
      </c>
    </row>
    <row r="42" spans="1:60" ht="24" customHeight="1" x14ac:dyDescent="0.25">
      <c r="A42" s="40" t="str">
        <f t="shared" si="9"/>
        <v/>
      </c>
      <c r="B42" s="38"/>
      <c r="C42" s="38"/>
      <c r="D42" s="38"/>
      <c r="E42" s="38"/>
      <c r="F42" s="43"/>
      <c r="G42" s="38"/>
      <c r="H42" s="44"/>
      <c r="I42" s="38"/>
      <c r="J42" s="44"/>
      <c r="K42" s="44"/>
      <c r="L42" s="44"/>
      <c r="M42" s="44"/>
      <c r="N42" s="44"/>
      <c r="O42" s="44"/>
      <c r="P42" s="44"/>
      <c r="Q42" s="40" t="str">
        <f t="shared" si="37"/>
        <v/>
      </c>
      <c r="R42" s="82" t="str">
        <f t="shared" si="10"/>
        <v/>
      </c>
      <c r="S42" s="13"/>
      <c r="T42" s="14">
        <f t="shared" si="1"/>
        <v>0</v>
      </c>
      <c r="U42" s="14">
        <f t="shared" si="43"/>
        <v>0</v>
      </c>
      <c r="V42" s="14">
        <f t="shared" si="2"/>
        <v>0</v>
      </c>
      <c r="W42" s="14">
        <f t="shared" si="12"/>
        <v>0</v>
      </c>
      <c r="X42" s="14">
        <f t="shared" si="13"/>
        <v>0</v>
      </c>
      <c r="Y42" s="14">
        <f t="shared" si="14"/>
        <v>0</v>
      </c>
      <c r="Z42" s="14">
        <f t="shared" si="15"/>
        <v>0</v>
      </c>
      <c r="AA42" s="14">
        <f t="shared" si="16"/>
        <v>0</v>
      </c>
      <c r="AB42" s="14">
        <f t="shared" si="17"/>
        <v>0</v>
      </c>
      <c r="AC42" s="14">
        <f t="shared" si="18"/>
        <v>0</v>
      </c>
      <c r="AD42" s="14">
        <f t="shared" si="19"/>
        <v>0</v>
      </c>
      <c r="AE42" s="13" t="str">
        <f t="shared" si="38"/>
        <v>19000100</v>
      </c>
      <c r="AF42" s="9" t="str">
        <f t="shared" si="20"/>
        <v/>
      </c>
      <c r="AG42" s="9" t="str">
        <f t="shared" si="21"/>
        <v/>
      </c>
      <c r="AH42" s="9" t="str">
        <f t="shared" si="22"/>
        <v/>
      </c>
      <c r="AI42" s="4" t="str">
        <f t="shared" si="39"/>
        <v/>
      </c>
      <c r="AJ42" s="71"/>
      <c r="AK42" s="37"/>
      <c r="AL42" s="37"/>
      <c r="AM42" s="37"/>
      <c r="AN42" s="37"/>
      <c r="AO42" s="37"/>
      <c r="AP42" s="7">
        <v>137</v>
      </c>
      <c r="AQ42" s="4">
        <f t="shared" si="40"/>
        <v>0</v>
      </c>
      <c r="AR42" s="4" t="str">
        <f t="shared" si="41"/>
        <v/>
      </c>
      <c r="AS42" s="4" t="str">
        <f t="shared" si="42"/>
        <v xml:space="preserve"> </v>
      </c>
      <c r="AT42" s="4" t="str">
        <f t="shared" si="23"/>
        <v/>
      </c>
      <c r="AU42" s="4" t="str">
        <f t="shared" si="24"/>
        <v/>
      </c>
      <c r="AV42" s="4" t="str">
        <f t="shared" si="25"/>
        <v/>
      </c>
      <c r="AW42" s="4" t="str">
        <f t="shared" si="26"/>
        <v/>
      </c>
      <c r="AX42" s="4" t="str">
        <f t="shared" si="27"/>
        <v/>
      </c>
      <c r="AY42" s="4" t="str">
        <f t="shared" si="28"/>
        <v/>
      </c>
      <c r="AZ42" s="4" t="str">
        <f t="shared" si="29"/>
        <v/>
      </c>
      <c r="BA42" s="4" t="str">
        <f t="shared" si="30"/>
        <v/>
      </c>
      <c r="BB42" s="4" t="str">
        <f t="shared" si="31"/>
        <v/>
      </c>
      <c r="BC42" s="4" t="str">
        <f t="shared" si="32"/>
        <v/>
      </c>
      <c r="BD42" s="4" t="str">
        <f t="shared" si="8"/>
        <v>999:99.99</v>
      </c>
      <c r="BE42" s="4" t="str">
        <f t="shared" si="33"/>
        <v>999:99.99</v>
      </c>
      <c r="BF42" s="4" t="str">
        <f t="shared" si="34"/>
        <v>999:99.99</v>
      </c>
      <c r="BG42" s="4" t="str">
        <f t="shared" si="35"/>
        <v>999:99.99</v>
      </c>
      <c r="BH42" s="4" t="str">
        <f t="shared" si="36"/>
        <v>999:99.99</v>
      </c>
    </row>
    <row r="43" spans="1:60" ht="24" customHeight="1" x14ac:dyDescent="0.25">
      <c r="A43" s="40" t="str">
        <f t="shared" si="9"/>
        <v/>
      </c>
      <c r="B43" s="38"/>
      <c r="C43" s="38"/>
      <c r="D43" s="38"/>
      <c r="E43" s="38"/>
      <c r="F43" s="43"/>
      <c r="G43" s="38"/>
      <c r="H43" s="44"/>
      <c r="I43" s="38"/>
      <c r="J43" s="44"/>
      <c r="K43" s="44"/>
      <c r="L43" s="44"/>
      <c r="M43" s="44"/>
      <c r="N43" s="44"/>
      <c r="O43" s="44"/>
      <c r="P43" s="44"/>
      <c r="Q43" s="40" t="str">
        <f t="shared" si="37"/>
        <v/>
      </c>
      <c r="R43" s="82" t="str">
        <f t="shared" si="10"/>
        <v/>
      </c>
      <c r="S43" s="13"/>
      <c r="T43" s="14">
        <f t="shared" si="1"/>
        <v>0</v>
      </c>
      <c r="U43" s="14">
        <f t="shared" si="43"/>
        <v>0</v>
      </c>
      <c r="V43" s="14">
        <f t="shared" si="2"/>
        <v>0</v>
      </c>
      <c r="W43" s="14">
        <f t="shared" si="12"/>
        <v>0</v>
      </c>
      <c r="X43" s="14">
        <f t="shared" si="13"/>
        <v>0</v>
      </c>
      <c r="Y43" s="14">
        <f t="shared" si="14"/>
        <v>0</v>
      </c>
      <c r="Z43" s="14">
        <f t="shared" si="15"/>
        <v>0</v>
      </c>
      <c r="AA43" s="14">
        <f t="shared" si="16"/>
        <v>0</v>
      </c>
      <c r="AB43" s="14">
        <f t="shared" si="17"/>
        <v>0</v>
      </c>
      <c r="AC43" s="14">
        <f t="shared" si="18"/>
        <v>0</v>
      </c>
      <c r="AD43" s="14">
        <f t="shared" si="19"/>
        <v>0</v>
      </c>
      <c r="AE43" s="13" t="str">
        <f t="shared" si="38"/>
        <v>19000100</v>
      </c>
      <c r="AF43" s="9" t="str">
        <f t="shared" si="20"/>
        <v/>
      </c>
      <c r="AG43" s="9" t="str">
        <f t="shared" si="21"/>
        <v/>
      </c>
      <c r="AH43" s="9" t="str">
        <f t="shared" si="22"/>
        <v/>
      </c>
      <c r="AI43" s="4" t="str">
        <f t="shared" si="39"/>
        <v/>
      </c>
      <c r="AP43" s="7">
        <v>138</v>
      </c>
      <c r="AQ43" s="4">
        <f t="shared" si="40"/>
        <v>0</v>
      </c>
      <c r="AR43" s="4" t="str">
        <f t="shared" si="41"/>
        <v/>
      </c>
      <c r="AS43" s="4" t="str">
        <f t="shared" si="42"/>
        <v xml:space="preserve"> </v>
      </c>
      <c r="AT43" s="4" t="str">
        <f t="shared" si="23"/>
        <v/>
      </c>
      <c r="AU43" s="4" t="str">
        <f t="shared" si="24"/>
        <v/>
      </c>
      <c r="AV43" s="4" t="str">
        <f t="shared" si="25"/>
        <v/>
      </c>
      <c r="AW43" s="4" t="str">
        <f t="shared" si="26"/>
        <v/>
      </c>
      <c r="AX43" s="4" t="str">
        <f t="shared" si="27"/>
        <v/>
      </c>
      <c r="AY43" s="4" t="str">
        <f t="shared" si="28"/>
        <v/>
      </c>
      <c r="AZ43" s="4" t="str">
        <f t="shared" si="29"/>
        <v/>
      </c>
      <c r="BA43" s="4" t="str">
        <f t="shared" si="30"/>
        <v/>
      </c>
      <c r="BB43" s="4" t="str">
        <f t="shared" si="31"/>
        <v/>
      </c>
      <c r="BC43" s="4" t="str">
        <f t="shared" si="32"/>
        <v/>
      </c>
      <c r="BD43" s="4" t="str">
        <f t="shared" si="8"/>
        <v>999:99.99</v>
      </c>
      <c r="BE43" s="4" t="str">
        <f t="shared" si="33"/>
        <v>999:99.99</v>
      </c>
      <c r="BF43" s="4" t="str">
        <f t="shared" si="34"/>
        <v>999:99.99</v>
      </c>
      <c r="BG43" s="4" t="str">
        <f t="shared" si="35"/>
        <v>999:99.99</v>
      </c>
      <c r="BH43" s="4" t="str">
        <f t="shared" si="36"/>
        <v>999:99.99</v>
      </c>
    </row>
    <row r="44" spans="1:60" ht="24" customHeight="1" x14ac:dyDescent="0.25">
      <c r="A44" s="40" t="str">
        <f t="shared" si="9"/>
        <v/>
      </c>
      <c r="B44" s="38"/>
      <c r="C44" s="38"/>
      <c r="D44" s="38"/>
      <c r="E44" s="38"/>
      <c r="F44" s="43"/>
      <c r="G44" s="38"/>
      <c r="H44" s="44"/>
      <c r="I44" s="38"/>
      <c r="J44" s="44"/>
      <c r="K44" s="44"/>
      <c r="L44" s="44"/>
      <c r="M44" s="44"/>
      <c r="N44" s="44"/>
      <c r="O44" s="44"/>
      <c r="P44" s="44"/>
      <c r="Q44" s="40" t="str">
        <f t="shared" si="37"/>
        <v/>
      </c>
      <c r="R44" s="82" t="str">
        <f t="shared" si="10"/>
        <v/>
      </c>
      <c r="S44" s="13"/>
      <c r="T44" s="14">
        <f t="shared" si="1"/>
        <v>0</v>
      </c>
      <c r="U44" s="14">
        <f t="shared" si="43"/>
        <v>0</v>
      </c>
      <c r="V44" s="14">
        <f t="shared" si="2"/>
        <v>0</v>
      </c>
      <c r="W44" s="14">
        <f t="shared" si="12"/>
        <v>0</v>
      </c>
      <c r="X44" s="14">
        <f t="shared" si="13"/>
        <v>0</v>
      </c>
      <c r="Y44" s="14">
        <f t="shared" si="14"/>
        <v>0</v>
      </c>
      <c r="Z44" s="14">
        <f t="shared" si="15"/>
        <v>0</v>
      </c>
      <c r="AA44" s="14">
        <f t="shared" si="16"/>
        <v>0</v>
      </c>
      <c r="AB44" s="14">
        <f t="shared" si="17"/>
        <v>0</v>
      </c>
      <c r="AC44" s="14">
        <f t="shared" si="18"/>
        <v>0</v>
      </c>
      <c r="AD44" s="14">
        <f t="shared" si="19"/>
        <v>0</v>
      </c>
      <c r="AE44" s="13" t="str">
        <f t="shared" si="38"/>
        <v>19000100</v>
      </c>
      <c r="AF44" s="9" t="str">
        <f t="shared" si="20"/>
        <v/>
      </c>
      <c r="AG44" s="9" t="str">
        <f t="shared" si="21"/>
        <v/>
      </c>
      <c r="AH44" s="9" t="str">
        <f t="shared" si="22"/>
        <v/>
      </c>
      <c r="AI44" s="4" t="str">
        <f t="shared" si="39"/>
        <v/>
      </c>
      <c r="AJ44" s="22"/>
      <c r="AP44" s="7">
        <v>139</v>
      </c>
      <c r="AQ44" s="4">
        <f t="shared" si="40"/>
        <v>0</v>
      </c>
      <c r="AR44" s="4" t="str">
        <f t="shared" si="41"/>
        <v/>
      </c>
      <c r="AS44" s="4" t="str">
        <f t="shared" si="42"/>
        <v xml:space="preserve"> </v>
      </c>
      <c r="AT44" s="4" t="str">
        <f t="shared" si="23"/>
        <v/>
      </c>
      <c r="AU44" s="4" t="str">
        <f t="shared" si="24"/>
        <v/>
      </c>
      <c r="AV44" s="4" t="str">
        <f t="shared" si="25"/>
        <v/>
      </c>
      <c r="AW44" s="4" t="str">
        <f t="shared" si="26"/>
        <v/>
      </c>
      <c r="AX44" s="4" t="str">
        <f t="shared" si="27"/>
        <v/>
      </c>
      <c r="AY44" s="4" t="str">
        <f t="shared" si="28"/>
        <v/>
      </c>
      <c r="AZ44" s="4" t="str">
        <f t="shared" si="29"/>
        <v/>
      </c>
      <c r="BA44" s="4" t="str">
        <f t="shared" si="30"/>
        <v/>
      </c>
      <c r="BB44" s="4" t="str">
        <f t="shared" si="31"/>
        <v/>
      </c>
      <c r="BC44" s="4" t="str">
        <f t="shared" si="32"/>
        <v/>
      </c>
      <c r="BD44" s="4" t="str">
        <f t="shared" si="8"/>
        <v>999:99.99</v>
      </c>
      <c r="BE44" s="4" t="str">
        <f t="shared" si="33"/>
        <v>999:99.99</v>
      </c>
      <c r="BF44" s="4" t="str">
        <f t="shared" si="34"/>
        <v>999:99.99</v>
      </c>
      <c r="BG44" s="4" t="str">
        <f t="shared" si="35"/>
        <v>999:99.99</v>
      </c>
      <c r="BH44" s="4" t="str">
        <f t="shared" si="36"/>
        <v>999:99.99</v>
      </c>
    </row>
    <row r="45" spans="1:60" ht="24" customHeight="1" x14ac:dyDescent="0.25">
      <c r="A45" s="40" t="str">
        <f t="shared" si="9"/>
        <v/>
      </c>
      <c r="B45" s="38"/>
      <c r="C45" s="38"/>
      <c r="D45" s="38"/>
      <c r="E45" s="38"/>
      <c r="F45" s="43"/>
      <c r="G45" s="38"/>
      <c r="H45" s="44"/>
      <c r="I45" s="38"/>
      <c r="J45" s="44"/>
      <c r="K45" s="44"/>
      <c r="L45" s="44"/>
      <c r="M45" s="44"/>
      <c r="N45" s="44"/>
      <c r="O45" s="44"/>
      <c r="P45" s="44"/>
      <c r="Q45" s="40" t="str">
        <f t="shared" si="37"/>
        <v/>
      </c>
      <c r="R45" s="82" t="str">
        <f t="shared" si="10"/>
        <v/>
      </c>
      <c r="S45" s="13"/>
      <c r="T45" s="14">
        <f t="shared" si="1"/>
        <v>0</v>
      </c>
      <c r="U45" s="14">
        <f t="shared" si="43"/>
        <v>0</v>
      </c>
      <c r="V45" s="14">
        <f t="shared" si="2"/>
        <v>0</v>
      </c>
      <c r="W45" s="14">
        <f t="shared" si="12"/>
        <v>0</v>
      </c>
      <c r="X45" s="14">
        <f t="shared" si="13"/>
        <v>0</v>
      </c>
      <c r="Y45" s="14">
        <f t="shared" si="14"/>
        <v>0</v>
      </c>
      <c r="Z45" s="14">
        <f t="shared" si="15"/>
        <v>0</v>
      </c>
      <c r="AA45" s="14">
        <f t="shared" si="16"/>
        <v>0</v>
      </c>
      <c r="AB45" s="14">
        <f t="shared" si="17"/>
        <v>0</v>
      </c>
      <c r="AC45" s="14">
        <f t="shared" si="18"/>
        <v>0</v>
      </c>
      <c r="AD45" s="14">
        <f t="shared" si="19"/>
        <v>0</v>
      </c>
      <c r="AE45" s="13" t="str">
        <f t="shared" si="38"/>
        <v>19000100</v>
      </c>
      <c r="AF45" s="9" t="str">
        <f t="shared" si="20"/>
        <v/>
      </c>
      <c r="AG45" s="9" t="str">
        <f t="shared" si="21"/>
        <v/>
      </c>
      <c r="AH45" s="9" t="str">
        <f t="shared" si="22"/>
        <v/>
      </c>
      <c r="AI45" s="4" t="str">
        <f t="shared" si="39"/>
        <v/>
      </c>
      <c r="AP45" s="7">
        <v>140</v>
      </c>
      <c r="AQ45" s="4">
        <f t="shared" si="40"/>
        <v>0</v>
      </c>
      <c r="AR45" s="4" t="str">
        <f t="shared" si="41"/>
        <v/>
      </c>
      <c r="AS45" s="4" t="str">
        <f t="shared" si="42"/>
        <v xml:space="preserve"> </v>
      </c>
      <c r="AT45" s="4" t="str">
        <f t="shared" si="23"/>
        <v/>
      </c>
      <c r="AU45" s="4" t="str">
        <f t="shared" si="24"/>
        <v/>
      </c>
      <c r="AV45" s="4" t="str">
        <f t="shared" si="25"/>
        <v/>
      </c>
      <c r="AW45" s="4" t="str">
        <f t="shared" si="26"/>
        <v/>
      </c>
      <c r="AX45" s="4" t="str">
        <f t="shared" si="27"/>
        <v/>
      </c>
      <c r="AY45" s="4" t="str">
        <f t="shared" si="28"/>
        <v/>
      </c>
      <c r="AZ45" s="4" t="str">
        <f t="shared" si="29"/>
        <v/>
      </c>
      <c r="BA45" s="4" t="str">
        <f t="shared" si="30"/>
        <v/>
      </c>
      <c r="BB45" s="4" t="str">
        <f t="shared" si="31"/>
        <v/>
      </c>
      <c r="BC45" s="4" t="str">
        <f t="shared" si="32"/>
        <v/>
      </c>
      <c r="BD45" s="4" t="str">
        <f t="shared" si="8"/>
        <v>999:99.99</v>
      </c>
      <c r="BE45" s="4" t="str">
        <f t="shared" si="33"/>
        <v>999:99.99</v>
      </c>
      <c r="BF45" s="4" t="str">
        <f t="shared" si="34"/>
        <v>999:99.99</v>
      </c>
      <c r="BG45" s="4" t="str">
        <f t="shared" si="35"/>
        <v>999:99.99</v>
      </c>
      <c r="BH45" s="4" t="str">
        <f t="shared" si="36"/>
        <v>999:99.99</v>
      </c>
    </row>
    <row r="46" spans="1:60" ht="24" customHeight="1" x14ac:dyDescent="0.25">
      <c r="A46" s="40" t="str">
        <f t="shared" si="9"/>
        <v/>
      </c>
      <c r="B46" s="38"/>
      <c r="C46" s="38"/>
      <c r="D46" s="38"/>
      <c r="E46" s="38"/>
      <c r="F46" s="43"/>
      <c r="G46" s="38"/>
      <c r="H46" s="44"/>
      <c r="I46" s="38"/>
      <c r="J46" s="44"/>
      <c r="K46" s="44"/>
      <c r="L46" s="44"/>
      <c r="M46" s="44"/>
      <c r="N46" s="44"/>
      <c r="O46" s="44"/>
      <c r="P46" s="44"/>
      <c r="Q46" s="40" t="str">
        <f t="shared" si="37"/>
        <v/>
      </c>
      <c r="R46" s="82" t="str">
        <f t="shared" si="10"/>
        <v/>
      </c>
      <c r="S46" s="13"/>
      <c r="T46" s="14">
        <f t="shared" si="1"/>
        <v>0</v>
      </c>
      <c r="U46" s="14">
        <f t="shared" si="43"/>
        <v>0</v>
      </c>
      <c r="V46" s="14">
        <f t="shared" si="2"/>
        <v>0</v>
      </c>
      <c r="W46" s="14">
        <f t="shared" si="12"/>
        <v>0</v>
      </c>
      <c r="X46" s="14">
        <f t="shared" si="13"/>
        <v>0</v>
      </c>
      <c r="Y46" s="14">
        <f t="shared" si="14"/>
        <v>0</v>
      </c>
      <c r="Z46" s="14">
        <f t="shared" si="15"/>
        <v>0</v>
      </c>
      <c r="AA46" s="14">
        <f t="shared" si="16"/>
        <v>0</v>
      </c>
      <c r="AB46" s="14">
        <f t="shared" si="17"/>
        <v>0</v>
      </c>
      <c r="AC46" s="14">
        <f t="shared" si="18"/>
        <v>0</v>
      </c>
      <c r="AD46" s="14">
        <f t="shared" si="19"/>
        <v>0</v>
      </c>
      <c r="AE46" s="13" t="str">
        <f t="shared" si="38"/>
        <v>19000100</v>
      </c>
      <c r="AF46" s="9" t="str">
        <f t="shared" si="20"/>
        <v/>
      </c>
      <c r="AG46" s="9" t="str">
        <f t="shared" si="21"/>
        <v/>
      </c>
      <c r="AH46" s="9" t="str">
        <f t="shared" si="22"/>
        <v/>
      </c>
      <c r="AI46" s="4" t="str">
        <f t="shared" si="39"/>
        <v/>
      </c>
      <c r="AJ46" s="71"/>
      <c r="AP46" s="7">
        <v>141</v>
      </c>
      <c r="AQ46" s="4">
        <f t="shared" si="40"/>
        <v>0</v>
      </c>
      <c r="AR46" s="4" t="str">
        <f t="shared" si="41"/>
        <v/>
      </c>
      <c r="AS46" s="4" t="str">
        <f t="shared" si="42"/>
        <v xml:space="preserve"> </v>
      </c>
      <c r="AT46" s="4" t="str">
        <f t="shared" si="23"/>
        <v/>
      </c>
      <c r="AU46" s="4" t="str">
        <f t="shared" si="24"/>
        <v/>
      </c>
      <c r="AV46" s="4" t="str">
        <f t="shared" si="25"/>
        <v/>
      </c>
      <c r="AW46" s="4" t="str">
        <f t="shared" si="26"/>
        <v/>
      </c>
      <c r="AX46" s="4" t="str">
        <f t="shared" si="27"/>
        <v/>
      </c>
      <c r="AY46" s="4" t="str">
        <f t="shared" si="28"/>
        <v/>
      </c>
      <c r="AZ46" s="4" t="str">
        <f t="shared" si="29"/>
        <v/>
      </c>
      <c r="BA46" s="4" t="str">
        <f t="shared" si="30"/>
        <v/>
      </c>
      <c r="BB46" s="4" t="str">
        <f t="shared" si="31"/>
        <v/>
      </c>
      <c r="BC46" s="4" t="str">
        <f t="shared" si="32"/>
        <v/>
      </c>
      <c r="BD46" s="4" t="str">
        <f t="shared" si="8"/>
        <v>999:99.99</v>
      </c>
      <c r="BE46" s="4" t="str">
        <f t="shared" si="33"/>
        <v>999:99.99</v>
      </c>
      <c r="BF46" s="4" t="str">
        <f t="shared" si="34"/>
        <v>999:99.99</v>
      </c>
      <c r="BG46" s="4" t="str">
        <f t="shared" si="35"/>
        <v>999:99.99</v>
      </c>
      <c r="BH46" s="4" t="str">
        <f t="shared" si="36"/>
        <v>999:99.99</v>
      </c>
    </row>
    <row r="47" spans="1:60" ht="24" customHeight="1" x14ac:dyDescent="0.25">
      <c r="A47" s="40" t="str">
        <f t="shared" si="9"/>
        <v/>
      </c>
      <c r="B47" s="38"/>
      <c r="C47" s="38"/>
      <c r="D47" s="38"/>
      <c r="E47" s="38"/>
      <c r="F47" s="43"/>
      <c r="G47" s="38"/>
      <c r="H47" s="44"/>
      <c r="I47" s="38"/>
      <c r="J47" s="44"/>
      <c r="K47" s="44"/>
      <c r="L47" s="44"/>
      <c r="M47" s="44"/>
      <c r="N47" s="44"/>
      <c r="O47" s="44"/>
      <c r="P47" s="44"/>
      <c r="Q47" s="40" t="str">
        <f t="shared" si="37"/>
        <v/>
      </c>
      <c r="R47" s="82" t="str">
        <f t="shared" si="10"/>
        <v/>
      </c>
      <c r="S47" s="13"/>
      <c r="T47" s="14">
        <f t="shared" si="1"/>
        <v>0</v>
      </c>
      <c r="U47" s="14">
        <f t="shared" si="43"/>
        <v>0</v>
      </c>
      <c r="V47" s="14">
        <f t="shared" si="2"/>
        <v>0</v>
      </c>
      <c r="W47" s="14">
        <f t="shared" si="12"/>
        <v>0</v>
      </c>
      <c r="X47" s="14">
        <f t="shared" si="13"/>
        <v>0</v>
      </c>
      <c r="Y47" s="14">
        <f t="shared" si="14"/>
        <v>0</v>
      </c>
      <c r="Z47" s="14">
        <f t="shared" si="15"/>
        <v>0</v>
      </c>
      <c r="AA47" s="14">
        <f t="shared" si="16"/>
        <v>0</v>
      </c>
      <c r="AB47" s="14">
        <f t="shared" si="17"/>
        <v>0</v>
      </c>
      <c r="AC47" s="14">
        <f t="shared" si="18"/>
        <v>0</v>
      </c>
      <c r="AD47" s="14">
        <f t="shared" si="19"/>
        <v>0</v>
      </c>
      <c r="AE47" s="13" t="str">
        <f t="shared" si="38"/>
        <v>19000100</v>
      </c>
      <c r="AF47" s="9" t="str">
        <f t="shared" si="20"/>
        <v/>
      </c>
      <c r="AG47" s="9" t="str">
        <f t="shared" si="21"/>
        <v/>
      </c>
      <c r="AH47" s="9" t="str">
        <f t="shared" si="22"/>
        <v/>
      </c>
      <c r="AI47" s="4" t="str">
        <f t="shared" si="39"/>
        <v/>
      </c>
      <c r="AJ47" s="71"/>
      <c r="AP47" s="7">
        <v>142</v>
      </c>
      <c r="AQ47" s="4">
        <f t="shared" si="40"/>
        <v>0</v>
      </c>
      <c r="AR47" s="4" t="str">
        <f t="shared" si="41"/>
        <v/>
      </c>
      <c r="AS47" s="4" t="str">
        <f t="shared" si="42"/>
        <v xml:space="preserve"> </v>
      </c>
      <c r="AT47" s="4" t="str">
        <f t="shared" si="23"/>
        <v/>
      </c>
      <c r="AU47" s="4" t="str">
        <f t="shared" si="24"/>
        <v/>
      </c>
      <c r="AV47" s="4" t="str">
        <f t="shared" si="25"/>
        <v/>
      </c>
      <c r="AW47" s="4" t="str">
        <f t="shared" si="26"/>
        <v/>
      </c>
      <c r="AX47" s="4" t="str">
        <f t="shared" si="27"/>
        <v/>
      </c>
      <c r="AY47" s="4" t="str">
        <f t="shared" si="28"/>
        <v/>
      </c>
      <c r="AZ47" s="4" t="str">
        <f t="shared" si="29"/>
        <v/>
      </c>
      <c r="BA47" s="4" t="str">
        <f t="shared" si="30"/>
        <v/>
      </c>
      <c r="BB47" s="4" t="str">
        <f t="shared" si="31"/>
        <v/>
      </c>
      <c r="BC47" s="4" t="str">
        <f t="shared" si="32"/>
        <v/>
      </c>
      <c r="BD47" s="4" t="str">
        <f t="shared" si="8"/>
        <v>999:99.99</v>
      </c>
      <c r="BE47" s="4" t="str">
        <f t="shared" si="33"/>
        <v>999:99.99</v>
      </c>
      <c r="BF47" s="4" t="str">
        <f t="shared" si="34"/>
        <v>999:99.99</v>
      </c>
      <c r="BG47" s="4" t="str">
        <f t="shared" si="35"/>
        <v>999:99.99</v>
      </c>
      <c r="BH47" s="4" t="str">
        <f t="shared" si="36"/>
        <v>999:99.99</v>
      </c>
    </row>
    <row r="48" spans="1:60" ht="24" customHeight="1" x14ac:dyDescent="0.25">
      <c r="A48" s="40" t="str">
        <f t="shared" si="9"/>
        <v/>
      </c>
      <c r="B48" s="38"/>
      <c r="C48" s="38"/>
      <c r="D48" s="38"/>
      <c r="E48" s="38"/>
      <c r="F48" s="43"/>
      <c r="G48" s="38"/>
      <c r="H48" s="44"/>
      <c r="I48" s="38"/>
      <c r="J48" s="44"/>
      <c r="K48" s="44"/>
      <c r="L48" s="44"/>
      <c r="M48" s="44"/>
      <c r="N48" s="44"/>
      <c r="O48" s="44"/>
      <c r="P48" s="44"/>
      <c r="Q48" s="40" t="str">
        <f t="shared" si="37"/>
        <v/>
      </c>
      <c r="R48" s="82" t="str">
        <f t="shared" si="10"/>
        <v/>
      </c>
      <c r="S48" s="13"/>
      <c r="T48" s="14">
        <f t="shared" si="1"/>
        <v>0</v>
      </c>
      <c r="U48" s="14">
        <f t="shared" si="43"/>
        <v>0</v>
      </c>
      <c r="V48" s="14">
        <f t="shared" si="2"/>
        <v>0</v>
      </c>
      <c r="W48" s="14">
        <f t="shared" si="12"/>
        <v>0</v>
      </c>
      <c r="X48" s="14">
        <f t="shared" si="13"/>
        <v>0</v>
      </c>
      <c r="Y48" s="14">
        <f t="shared" si="14"/>
        <v>0</v>
      </c>
      <c r="Z48" s="14">
        <f t="shared" si="15"/>
        <v>0</v>
      </c>
      <c r="AA48" s="14">
        <f t="shared" si="16"/>
        <v>0</v>
      </c>
      <c r="AB48" s="14">
        <f t="shared" si="17"/>
        <v>0</v>
      </c>
      <c r="AC48" s="14">
        <f t="shared" si="18"/>
        <v>0</v>
      </c>
      <c r="AD48" s="14">
        <f t="shared" si="19"/>
        <v>0</v>
      </c>
      <c r="AE48" s="13" t="str">
        <f t="shared" si="38"/>
        <v>19000100</v>
      </c>
      <c r="AF48" s="9" t="str">
        <f t="shared" si="20"/>
        <v/>
      </c>
      <c r="AG48" s="9" t="str">
        <f t="shared" si="21"/>
        <v/>
      </c>
      <c r="AH48" s="9" t="str">
        <f t="shared" si="22"/>
        <v/>
      </c>
      <c r="AI48" s="4" t="str">
        <f t="shared" si="39"/>
        <v/>
      </c>
      <c r="AJ48" s="71"/>
      <c r="AP48" s="7">
        <v>143</v>
      </c>
      <c r="AQ48" s="4">
        <f t="shared" si="40"/>
        <v>0</v>
      </c>
      <c r="AR48" s="4" t="str">
        <f t="shared" si="41"/>
        <v/>
      </c>
      <c r="AS48" s="4" t="str">
        <f t="shared" si="42"/>
        <v xml:space="preserve"> </v>
      </c>
      <c r="AT48" s="4" t="str">
        <f t="shared" si="23"/>
        <v/>
      </c>
      <c r="AU48" s="4" t="str">
        <f t="shared" si="24"/>
        <v/>
      </c>
      <c r="AV48" s="4" t="str">
        <f t="shared" si="25"/>
        <v/>
      </c>
      <c r="AW48" s="4" t="str">
        <f t="shared" si="26"/>
        <v/>
      </c>
      <c r="AX48" s="4" t="str">
        <f t="shared" si="27"/>
        <v/>
      </c>
      <c r="AY48" s="4" t="str">
        <f t="shared" si="28"/>
        <v/>
      </c>
      <c r="AZ48" s="4" t="str">
        <f t="shared" si="29"/>
        <v/>
      </c>
      <c r="BA48" s="4" t="str">
        <f t="shared" si="30"/>
        <v/>
      </c>
      <c r="BB48" s="4" t="str">
        <f t="shared" si="31"/>
        <v/>
      </c>
      <c r="BC48" s="4" t="str">
        <f t="shared" si="32"/>
        <v/>
      </c>
      <c r="BD48" s="4" t="str">
        <f t="shared" si="8"/>
        <v>999:99.99</v>
      </c>
      <c r="BE48" s="4" t="str">
        <f t="shared" si="33"/>
        <v>999:99.99</v>
      </c>
      <c r="BF48" s="4" t="str">
        <f t="shared" si="34"/>
        <v>999:99.99</v>
      </c>
      <c r="BG48" s="4" t="str">
        <f t="shared" si="35"/>
        <v>999:99.99</v>
      </c>
      <c r="BH48" s="4" t="str">
        <f t="shared" si="36"/>
        <v>999:99.99</v>
      </c>
    </row>
    <row r="49" spans="1:60" ht="24" customHeight="1" x14ac:dyDescent="0.25">
      <c r="A49" s="40" t="str">
        <f t="shared" si="9"/>
        <v/>
      </c>
      <c r="B49" s="38"/>
      <c r="C49" s="38"/>
      <c r="D49" s="38"/>
      <c r="E49" s="38"/>
      <c r="F49" s="43"/>
      <c r="G49" s="38"/>
      <c r="H49" s="44"/>
      <c r="I49" s="38"/>
      <c r="J49" s="44"/>
      <c r="K49" s="44"/>
      <c r="L49" s="44"/>
      <c r="M49" s="44"/>
      <c r="N49" s="44"/>
      <c r="O49" s="44"/>
      <c r="P49" s="44"/>
      <c r="Q49" s="40" t="str">
        <f t="shared" si="37"/>
        <v/>
      </c>
      <c r="R49" s="82" t="str">
        <f t="shared" si="10"/>
        <v/>
      </c>
      <c r="S49" s="13"/>
      <c r="T49" s="14">
        <f t="shared" si="1"/>
        <v>0</v>
      </c>
      <c r="U49" s="14">
        <f t="shared" si="43"/>
        <v>0</v>
      </c>
      <c r="V49" s="14">
        <f t="shared" si="2"/>
        <v>0</v>
      </c>
      <c r="W49" s="14">
        <f t="shared" si="12"/>
        <v>0</v>
      </c>
      <c r="X49" s="14">
        <f t="shared" si="13"/>
        <v>0</v>
      </c>
      <c r="Y49" s="14">
        <f t="shared" si="14"/>
        <v>0</v>
      </c>
      <c r="Z49" s="14">
        <f t="shared" si="15"/>
        <v>0</v>
      </c>
      <c r="AA49" s="14">
        <f t="shared" si="16"/>
        <v>0</v>
      </c>
      <c r="AB49" s="14">
        <f t="shared" si="17"/>
        <v>0</v>
      </c>
      <c r="AC49" s="14">
        <f t="shared" si="18"/>
        <v>0</v>
      </c>
      <c r="AD49" s="14">
        <f t="shared" si="19"/>
        <v>0</v>
      </c>
      <c r="AE49" s="13" t="str">
        <f t="shared" si="38"/>
        <v>19000100</v>
      </c>
      <c r="AF49" s="9" t="str">
        <f t="shared" si="20"/>
        <v/>
      </c>
      <c r="AG49" s="9" t="str">
        <f t="shared" si="21"/>
        <v/>
      </c>
      <c r="AH49" s="9" t="str">
        <f t="shared" si="22"/>
        <v/>
      </c>
      <c r="AI49" s="4" t="str">
        <f t="shared" si="39"/>
        <v/>
      </c>
      <c r="AJ49" s="71"/>
      <c r="AK49" s="37"/>
      <c r="AL49" s="37"/>
      <c r="AM49" s="37"/>
      <c r="AN49" s="37"/>
      <c r="AO49" s="37"/>
      <c r="AP49" s="7">
        <v>144</v>
      </c>
      <c r="AQ49" s="4">
        <f t="shared" si="40"/>
        <v>0</v>
      </c>
      <c r="AR49" s="4" t="str">
        <f t="shared" si="41"/>
        <v/>
      </c>
      <c r="AS49" s="4" t="str">
        <f t="shared" si="42"/>
        <v xml:space="preserve"> </v>
      </c>
      <c r="AT49" s="4" t="str">
        <f t="shared" si="23"/>
        <v/>
      </c>
      <c r="AU49" s="4" t="str">
        <f t="shared" si="24"/>
        <v/>
      </c>
      <c r="AV49" s="4" t="str">
        <f t="shared" si="25"/>
        <v/>
      </c>
      <c r="AW49" s="4" t="str">
        <f t="shared" si="26"/>
        <v/>
      </c>
      <c r="AX49" s="4" t="str">
        <f t="shared" si="27"/>
        <v/>
      </c>
      <c r="AY49" s="4" t="str">
        <f t="shared" si="28"/>
        <v/>
      </c>
      <c r="AZ49" s="4" t="str">
        <f t="shared" si="29"/>
        <v/>
      </c>
      <c r="BA49" s="4" t="str">
        <f t="shared" si="30"/>
        <v/>
      </c>
      <c r="BB49" s="4" t="str">
        <f t="shared" si="31"/>
        <v/>
      </c>
      <c r="BC49" s="4" t="str">
        <f t="shared" si="32"/>
        <v/>
      </c>
      <c r="BD49" s="4" t="str">
        <f t="shared" si="8"/>
        <v>999:99.99</v>
      </c>
      <c r="BE49" s="4" t="str">
        <f t="shared" si="33"/>
        <v>999:99.99</v>
      </c>
      <c r="BF49" s="4" t="str">
        <f t="shared" si="34"/>
        <v>999:99.99</v>
      </c>
      <c r="BG49" s="4" t="str">
        <f t="shared" si="35"/>
        <v>999:99.99</v>
      </c>
      <c r="BH49" s="4" t="str">
        <f t="shared" si="36"/>
        <v>999:99.99</v>
      </c>
    </row>
    <row r="50" spans="1:60" ht="24" customHeight="1" x14ac:dyDescent="0.25">
      <c r="A50" s="40" t="str">
        <f t="shared" si="9"/>
        <v/>
      </c>
      <c r="B50" s="38"/>
      <c r="C50" s="38"/>
      <c r="D50" s="38"/>
      <c r="E50" s="38"/>
      <c r="F50" s="43"/>
      <c r="G50" s="38"/>
      <c r="H50" s="44"/>
      <c r="I50" s="38"/>
      <c r="J50" s="44"/>
      <c r="K50" s="44"/>
      <c r="L50" s="44"/>
      <c r="M50" s="44"/>
      <c r="N50" s="44"/>
      <c r="O50" s="44"/>
      <c r="P50" s="44"/>
      <c r="Q50" s="40" t="str">
        <f t="shared" si="37"/>
        <v/>
      </c>
      <c r="R50" s="82" t="str">
        <f t="shared" si="10"/>
        <v/>
      </c>
      <c r="S50" s="13"/>
      <c r="T50" s="14">
        <f t="shared" si="1"/>
        <v>0</v>
      </c>
      <c r="U50" s="14">
        <f t="shared" si="43"/>
        <v>0</v>
      </c>
      <c r="V50" s="14">
        <f t="shared" si="2"/>
        <v>0</v>
      </c>
      <c r="W50" s="14">
        <f t="shared" si="12"/>
        <v>0</v>
      </c>
      <c r="X50" s="14">
        <f t="shared" si="13"/>
        <v>0</v>
      </c>
      <c r="Y50" s="14">
        <f t="shared" si="14"/>
        <v>0</v>
      </c>
      <c r="Z50" s="14">
        <f t="shared" si="15"/>
        <v>0</v>
      </c>
      <c r="AA50" s="14">
        <f t="shared" si="16"/>
        <v>0</v>
      </c>
      <c r="AB50" s="14">
        <f t="shared" si="17"/>
        <v>0</v>
      </c>
      <c r="AC50" s="14">
        <f t="shared" si="18"/>
        <v>0</v>
      </c>
      <c r="AD50" s="14">
        <f t="shared" si="19"/>
        <v>0</v>
      </c>
      <c r="AE50" s="13" t="str">
        <f t="shared" si="38"/>
        <v>19000100</v>
      </c>
      <c r="AF50" s="9" t="str">
        <f t="shared" si="20"/>
        <v/>
      </c>
      <c r="AG50" s="9" t="str">
        <f t="shared" si="21"/>
        <v/>
      </c>
      <c r="AH50" s="9" t="str">
        <f t="shared" si="22"/>
        <v/>
      </c>
      <c r="AI50" s="4" t="str">
        <f t="shared" si="39"/>
        <v/>
      </c>
      <c r="AJ50" s="71"/>
      <c r="AK50" s="37"/>
      <c r="AL50" s="37"/>
      <c r="AM50" s="37"/>
      <c r="AN50" s="37"/>
      <c r="AO50" s="37"/>
      <c r="AP50" s="7">
        <v>145</v>
      </c>
      <c r="AQ50" s="4">
        <f t="shared" si="40"/>
        <v>0</v>
      </c>
      <c r="AR50" s="4" t="str">
        <f t="shared" si="41"/>
        <v/>
      </c>
      <c r="AS50" s="4" t="str">
        <f t="shared" si="42"/>
        <v xml:space="preserve"> </v>
      </c>
      <c r="AT50" s="4" t="str">
        <f t="shared" si="23"/>
        <v/>
      </c>
      <c r="AU50" s="4" t="str">
        <f t="shared" si="24"/>
        <v/>
      </c>
      <c r="AV50" s="4" t="str">
        <f t="shared" si="25"/>
        <v/>
      </c>
      <c r="AW50" s="4" t="str">
        <f t="shared" si="26"/>
        <v/>
      </c>
      <c r="AX50" s="4" t="str">
        <f t="shared" si="27"/>
        <v/>
      </c>
      <c r="AY50" s="4" t="str">
        <f t="shared" si="28"/>
        <v/>
      </c>
      <c r="AZ50" s="4" t="str">
        <f t="shared" si="29"/>
        <v/>
      </c>
      <c r="BA50" s="4" t="str">
        <f t="shared" si="30"/>
        <v/>
      </c>
      <c r="BB50" s="4" t="str">
        <f t="shared" si="31"/>
        <v/>
      </c>
      <c r="BC50" s="4" t="str">
        <f t="shared" si="32"/>
        <v/>
      </c>
      <c r="BD50" s="4" t="str">
        <f t="shared" si="8"/>
        <v>999:99.99</v>
      </c>
      <c r="BE50" s="4" t="str">
        <f t="shared" si="33"/>
        <v>999:99.99</v>
      </c>
      <c r="BF50" s="4" t="str">
        <f t="shared" si="34"/>
        <v>999:99.99</v>
      </c>
      <c r="BG50" s="4" t="str">
        <f t="shared" si="35"/>
        <v>999:99.99</v>
      </c>
      <c r="BH50" s="4" t="str">
        <f t="shared" si="36"/>
        <v>999:99.99</v>
      </c>
    </row>
    <row r="51" spans="1:60" ht="24" customHeight="1" x14ac:dyDescent="0.25">
      <c r="A51" s="40" t="str">
        <f t="shared" si="9"/>
        <v/>
      </c>
      <c r="B51" s="38"/>
      <c r="C51" s="38"/>
      <c r="D51" s="38"/>
      <c r="E51" s="38"/>
      <c r="F51" s="43"/>
      <c r="G51" s="38"/>
      <c r="H51" s="44"/>
      <c r="I51" s="38"/>
      <c r="J51" s="44"/>
      <c r="K51" s="44"/>
      <c r="L51" s="44"/>
      <c r="M51" s="44"/>
      <c r="N51" s="44"/>
      <c r="O51" s="44"/>
      <c r="P51" s="44"/>
      <c r="Q51" s="40" t="str">
        <f t="shared" si="37"/>
        <v/>
      </c>
      <c r="R51" s="82" t="str">
        <f t="shared" si="10"/>
        <v/>
      </c>
      <c r="S51" s="13"/>
      <c r="T51" s="14">
        <f t="shared" si="1"/>
        <v>0</v>
      </c>
      <c r="U51" s="14">
        <f t="shared" si="43"/>
        <v>0</v>
      </c>
      <c r="V51" s="14">
        <f t="shared" si="2"/>
        <v>0</v>
      </c>
      <c r="W51" s="14">
        <f t="shared" si="12"/>
        <v>0</v>
      </c>
      <c r="X51" s="14">
        <f t="shared" si="13"/>
        <v>0</v>
      </c>
      <c r="Y51" s="14">
        <f t="shared" si="14"/>
        <v>0</v>
      </c>
      <c r="Z51" s="14">
        <f t="shared" si="15"/>
        <v>0</v>
      </c>
      <c r="AA51" s="14">
        <f t="shared" si="16"/>
        <v>0</v>
      </c>
      <c r="AB51" s="14">
        <f t="shared" si="17"/>
        <v>0</v>
      </c>
      <c r="AC51" s="14">
        <f t="shared" si="18"/>
        <v>0</v>
      </c>
      <c r="AD51" s="14">
        <f t="shared" si="19"/>
        <v>0</v>
      </c>
      <c r="AE51" s="13" t="str">
        <f t="shared" si="38"/>
        <v>19000100</v>
      </c>
      <c r="AF51" s="9" t="str">
        <f t="shared" si="20"/>
        <v/>
      </c>
      <c r="AG51" s="9" t="str">
        <f t="shared" si="21"/>
        <v/>
      </c>
      <c r="AH51" s="9" t="str">
        <f t="shared" si="22"/>
        <v/>
      </c>
      <c r="AI51" s="4" t="str">
        <f t="shared" si="39"/>
        <v/>
      </c>
      <c r="AJ51" s="71"/>
      <c r="AK51" s="37"/>
      <c r="AL51" s="37"/>
      <c r="AM51" s="37"/>
      <c r="AN51" s="37"/>
      <c r="AO51" s="37"/>
      <c r="AP51" s="7">
        <v>146</v>
      </c>
      <c r="AQ51" s="4">
        <f t="shared" si="40"/>
        <v>0</v>
      </c>
      <c r="AR51" s="4" t="str">
        <f t="shared" si="41"/>
        <v/>
      </c>
      <c r="AS51" s="4" t="str">
        <f t="shared" si="42"/>
        <v xml:space="preserve"> </v>
      </c>
      <c r="AT51" s="4" t="str">
        <f t="shared" si="23"/>
        <v/>
      </c>
      <c r="AU51" s="4" t="str">
        <f t="shared" si="24"/>
        <v/>
      </c>
      <c r="AV51" s="4" t="str">
        <f t="shared" si="25"/>
        <v/>
      </c>
      <c r="AW51" s="4" t="str">
        <f t="shared" si="26"/>
        <v/>
      </c>
      <c r="AX51" s="4" t="str">
        <f t="shared" si="27"/>
        <v/>
      </c>
      <c r="AY51" s="4" t="str">
        <f t="shared" si="28"/>
        <v/>
      </c>
      <c r="AZ51" s="4" t="str">
        <f t="shared" si="29"/>
        <v/>
      </c>
      <c r="BA51" s="4" t="str">
        <f t="shared" si="30"/>
        <v/>
      </c>
      <c r="BB51" s="4" t="str">
        <f t="shared" si="31"/>
        <v/>
      </c>
      <c r="BC51" s="4" t="str">
        <f t="shared" si="32"/>
        <v/>
      </c>
      <c r="BD51" s="4" t="str">
        <f t="shared" si="8"/>
        <v>999:99.99</v>
      </c>
      <c r="BE51" s="4" t="str">
        <f t="shared" si="33"/>
        <v>999:99.99</v>
      </c>
      <c r="BF51" s="4" t="str">
        <f t="shared" si="34"/>
        <v>999:99.99</v>
      </c>
      <c r="BG51" s="4" t="str">
        <f t="shared" si="35"/>
        <v>999:99.99</v>
      </c>
      <c r="BH51" s="4" t="str">
        <f t="shared" si="36"/>
        <v>999:99.99</v>
      </c>
    </row>
    <row r="52" spans="1:60" ht="24" customHeight="1" x14ac:dyDescent="0.25">
      <c r="A52" s="40" t="str">
        <f t="shared" si="9"/>
        <v/>
      </c>
      <c r="B52" s="38"/>
      <c r="C52" s="38"/>
      <c r="D52" s="38"/>
      <c r="E52" s="38"/>
      <c r="F52" s="43"/>
      <c r="G52" s="38"/>
      <c r="H52" s="44"/>
      <c r="I52" s="38"/>
      <c r="J52" s="44"/>
      <c r="K52" s="44"/>
      <c r="L52" s="44"/>
      <c r="M52" s="44"/>
      <c r="N52" s="44"/>
      <c r="O52" s="44"/>
      <c r="P52" s="44"/>
      <c r="Q52" s="40" t="str">
        <f t="shared" si="37"/>
        <v/>
      </c>
      <c r="R52" s="82" t="str">
        <f t="shared" si="10"/>
        <v/>
      </c>
      <c r="S52" s="13"/>
      <c r="T52" s="14">
        <f t="shared" si="1"/>
        <v>0</v>
      </c>
      <c r="U52" s="14">
        <f t="shared" si="43"/>
        <v>0</v>
      </c>
      <c r="V52" s="14">
        <f t="shared" si="2"/>
        <v>0</v>
      </c>
      <c r="W52" s="14">
        <f t="shared" si="12"/>
        <v>0</v>
      </c>
      <c r="X52" s="14">
        <f t="shared" si="13"/>
        <v>0</v>
      </c>
      <c r="Y52" s="14">
        <f t="shared" si="14"/>
        <v>0</v>
      </c>
      <c r="Z52" s="14">
        <f t="shared" si="15"/>
        <v>0</v>
      </c>
      <c r="AA52" s="14">
        <f t="shared" si="16"/>
        <v>0</v>
      </c>
      <c r="AB52" s="14">
        <f t="shared" si="17"/>
        <v>0</v>
      </c>
      <c r="AC52" s="14">
        <f t="shared" si="18"/>
        <v>0</v>
      </c>
      <c r="AD52" s="14">
        <f t="shared" si="19"/>
        <v>0</v>
      </c>
      <c r="AE52" s="13" t="str">
        <f t="shared" si="38"/>
        <v>19000100</v>
      </c>
      <c r="AF52" s="9" t="str">
        <f t="shared" si="20"/>
        <v/>
      </c>
      <c r="AG52" s="9" t="str">
        <f t="shared" si="21"/>
        <v/>
      </c>
      <c r="AH52" s="9" t="str">
        <f t="shared" si="22"/>
        <v/>
      </c>
      <c r="AI52" s="4" t="str">
        <f t="shared" si="39"/>
        <v/>
      </c>
      <c r="AJ52" s="71"/>
      <c r="AK52" s="37"/>
      <c r="AL52" s="37"/>
      <c r="AM52" s="37"/>
      <c r="AN52" s="37"/>
      <c r="AO52" s="37"/>
      <c r="AP52" s="7">
        <v>147</v>
      </c>
      <c r="AQ52" s="4">
        <f t="shared" si="40"/>
        <v>0</v>
      </c>
      <c r="AR52" s="4" t="str">
        <f t="shared" si="41"/>
        <v/>
      </c>
      <c r="AS52" s="4" t="str">
        <f t="shared" si="42"/>
        <v xml:space="preserve"> </v>
      </c>
      <c r="AT52" s="4" t="str">
        <f t="shared" si="23"/>
        <v/>
      </c>
      <c r="AU52" s="4" t="str">
        <f t="shared" si="24"/>
        <v/>
      </c>
      <c r="AV52" s="4" t="str">
        <f t="shared" si="25"/>
        <v/>
      </c>
      <c r="AW52" s="4" t="str">
        <f t="shared" si="26"/>
        <v/>
      </c>
      <c r="AX52" s="4" t="str">
        <f t="shared" si="27"/>
        <v/>
      </c>
      <c r="AY52" s="4" t="str">
        <f t="shared" si="28"/>
        <v/>
      </c>
      <c r="AZ52" s="4" t="str">
        <f t="shared" si="29"/>
        <v/>
      </c>
      <c r="BA52" s="4" t="str">
        <f t="shared" si="30"/>
        <v/>
      </c>
      <c r="BB52" s="4" t="str">
        <f t="shared" si="31"/>
        <v/>
      </c>
      <c r="BC52" s="4" t="str">
        <f t="shared" si="32"/>
        <v/>
      </c>
      <c r="BD52" s="4" t="str">
        <f t="shared" si="8"/>
        <v>999:99.99</v>
      </c>
      <c r="BE52" s="4" t="str">
        <f t="shared" si="33"/>
        <v>999:99.99</v>
      </c>
      <c r="BF52" s="4" t="str">
        <f t="shared" si="34"/>
        <v>999:99.99</v>
      </c>
      <c r="BG52" s="4" t="str">
        <f t="shared" si="35"/>
        <v>999:99.99</v>
      </c>
      <c r="BH52" s="4" t="str">
        <f t="shared" si="36"/>
        <v>999:99.99</v>
      </c>
    </row>
    <row r="53" spans="1:60" ht="24" customHeight="1" x14ac:dyDescent="0.25">
      <c r="A53" s="40" t="str">
        <f t="shared" si="9"/>
        <v/>
      </c>
      <c r="B53" s="38"/>
      <c r="C53" s="38"/>
      <c r="D53" s="38"/>
      <c r="E53" s="38"/>
      <c r="F53" s="43"/>
      <c r="G53" s="38"/>
      <c r="H53" s="44"/>
      <c r="I53" s="38"/>
      <c r="J53" s="44"/>
      <c r="K53" s="44"/>
      <c r="L53" s="44"/>
      <c r="M53" s="44"/>
      <c r="N53" s="44"/>
      <c r="O53" s="44"/>
      <c r="P53" s="44"/>
      <c r="Q53" s="40" t="str">
        <f t="shared" si="37"/>
        <v/>
      </c>
      <c r="R53" s="82" t="str">
        <f t="shared" si="10"/>
        <v/>
      </c>
      <c r="S53" s="13"/>
      <c r="T53" s="14">
        <f t="shared" si="1"/>
        <v>0</v>
      </c>
      <c r="U53" s="14">
        <f t="shared" si="43"/>
        <v>0</v>
      </c>
      <c r="V53" s="14">
        <f t="shared" si="2"/>
        <v>0</v>
      </c>
      <c r="W53" s="14">
        <f t="shared" si="12"/>
        <v>0</v>
      </c>
      <c r="X53" s="14">
        <f t="shared" si="13"/>
        <v>0</v>
      </c>
      <c r="Y53" s="14">
        <f t="shared" si="14"/>
        <v>0</v>
      </c>
      <c r="Z53" s="14">
        <f t="shared" si="15"/>
        <v>0</v>
      </c>
      <c r="AA53" s="14">
        <f t="shared" si="16"/>
        <v>0</v>
      </c>
      <c r="AB53" s="14">
        <f t="shared" si="17"/>
        <v>0</v>
      </c>
      <c r="AC53" s="14">
        <f t="shared" si="18"/>
        <v>0</v>
      </c>
      <c r="AD53" s="14">
        <f t="shared" si="19"/>
        <v>0</v>
      </c>
      <c r="AE53" s="13" t="str">
        <f t="shared" si="38"/>
        <v>19000100</v>
      </c>
      <c r="AF53" s="9" t="str">
        <f t="shared" si="20"/>
        <v/>
      </c>
      <c r="AG53" s="9" t="str">
        <f t="shared" si="21"/>
        <v/>
      </c>
      <c r="AH53" s="9" t="str">
        <f t="shared" si="22"/>
        <v/>
      </c>
      <c r="AI53" s="4" t="str">
        <f t="shared" si="39"/>
        <v/>
      </c>
      <c r="AJ53" s="71"/>
      <c r="AK53" s="37"/>
      <c r="AL53" s="37"/>
      <c r="AM53" s="37"/>
      <c r="AN53" s="37"/>
      <c r="AO53" s="37"/>
      <c r="AP53" s="7">
        <v>148</v>
      </c>
      <c r="AQ53" s="4">
        <f t="shared" si="40"/>
        <v>0</v>
      </c>
      <c r="AR53" s="4" t="str">
        <f t="shared" si="41"/>
        <v/>
      </c>
      <c r="AS53" s="4" t="str">
        <f t="shared" si="42"/>
        <v xml:space="preserve"> </v>
      </c>
      <c r="AT53" s="4" t="str">
        <f t="shared" si="23"/>
        <v/>
      </c>
      <c r="AU53" s="4" t="str">
        <f t="shared" si="24"/>
        <v/>
      </c>
      <c r="AV53" s="4" t="str">
        <f t="shared" si="25"/>
        <v/>
      </c>
      <c r="AW53" s="4" t="str">
        <f t="shared" si="26"/>
        <v/>
      </c>
      <c r="AX53" s="4" t="str">
        <f t="shared" si="27"/>
        <v/>
      </c>
      <c r="AY53" s="4" t="str">
        <f t="shared" si="28"/>
        <v/>
      </c>
      <c r="AZ53" s="4" t="str">
        <f t="shared" si="29"/>
        <v/>
      </c>
      <c r="BA53" s="4" t="str">
        <f t="shared" si="30"/>
        <v/>
      </c>
      <c r="BB53" s="4" t="str">
        <f t="shared" si="31"/>
        <v/>
      </c>
      <c r="BC53" s="4" t="str">
        <f t="shared" si="32"/>
        <v/>
      </c>
      <c r="BD53" s="4" t="str">
        <f t="shared" si="8"/>
        <v>999:99.99</v>
      </c>
      <c r="BE53" s="4" t="str">
        <f t="shared" si="33"/>
        <v>999:99.99</v>
      </c>
      <c r="BF53" s="4" t="str">
        <f t="shared" si="34"/>
        <v>999:99.99</v>
      </c>
      <c r="BG53" s="4" t="str">
        <f t="shared" si="35"/>
        <v>999:99.99</v>
      </c>
      <c r="BH53" s="4" t="str">
        <f t="shared" si="36"/>
        <v>999:99.99</v>
      </c>
    </row>
    <row r="54" spans="1:60" ht="24" customHeight="1" x14ac:dyDescent="0.25">
      <c r="A54" s="40" t="str">
        <f t="shared" si="9"/>
        <v/>
      </c>
      <c r="B54" s="38"/>
      <c r="C54" s="38"/>
      <c r="D54" s="38"/>
      <c r="E54" s="38"/>
      <c r="F54" s="43"/>
      <c r="G54" s="38"/>
      <c r="H54" s="44"/>
      <c r="I54" s="38"/>
      <c r="J54" s="44"/>
      <c r="K54" s="44"/>
      <c r="L54" s="44"/>
      <c r="M54" s="44"/>
      <c r="N54" s="44"/>
      <c r="O54" s="44"/>
      <c r="P54" s="44"/>
      <c r="Q54" s="40" t="str">
        <f t="shared" si="37"/>
        <v/>
      </c>
      <c r="R54" s="82" t="str">
        <f t="shared" si="10"/>
        <v/>
      </c>
      <c r="S54" s="13"/>
      <c r="T54" s="14">
        <f t="shared" si="1"/>
        <v>0</v>
      </c>
      <c r="U54" s="14">
        <f t="shared" si="43"/>
        <v>0</v>
      </c>
      <c r="V54" s="14">
        <f t="shared" si="2"/>
        <v>0</v>
      </c>
      <c r="W54" s="14">
        <f t="shared" si="12"/>
        <v>0</v>
      </c>
      <c r="X54" s="14">
        <f t="shared" si="13"/>
        <v>0</v>
      </c>
      <c r="Y54" s="14">
        <f t="shared" si="14"/>
        <v>0</v>
      </c>
      <c r="Z54" s="14">
        <f t="shared" si="15"/>
        <v>0</v>
      </c>
      <c r="AA54" s="14">
        <f t="shared" si="16"/>
        <v>0</v>
      </c>
      <c r="AB54" s="14">
        <f t="shared" si="17"/>
        <v>0</v>
      </c>
      <c r="AC54" s="14">
        <f t="shared" si="18"/>
        <v>0</v>
      </c>
      <c r="AD54" s="14">
        <f t="shared" si="19"/>
        <v>0</v>
      </c>
      <c r="AE54" s="13" t="str">
        <f t="shared" si="38"/>
        <v>19000100</v>
      </c>
      <c r="AF54" s="9" t="str">
        <f t="shared" si="20"/>
        <v/>
      </c>
      <c r="AG54" s="9" t="str">
        <f t="shared" si="21"/>
        <v/>
      </c>
      <c r="AH54" s="9" t="str">
        <f t="shared" si="22"/>
        <v/>
      </c>
      <c r="AI54" s="4" t="str">
        <f t="shared" si="39"/>
        <v/>
      </c>
      <c r="AJ54" s="71"/>
      <c r="AK54" s="37"/>
      <c r="AL54" s="37"/>
      <c r="AM54" s="37"/>
      <c r="AN54" s="37"/>
      <c r="AO54" s="37"/>
      <c r="AP54" s="7">
        <v>149</v>
      </c>
      <c r="AQ54" s="4">
        <f t="shared" si="40"/>
        <v>0</v>
      </c>
      <c r="AR54" s="4" t="str">
        <f t="shared" si="41"/>
        <v/>
      </c>
      <c r="AS54" s="4" t="str">
        <f t="shared" si="42"/>
        <v xml:space="preserve"> </v>
      </c>
      <c r="AT54" s="4" t="str">
        <f t="shared" si="23"/>
        <v/>
      </c>
      <c r="AU54" s="4" t="str">
        <f t="shared" si="24"/>
        <v/>
      </c>
      <c r="AV54" s="4" t="str">
        <f t="shared" si="25"/>
        <v/>
      </c>
      <c r="AW54" s="4" t="str">
        <f t="shared" si="26"/>
        <v/>
      </c>
      <c r="AX54" s="4" t="str">
        <f t="shared" si="27"/>
        <v/>
      </c>
      <c r="AY54" s="4" t="str">
        <f t="shared" si="28"/>
        <v/>
      </c>
      <c r="AZ54" s="4" t="str">
        <f t="shared" si="29"/>
        <v/>
      </c>
      <c r="BA54" s="4" t="str">
        <f t="shared" si="30"/>
        <v/>
      </c>
      <c r="BB54" s="4" t="str">
        <f t="shared" si="31"/>
        <v/>
      </c>
      <c r="BC54" s="4" t="str">
        <f t="shared" si="32"/>
        <v/>
      </c>
      <c r="BD54" s="4" t="str">
        <f t="shared" si="8"/>
        <v>999:99.99</v>
      </c>
      <c r="BE54" s="4" t="str">
        <f t="shared" si="33"/>
        <v>999:99.99</v>
      </c>
      <c r="BF54" s="4" t="str">
        <f t="shared" si="34"/>
        <v>999:99.99</v>
      </c>
      <c r="BG54" s="4" t="str">
        <f t="shared" si="35"/>
        <v>999:99.99</v>
      </c>
      <c r="BH54" s="4" t="str">
        <f t="shared" si="36"/>
        <v>999:99.99</v>
      </c>
    </row>
    <row r="55" spans="1:60" ht="24" customHeight="1" x14ac:dyDescent="0.25">
      <c r="A55" s="40" t="str">
        <f t="shared" si="9"/>
        <v/>
      </c>
      <c r="B55" s="38"/>
      <c r="C55" s="38"/>
      <c r="D55" s="38"/>
      <c r="E55" s="38"/>
      <c r="F55" s="43"/>
      <c r="G55" s="38"/>
      <c r="H55" s="44"/>
      <c r="I55" s="38"/>
      <c r="J55" s="44"/>
      <c r="K55" s="44"/>
      <c r="L55" s="44"/>
      <c r="M55" s="44"/>
      <c r="N55" s="44"/>
      <c r="O55" s="44"/>
      <c r="P55" s="44"/>
      <c r="Q55" s="40" t="str">
        <f t="shared" si="37"/>
        <v/>
      </c>
      <c r="R55" s="82" t="str">
        <f t="shared" si="10"/>
        <v/>
      </c>
      <c r="S55" s="13"/>
      <c r="T55" s="14">
        <f t="shared" si="1"/>
        <v>0</v>
      </c>
      <c r="U55" s="14">
        <f t="shared" si="11"/>
        <v>0</v>
      </c>
      <c r="V55" s="14">
        <f t="shared" si="2"/>
        <v>0</v>
      </c>
      <c r="W55" s="14">
        <f t="shared" si="12"/>
        <v>0</v>
      </c>
      <c r="X55" s="14">
        <f t="shared" si="13"/>
        <v>0</v>
      </c>
      <c r="Y55" s="14">
        <f t="shared" si="14"/>
        <v>0</v>
      </c>
      <c r="Z55" s="14">
        <f t="shared" si="15"/>
        <v>0</v>
      </c>
      <c r="AA55" s="14">
        <f t="shared" si="16"/>
        <v>0</v>
      </c>
      <c r="AB55" s="14">
        <f t="shared" si="17"/>
        <v>0</v>
      </c>
      <c r="AC55" s="14">
        <f t="shared" si="18"/>
        <v>0</v>
      </c>
      <c r="AD55" s="14">
        <f t="shared" si="19"/>
        <v>0</v>
      </c>
      <c r="AE55" s="13" t="str">
        <f t="shared" si="38"/>
        <v>19000100</v>
      </c>
      <c r="AF55" s="9" t="str">
        <f t="shared" si="20"/>
        <v/>
      </c>
      <c r="AG55" s="9" t="str">
        <f t="shared" si="21"/>
        <v/>
      </c>
      <c r="AH55" s="9" t="str">
        <f t="shared" si="22"/>
        <v/>
      </c>
      <c r="AI55" s="4" t="str">
        <f t="shared" si="39"/>
        <v/>
      </c>
      <c r="AJ55" s="71"/>
      <c r="AK55" s="37"/>
      <c r="AL55" s="37"/>
      <c r="AM55" s="37"/>
      <c r="AN55" s="37"/>
      <c r="AO55" s="37"/>
      <c r="AP55" s="7">
        <v>150</v>
      </c>
      <c r="AQ55" s="4">
        <f t="shared" si="40"/>
        <v>0</v>
      </c>
      <c r="AR55" s="4" t="str">
        <f t="shared" si="41"/>
        <v/>
      </c>
      <c r="AS55" s="4" t="str">
        <f t="shared" si="42"/>
        <v xml:space="preserve"> </v>
      </c>
      <c r="AT55" s="4" t="str">
        <f t="shared" si="23"/>
        <v/>
      </c>
      <c r="AU55" s="4" t="str">
        <f t="shared" si="24"/>
        <v/>
      </c>
      <c r="AV55" s="4" t="str">
        <f t="shared" si="25"/>
        <v/>
      </c>
      <c r="AW55" s="4" t="str">
        <f t="shared" si="26"/>
        <v/>
      </c>
      <c r="AX55" s="4" t="str">
        <f t="shared" si="27"/>
        <v/>
      </c>
      <c r="AY55" s="4" t="str">
        <f t="shared" si="28"/>
        <v/>
      </c>
      <c r="AZ55" s="4" t="str">
        <f t="shared" si="29"/>
        <v/>
      </c>
      <c r="BA55" s="4" t="str">
        <f t="shared" si="30"/>
        <v/>
      </c>
      <c r="BB55" s="4" t="str">
        <f t="shared" si="31"/>
        <v/>
      </c>
      <c r="BC55" s="4" t="str">
        <f t="shared" si="32"/>
        <v/>
      </c>
      <c r="BD55" s="4" t="str">
        <f t="shared" si="8"/>
        <v>999:99.99</v>
      </c>
      <c r="BE55" s="4" t="str">
        <f t="shared" si="33"/>
        <v>999:99.99</v>
      </c>
      <c r="BF55" s="4" t="str">
        <f t="shared" si="34"/>
        <v>999:99.99</v>
      </c>
      <c r="BG55" s="4" t="str">
        <f t="shared" si="35"/>
        <v>999:99.99</v>
      </c>
      <c r="BH55" s="4" t="str">
        <f t="shared" si="36"/>
        <v>999:99.99</v>
      </c>
    </row>
    <row r="56" spans="1:60" ht="24" customHeight="1" x14ac:dyDescent="0.25">
      <c r="A56" s="3"/>
      <c r="B56" s="8"/>
      <c r="C56" s="8"/>
      <c r="D56" s="8"/>
      <c r="E56" s="8"/>
      <c r="F56" s="8"/>
      <c r="Q56" s="48" t="str">
        <f t="shared" si="37"/>
        <v/>
      </c>
      <c r="R56" s="45" t="str">
        <f>IF(ISERROR(VLOOKUP(AI56,AK$59:$AL$74,2,0)),"",VLOOKUP(AI56,AK$59:$AL$74,2,0))</f>
        <v/>
      </c>
      <c r="Y56" s="16">
        <f>50-COUNTIF(Y6:Y55,0)</f>
        <v>0</v>
      </c>
      <c r="Z56" s="14"/>
      <c r="AA56" s="14"/>
      <c r="AB56" s="14"/>
      <c r="AC56" s="14"/>
      <c r="AD56" s="14"/>
      <c r="AE56" s="13"/>
      <c r="AF56" s="9" t="str">
        <f t="shared" ref="AF56:AF57" si="44">IF(R56="","",IF(Q56&lt;9,1,IF(Q56&lt;11,2,IF(Q56&lt;13,3,IF(Q56&lt;15,4,5)))))</f>
        <v/>
      </c>
      <c r="AG56" s="9" t="str">
        <f>IF(ISERROR(VLOOKUP($AI56,$AK$59:$AN$74,3,0)),"",VLOOKUP($AI56,$AK$59:$AN$74,3,0))</f>
        <v/>
      </c>
      <c r="AH56" s="9" t="str">
        <f>IF(ISERROR(VLOOKUP($AI56,$AK$59:$AN$74,4,0)),"",VLOOKUP($AI56,$AK$59:$AN$74,4,0))</f>
        <v/>
      </c>
      <c r="AI56" s="4" t="str">
        <f t="shared" si="39"/>
        <v/>
      </c>
      <c r="AJ56" s="71"/>
      <c r="AK56" s="37"/>
      <c r="AL56" s="37"/>
      <c r="AM56" s="37"/>
      <c r="AN56" s="37"/>
      <c r="AO56" s="37"/>
      <c r="AT56" s="4" t="str">
        <f>IF($G56="","",VLOOKUP($G56,$AJ$6:$AM$61,3,0))</f>
        <v/>
      </c>
      <c r="AU56" s="4" t="str">
        <f>IF($I56="","",VLOOKUP($I56,$AJ$6:$AM$61,3,0))</f>
        <v/>
      </c>
    </row>
    <row r="57" spans="1:60" ht="24" customHeight="1" x14ac:dyDescent="0.25">
      <c r="A57" s="5" t="s">
        <v>18</v>
      </c>
      <c r="G57" s="69" t="s">
        <v>30</v>
      </c>
      <c r="H57" s="9" t="s">
        <v>9</v>
      </c>
      <c r="I57" s="69" t="s">
        <v>30</v>
      </c>
      <c r="J57" s="9" t="s">
        <v>9</v>
      </c>
      <c r="K57" s="69" t="s">
        <v>30</v>
      </c>
      <c r="L57" s="9" t="s">
        <v>9</v>
      </c>
      <c r="M57" s="77" t="s">
        <v>30</v>
      </c>
      <c r="N57" s="76" t="s">
        <v>9</v>
      </c>
      <c r="O57" s="77" t="s">
        <v>30</v>
      </c>
      <c r="P57" s="76" t="s">
        <v>9</v>
      </c>
      <c r="Q57" s="48" t="str">
        <f t="shared" si="37"/>
        <v/>
      </c>
      <c r="R57" s="45" t="str">
        <f>IF(ISERROR(VLOOKUP(AI57,AK$59:$AL$74,2,0)),"",VLOOKUP(AI57,AK$59:$AL$74,2,0))</f>
        <v/>
      </c>
      <c r="Y57" s="16">
        <f>SUM(Y6:Y55)</f>
        <v>0</v>
      </c>
      <c r="Z57" s="14"/>
      <c r="AA57" s="14"/>
      <c r="AB57" s="14"/>
      <c r="AC57" s="14"/>
      <c r="AD57" s="14"/>
      <c r="AE57" s="13"/>
      <c r="AF57" s="9" t="str">
        <f t="shared" si="44"/>
        <v/>
      </c>
      <c r="AG57" s="9" t="str">
        <f>IF(ISERROR(VLOOKUP($AI57,$AK$59:$AN$74,3,0)),"",VLOOKUP($AI57,$AK$59:$AN$74,3,0))</f>
        <v/>
      </c>
      <c r="AH57" s="9" t="str">
        <f>IF(ISERROR(VLOOKUP($AI57,$AK$59:$AN$74,4,0)),"",VLOOKUP($AI57,$AK$59:$AN$74,4,0))</f>
        <v/>
      </c>
      <c r="AI57" s="4" t="str">
        <f t="shared" si="39"/>
        <v/>
      </c>
      <c r="AJ57" s="71"/>
      <c r="AK57" s="37"/>
      <c r="AL57" s="37"/>
      <c r="AM57" s="37"/>
      <c r="AN57" s="37"/>
      <c r="AO57" s="37"/>
    </row>
    <row r="58" spans="1:60" ht="24" customHeight="1" x14ac:dyDescent="0.25">
      <c r="A58" s="40" t="str">
        <f>IF(F58="","",1)</f>
        <v/>
      </c>
      <c r="B58" s="39"/>
      <c r="C58" s="39"/>
      <c r="D58" s="39"/>
      <c r="E58" s="39"/>
      <c r="F58" s="41"/>
      <c r="G58" s="39"/>
      <c r="H58" s="42"/>
      <c r="I58" s="39"/>
      <c r="J58" s="42"/>
      <c r="K58" s="42"/>
      <c r="L58" s="42"/>
      <c r="M58" s="42"/>
      <c r="N58" s="42"/>
      <c r="O58" s="42"/>
      <c r="P58" s="42"/>
      <c r="Q58" s="40" t="str">
        <f t="shared" si="37"/>
        <v/>
      </c>
      <c r="R58" s="9" t="str">
        <f>IF(ISERROR(VLOOKUP(AI58,AK$59:$AL$75,2,0)),"",VLOOKUP(AI58,AK$59:$AL$75,2,0))</f>
        <v/>
      </c>
      <c r="S58" s="13"/>
      <c r="T58" s="14">
        <f t="shared" ref="T58:T107" si="45">IF(G58="",0,1)</f>
        <v>0</v>
      </c>
      <c r="U58" s="14">
        <f>IF(I58="",0,1)</f>
        <v>0</v>
      </c>
      <c r="V58" s="14">
        <f t="shared" ref="V58:V107" si="46">IF(K58="",0,1)</f>
        <v>0</v>
      </c>
      <c r="W58" s="14">
        <f t="shared" ref="W58:W107" si="47">IF(M58="",0,1)</f>
        <v>0</v>
      </c>
      <c r="X58" s="14">
        <f t="shared" ref="X58:X107" si="48">IF(O58="",0,1)</f>
        <v>0</v>
      </c>
      <c r="Y58" s="14">
        <f t="shared" ref="Y58:Y107" si="49">SUM(T58:X58)</f>
        <v>0</v>
      </c>
      <c r="Z58" s="14">
        <f t="shared" si="15"/>
        <v>0</v>
      </c>
      <c r="AA58" s="14">
        <f t="shared" si="16"/>
        <v>0</v>
      </c>
      <c r="AB58" s="14">
        <f t="shared" si="17"/>
        <v>0</v>
      </c>
      <c r="AC58" s="14">
        <f t="shared" si="18"/>
        <v>0</v>
      </c>
      <c r="AD58" s="14">
        <f t="shared" si="19"/>
        <v>0</v>
      </c>
      <c r="AE58" s="13" t="str">
        <f t="shared" ref="AE58:AE89" si="50">YEAR(F58)&amp;RIGHT("0"&amp;MONTH(F58),2)&amp;RIGHT("0"&amp;DAY(F58),2)</f>
        <v>19000100</v>
      </c>
      <c r="AF58" s="9" t="str">
        <f>IF(ISERROR(VLOOKUP($AI58,$AK$59:$AP$75,5,0)),"",VLOOKUP($AI58,$AK$59:$AP$75,5,0))</f>
        <v/>
      </c>
      <c r="AG58" s="9" t="str">
        <f>IF(ISERROR(VLOOKUP($AI58,$AK$59:$AN$75,3,0)),"",VLOOKUP($AI58,$AK$59:$AN$75,3,0))</f>
        <v/>
      </c>
      <c r="AH58" s="9" t="str">
        <f>IF(ISERROR(VLOOKUP($AI58,$AK$59:$AN$75,4,0)),"",VLOOKUP($AI58,$AK$59:$AN$75,4,0))</f>
        <v/>
      </c>
      <c r="AI58" s="4" t="str">
        <f t="shared" si="39"/>
        <v/>
      </c>
      <c r="AJ58" s="71"/>
      <c r="AK58" s="37"/>
      <c r="AM58" s="18" t="s">
        <v>69</v>
      </c>
      <c r="AN58" s="18" t="s">
        <v>33</v>
      </c>
      <c r="AO58" s="18" t="s">
        <v>97</v>
      </c>
      <c r="AP58" s="7">
        <v>151</v>
      </c>
      <c r="AQ58" s="4">
        <f t="shared" ref="AQ58:AQ89" si="51">LEN(TRIM(B58))+LEN(TRIM(C58))</f>
        <v>0</v>
      </c>
      <c r="AR58" s="4" t="str">
        <f t="shared" ref="AR58:AR89" si="52">IF(AQ58=2,TRIM(B58)&amp;"      "&amp;TRIM(C58),IF(AQ58=3,TRIM(B58)&amp;"    "&amp;TRIM(C58),IF(AQ58=4,TRIM(B58)&amp;"  "&amp;TRIM(C58),TRIM(B58)&amp;TRIM(C58))))</f>
        <v/>
      </c>
      <c r="AS58" s="4" t="str">
        <f t="shared" ref="AS58:AS89" si="53">D58&amp;" "&amp;E58</f>
        <v xml:space="preserve"> </v>
      </c>
      <c r="AT58" s="4" t="str">
        <f>IF($G58="","",VLOOKUP($G58,$AJ$6:$AL$61,2,0))</f>
        <v/>
      </c>
      <c r="AU58" s="4" t="str">
        <f>IF($I58="","",VLOOKUP($I58,$AJ$6:$AL$61,2,0))</f>
        <v/>
      </c>
      <c r="AV58" s="4" t="str">
        <f>IF($K58="","",VLOOKUP($K58,$AJ$6:$AL$61,2,0))</f>
        <v/>
      </c>
      <c r="AW58" s="4" t="str">
        <f t="shared" si="26"/>
        <v/>
      </c>
      <c r="AX58" s="4" t="str">
        <f t="shared" si="27"/>
        <v/>
      </c>
      <c r="AY58" s="4" t="str">
        <f>IF($G58="","",VLOOKUP($G58,$AJ$6:$AL$61,3,0))</f>
        <v/>
      </c>
      <c r="AZ58" s="4" t="str">
        <f>IF($I58="","",VLOOKUP($I58,$AJ$6:$AL$61,3,0))</f>
        <v/>
      </c>
      <c r="BA58" s="4" t="str">
        <f>IF($K58="","",VLOOKUP($K58,$AJ$6:$AL$61,3,0))</f>
        <v/>
      </c>
      <c r="BB58" s="4" t="str">
        <f t="shared" si="31"/>
        <v/>
      </c>
      <c r="BC58" s="4" t="str">
        <f t="shared" si="32"/>
        <v/>
      </c>
      <c r="BD58" s="4" t="str">
        <f t="shared" ref="BD58:BD107" si="54">IF(H58="","999:99.99"," "&amp;LEFT(RIGHT("        "&amp;TEXT(H58,"0.00"),7),2)&amp;":"&amp;RIGHT(TEXT(H58,"0.00"),5))</f>
        <v>999:99.99</v>
      </c>
      <c r="BE58" s="4" t="str">
        <f t="shared" si="33"/>
        <v>999:99.99</v>
      </c>
      <c r="BF58" s="4" t="str">
        <f>IF(L58="","999:99.99"," "&amp;LEFT(RIGHT("        "&amp;TEXT(L58,"0.00"),7),2)&amp;":"&amp;RIGHT(TEXT(L58,"0.00"),5))</f>
        <v>999:99.99</v>
      </c>
      <c r="BG58" s="4" t="str">
        <f t="shared" si="35"/>
        <v>999:99.99</v>
      </c>
      <c r="BH58" s="4" t="str">
        <f t="shared" si="36"/>
        <v>999:99.99</v>
      </c>
    </row>
    <row r="59" spans="1:60" ht="24" customHeight="1" x14ac:dyDescent="0.25">
      <c r="A59" s="40" t="str">
        <f t="shared" ref="A59:A107" si="55">IF(F59="","",A58+1)</f>
        <v/>
      </c>
      <c r="B59" s="39"/>
      <c r="C59" s="39"/>
      <c r="D59" s="39"/>
      <c r="E59" s="39"/>
      <c r="F59" s="41"/>
      <c r="G59" s="39"/>
      <c r="H59" s="42"/>
      <c r="I59" s="39"/>
      <c r="J59" s="42"/>
      <c r="K59" s="42"/>
      <c r="L59" s="42"/>
      <c r="M59" s="42"/>
      <c r="N59" s="42"/>
      <c r="O59" s="42"/>
      <c r="P59" s="42"/>
      <c r="Q59" s="40" t="str">
        <f t="shared" si="37"/>
        <v/>
      </c>
      <c r="R59" s="82" t="str">
        <f>IF(ISERROR(VLOOKUP(AI59,AK$59:$AL$75,2,0)),"",VLOOKUP(AI59,AK$59:$AL$75,2,0))</f>
        <v/>
      </c>
      <c r="S59" s="13"/>
      <c r="T59" s="14">
        <f t="shared" si="45"/>
        <v>0</v>
      </c>
      <c r="U59" s="14">
        <f t="shared" ref="U59:U89" si="56">IF(I59="",0,1)</f>
        <v>0</v>
      </c>
      <c r="V59" s="14">
        <f t="shared" si="46"/>
        <v>0</v>
      </c>
      <c r="W59" s="14">
        <f t="shared" si="47"/>
        <v>0</v>
      </c>
      <c r="X59" s="14">
        <f t="shared" si="48"/>
        <v>0</v>
      </c>
      <c r="Y59" s="14">
        <f t="shared" si="49"/>
        <v>0</v>
      </c>
      <c r="Z59" s="14">
        <f t="shared" si="15"/>
        <v>0</v>
      </c>
      <c r="AA59" s="14">
        <f t="shared" si="16"/>
        <v>0</v>
      </c>
      <c r="AB59" s="14">
        <f t="shared" si="17"/>
        <v>0</v>
      </c>
      <c r="AC59" s="14">
        <f t="shared" si="18"/>
        <v>0</v>
      </c>
      <c r="AD59" s="14">
        <f t="shared" si="19"/>
        <v>0</v>
      </c>
      <c r="AE59" s="13" t="str">
        <f t="shared" si="50"/>
        <v>19000100</v>
      </c>
      <c r="AF59" s="9" t="str">
        <f t="shared" ref="AF59:AF107" si="57">IF(ISERROR(VLOOKUP($AI59,$AK$59:$AP$75,5,0)),"",VLOOKUP($AI59,$AK$59:$AP$75,5,0))</f>
        <v/>
      </c>
      <c r="AG59" s="9" t="str">
        <f t="shared" ref="AG59:AG107" si="58">IF(ISERROR(VLOOKUP($AI59,$AK$59:$AN$75,3,0)),"",VLOOKUP($AI59,$AK$59:$AN$75,3,0))</f>
        <v/>
      </c>
      <c r="AH59" s="9" t="str">
        <f t="shared" ref="AH59:AH107" si="59">IF(ISERROR(VLOOKUP($AI59,$AK$59:$AN$75,4,0)),"",VLOOKUP($AI59,$AK$59:$AN$75,4,0))</f>
        <v/>
      </c>
      <c r="AI59" s="4" t="str">
        <f t="shared" si="39"/>
        <v/>
      </c>
      <c r="AJ59" s="71"/>
      <c r="AK59" s="37">
        <v>1</v>
      </c>
      <c r="AL59" s="18"/>
      <c r="AM59" s="18">
        <v>5</v>
      </c>
      <c r="AN59" s="18">
        <v>0</v>
      </c>
      <c r="AO59" s="18">
        <v>11</v>
      </c>
      <c r="AP59" s="7">
        <v>152</v>
      </c>
      <c r="AQ59" s="4">
        <f t="shared" si="51"/>
        <v>0</v>
      </c>
      <c r="AR59" s="4" t="str">
        <f t="shared" si="52"/>
        <v/>
      </c>
      <c r="AS59" s="4" t="str">
        <f t="shared" si="53"/>
        <v xml:space="preserve"> </v>
      </c>
      <c r="AT59" s="4" t="str">
        <f t="shared" ref="AT59:AT107" si="60">IF($G59="","",VLOOKUP($G59,$AJ$6:$AL$61,2,0))</f>
        <v/>
      </c>
      <c r="AU59" s="4" t="str">
        <f t="shared" ref="AU59:AU107" si="61">IF($I59="","",VLOOKUP($I59,$AJ$6:$AL$61,2,0))</f>
        <v/>
      </c>
      <c r="AV59" s="4" t="str">
        <f t="shared" ref="AV59:AV107" si="62">IF($K59="","",VLOOKUP($K59,$AJ$6:$AL$61,2,0))</f>
        <v/>
      </c>
      <c r="AW59" s="4" t="str">
        <f t="shared" si="26"/>
        <v/>
      </c>
      <c r="AX59" s="4" t="str">
        <f t="shared" si="27"/>
        <v/>
      </c>
      <c r="AY59" s="4" t="str">
        <f t="shared" ref="AY59:AY107" si="63">IF($G59="","",VLOOKUP($G59,$AJ$6:$AL$61,3,0))</f>
        <v/>
      </c>
      <c r="AZ59" s="4" t="str">
        <f t="shared" ref="AZ59:AZ107" si="64">IF($I59="","",VLOOKUP($I59,$AJ$6:$AL$61,3,0))</f>
        <v/>
      </c>
      <c r="BA59" s="4" t="str">
        <f t="shared" ref="BA59:BA107" si="65">IF($K59="","",VLOOKUP($K59,$AJ$6:$AL$61,3,0))</f>
        <v/>
      </c>
      <c r="BB59" s="4" t="str">
        <f t="shared" si="31"/>
        <v/>
      </c>
      <c r="BC59" s="4" t="str">
        <f t="shared" si="32"/>
        <v/>
      </c>
      <c r="BD59" s="4" t="str">
        <f t="shared" si="54"/>
        <v>999:99.99</v>
      </c>
      <c r="BE59" s="4" t="str">
        <f t="shared" si="33"/>
        <v>999:99.99</v>
      </c>
      <c r="BF59" s="4" t="str">
        <f t="shared" ref="BF59:BF107" si="66">IF(L59="","999:99.99"," "&amp;LEFT(RIGHT("        "&amp;TEXT(L59,"0.00"),7),2)&amp;":"&amp;RIGHT(TEXT(L59,"0.00"),5))</f>
        <v>999:99.99</v>
      </c>
      <c r="BG59" s="4" t="str">
        <f t="shared" si="35"/>
        <v>999:99.99</v>
      </c>
      <c r="BH59" s="4" t="str">
        <f t="shared" si="36"/>
        <v>999:99.99</v>
      </c>
    </row>
    <row r="60" spans="1:60" ht="24" customHeight="1" x14ac:dyDescent="0.25">
      <c r="A60" s="40" t="str">
        <f t="shared" si="55"/>
        <v/>
      </c>
      <c r="B60" s="39"/>
      <c r="C60" s="39"/>
      <c r="D60" s="39"/>
      <c r="E60" s="39"/>
      <c r="F60" s="41"/>
      <c r="G60" s="39"/>
      <c r="H60" s="42"/>
      <c r="I60" s="39"/>
      <c r="J60" s="42"/>
      <c r="K60" s="42"/>
      <c r="L60" s="42"/>
      <c r="M60" s="42"/>
      <c r="N60" s="42"/>
      <c r="O60" s="42"/>
      <c r="P60" s="42"/>
      <c r="Q60" s="40" t="str">
        <f t="shared" si="37"/>
        <v/>
      </c>
      <c r="R60" s="82" t="str">
        <f>IF(ISERROR(VLOOKUP(AI60,AK$59:$AL$75,2,0)),"",VLOOKUP(AI60,AK$59:$AL$75,2,0))</f>
        <v/>
      </c>
      <c r="S60" s="13"/>
      <c r="T60" s="14">
        <f t="shared" si="45"/>
        <v>0</v>
      </c>
      <c r="U60" s="14">
        <f t="shared" si="56"/>
        <v>0</v>
      </c>
      <c r="V60" s="14">
        <f t="shared" si="46"/>
        <v>0</v>
      </c>
      <c r="W60" s="14">
        <f t="shared" si="47"/>
        <v>0</v>
      </c>
      <c r="X60" s="14">
        <f t="shared" si="48"/>
        <v>0</v>
      </c>
      <c r="Y60" s="14">
        <f t="shared" si="49"/>
        <v>0</v>
      </c>
      <c r="Z60" s="14">
        <f t="shared" si="15"/>
        <v>0</v>
      </c>
      <c r="AA60" s="14">
        <f t="shared" si="16"/>
        <v>0</v>
      </c>
      <c r="AB60" s="14">
        <f t="shared" si="17"/>
        <v>0</v>
      </c>
      <c r="AC60" s="14">
        <f t="shared" si="18"/>
        <v>0</v>
      </c>
      <c r="AD60" s="14">
        <f t="shared" si="19"/>
        <v>0</v>
      </c>
      <c r="AE60" s="13" t="str">
        <f t="shared" si="50"/>
        <v>19000100</v>
      </c>
      <c r="AF60" s="9" t="str">
        <f t="shared" si="57"/>
        <v/>
      </c>
      <c r="AG60" s="9" t="str">
        <f t="shared" si="58"/>
        <v/>
      </c>
      <c r="AH60" s="9" t="str">
        <f t="shared" si="59"/>
        <v/>
      </c>
      <c r="AI60" s="4" t="str">
        <f t="shared" si="39"/>
        <v/>
      </c>
      <c r="AJ60" s="71"/>
      <c r="AK60" s="37">
        <v>2</v>
      </c>
      <c r="AL60" s="18"/>
      <c r="AM60" s="18">
        <v>5</v>
      </c>
      <c r="AN60" s="18">
        <v>0</v>
      </c>
      <c r="AO60" s="18">
        <v>11</v>
      </c>
      <c r="AP60" s="7">
        <v>153</v>
      </c>
      <c r="AQ60" s="4">
        <f t="shared" si="51"/>
        <v>0</v>
      </c>
      <c r="AR60" s="4" t="str">
        <f t="shared" si="52"/>
        <v/>
      </c>
      <c r="AS60" s="4" t="str">
        <f t="shared" si="53"/>
        <v xml:space="preserve"> </v>
      </c>
      <c r="AT60" s="4" t="str">
        <f t="shared" si="60"/>
        <v/>
      </c>
      <c r="AU60" s="4" t="str">
        <f t="shared" si="61"/>
        <v/>
      </c>
      <c r="AV60" s="4" t="str">
        <f t="shared" si="62"/>
        <v/>
      </c>
      <c r="AW60" s="4" t="str">
        <f t="shared" si="26"/>
        <v/>
      </c>
      <c r="AX60" s="4" t="str">
        <f t="shared" si="27"/>
        <v/>
      </c>
      <c r="AY60" s="4" t="str">
        <f t="shared" si="63"/>
        <v/>
      </c>
      <c r="AZ60" s="4" t="str">
        <f t="shared" si="64"/>
        <v/>
      </c>
      <c r="BA60" s="4" t="str">
        <f t="shared" si="65"/>
        <v/>
      </c>
      <c r="BB60" s="4" t="str">
        <f t="shared" si="31"/>
        <v/>
      </c>
      <c r="BC60" s="4" t="str">
        <f t="shared" si="32"/>
        <v/>
      </c>
      <c r="BD60" s="4" t="str">
        <f t="shared" si="54"/>
        <v>999:99.99</v>
      </c>
      <c r="BE60" s="4" t="str">
        <f t="shared" si="33"/>
        <v>999:99.99</v>
      </c>
      <c r="BF60" s="4" t="str">
        <f t="shared" si="66"/>
        <v>999:99.99</v>
      </c>
      <c r="BG60" s="4" t="str">
        <f t="shared" si="35"/>
        <v>999:99.99</v>
      </c>
      <c r="BH60" s="4" t="str">
        <f t="shared" si="36"/>
        <v>999:99.99</v>
      </c>
    </row>
    <row r="61" spans="1:60" ht="24" customHeight="1" x14ac:dyDescent="0.25">
      <c r="A61" s="40" t="str">
        <f t="shared" si="55"/>
        <v/>
      </c>
      <c r="B61" s="39"/>
      <c r="C61" s="39"/>
      <c r="D61" s="39"/>
      <c r="E61" s="39"/>
      <c r="F61" s="41"/>
      <c r="G61" s="39"/>
      <c r="H61" s="42"/>
      <c r="I61" s="39"/>
      <c r="J61" s="42"/>
      <c r="K61" s="42"/>
      <c r="L61" s="42"/>
      <c r="M61" s="42"/>
      <c r="N61" s="42"/>
      <c r="O61" s="42"/>
      <c r="P61" s="42"/>
      <c r="Q61" s="40" t="str">
        <f t="shared" si="37"/>
        <v/>
      </c>
      <c r="R61" s="82" t="str">
        <f>IF(ISERROR(VLOOKUP(AI61,AK$59:$AL$75,2,0)),"",VLOOKUP(AI61,AK$59:$AL$75,2,0))</f>
        <v/>
      </c>
      <c r="S61" s="13"/>
      <c r="T61" s="14">
        <f t="shared" si="45"/>
        <v>0</v>
      </c>
      <c r="U61" s="14">
        <f t="shared" si="56"/>
        <v>0</v>
      </c>
      <c r="V61" s="14">
        <f t="shared" si="46"/>
        <v>0</v>
      </c>
      <c r="W61" s="14">
        <f t="shared" si="47"/>
        <v>0</v>
      </c>
      <c r="X61" s="14">
        <f t="shared" si="48"/>
        <v>0</v>
      </c>
      <c r="Y61" s="14">
        <f t="shared" si="49"/>
        <v>0</v>
      </c>
      <c r="Z61" s="14">
        <f t="shared" si="15"/>
        <v>0</v>
      </c>
      <c r="AA61" s="14">
        <f t="shared" si="16"/>
        <v>0</v>
      </c>
      <c r="AB61" s="14">
        <f t="shared" si="17"/>
        <v>0</v>
      </c>
      <c r="AC61" s="14">
        <f t="shared" si="18"/>
        <v>0</v>
      </c>
      <c r="AD61" s="14">
        <f t="shared" si="19"/>
        <v>0</v>
      </c>
      <c r="AE61" s="13" t="str">
        <f t="shared" si="50"/>
        <v>19000100</v>
      </c>
      <c r="AF61" s="9" t="str">
        <f t="shared" si="57"/>
        <v/>
      </c>
      <c r="AG61" s="9" t="str">
        <f t="shared" si="58"/>
        <v/>
      </c>
      <c r="AH61" s="9" t="str">
        <f t="shared" si="59"/>
        <v/>
      </c>
      <c r="AI61" s="4" t="str">
        <f t="shared" si="39"/>
        <v/>
      </c>
      <c r="AJ61" s="71"/>
      <c r="AK61" s="37">
        <v>3</v>
      </c>
      <c r="AL61" s="18" t="s">
        <v>98</v>
      </c>
      <c r="AM61" s="18">
        <v>0</v>
      </c>
      <c r="AN61" s="18">
        <v>1</v>
      </c>
      <c r="AO61" s="18">
        <v>11</v>
      </c>
      <c r="AP61" s="7">
        <v>154</v>
      </c>
      <c r="AQ61" s="4">
        <f t="shared" si="51"/>
        <v>0</v>
      </c>
      <c r="AR61" s="4" t="str">
        <f t="shared" si="52"/>
        <v/>
      </c>
      <c r="AS61" s="4" t="str">
        <f t="shared" si="53"/>
        <v xml:space="preserve"> </v>
      </c>
      <c r="AT61" s="4" t="str">
        <f t="shared" si="60"/>
        <v/>
      </c>
      <c r="AU61" s="4" t="str">
        <f t="shared" si="61"/>
        <v/>
      </c>
      <c r="AV61" s="4" t="str">
        <f t="shared" si="62"/>
        <v/>
      </c>
      <c r="AW61" s="4" t="str">
        <f t="shared" si="26"/>
        <v/>
      </c>
      <c r="AX61" s="4" t="str">
        <f t="shared" si="27"/>
        <v/>
      </c>
      <c r="AY61" s="4" t="str">
        <f t="shared" si="63"/>
        <v/>
      </c>
      <c r="AZ61" s="4" t="str">
        <f t="shared" si="64"/>
        <v/>
      </c>
      <c r="BA61" s="4" t="str">
        <f t="shared" si="65"/>
        <v/>
      </c>
      <c r="BB61" s="4" t="str">
        <f t="shared" si="31"/>
        <v/>
      </c>
      <c r="BC61" s="4" t="str">
        <f t="shared" si="32"/>
        <v/>
      </c>
      <c r="BD61" s="4" t="str">
        <f t="shared" si="54"/>
        <v>999:99.99</v>
      </c>
      <c r="BE61" s="4" t="str">
        <f t="shared" si="33"/>
        <v>999:99.99</v>
      </c>
      <c r="BF61" s="4" t="str">
        <f t="shared" si="66"/>
        <v>999:99.99</v>
      </c>
      <c r="BG61" s="4" t="str">
        <f t="shared" si="35"/>
        <v>999:99.99</v>
      </c>
      <c r="BH61" s="4" t="str">
        <f t="shared" si="36"/>
        <v>999:99.99</v>
      </c>
    </row>
    <row r="62" spans="1:60" ht="24" customHeight="1" x14ac:dyDescent="0.25">
      <c r="A62" s="40" t="str">
        <f t="shared" si="55"/>
        <v/>
      </c>
      <c r="B62" s="39"/>
      <c r="C62" s="39"/>
      <c r="D62" s="39"/>
      <c r="E62" s="39"/>
      <c r="F62" s="41"/>
      <c r="G62" s="39"/>
      <c r="H62" s="42"/>
      <c r="I62" s="39"/>
      <c r="J62" s="42"/>
      <c r="K62" s="42"/>
      <c r="L62" s="42"/>
      <c r="M62" s="42"/>
      <c r="N62" s="42"/>
      <c r="O62" s="42"/>
      <c r="P62" s="42"/>
      <c r="Q62" s="40" t="str">
        <f t="shared" si="37"/>
        <v/>
      </c>
      <c r="R62" s="82" t="str">
        <f>IF(ISERROR(VLOOKUP(AI62,AK$59:$AL$75,2,0)),"",VLOOKUP(AI62,AK$59:$AL$75,2,0))</f>
        <v/>
      </c>
      <c r="S62" s="13"/>
      <c r="T62" s="14">
        <f t="shared" si="45"/>
        <v>0</v>
      </c>
      <c r="U62" s="14">
        <f t="shared" si="56"/>
        <v>0</v>
      </c>
      <c r="V62" s="14">
        <f t="shared" si="46"/>
        <v>0</v>
      </c>
      <c r="W62" s="14">
        <f t="shared" si="47"/>
        <v>0</v>
      </c>
      <c r="X62" s="14">
        <f t="shared" si="48"/>
        <v>0</v>
      </c>
      <c r="Y62" s="14">
        <f t="shared" si="49"/>
        <v>0</v>
      </c>
      <c r="Z62" s="14">
        <f t="shared" si="15"/>
        <v>0</v>
      </c>
      <c r="AA62" s="14">
        <f t="shared" si="16"/>
        <v>0</v>
      </c>
      <c r="AB62" s="14">
        <f t="shared" si="17"/>
        <v>0</v>
      </c>
      <c r="AC62" s="14">
        <f t="shared" si="18"/>
        <v>0</v>
      </c>
      <c r="AD62" s="14">
        <f t="shared" si="19"/>
        <v>0</v>
      </c>
      <c r="AE62" s="13" t="str">
        <f t="shared" si="50"/>
        <v>19000100</v>
      </c>
      <c r="AF62" s="9" t="str">
        <f t="shared" si="57"/>
        <v/>
      </c>
      <c r="AG62" s="9" t="str">
        <f t="shared" si="58"/>
        <v/>
      </c>
      <c r="AH62" s="9" t="str">
        <f t="shared" si="59"/>
        <v/>
      </c>
      <c r="AI62" s="4" t="str">
        <f t="shared" si="39"/>
        <v/>
      </c>
      <c r="AK62" s="37">
        <v>4</v>
      </c>
      <c r="AL62" s="18" t="s">
        <v>99</v>
      </c>
      <c r="AM62" s="18">
        <v>0</v>
      </c>
      <c r="AN62" s="18">
        <v>2</v>
      </c>
      <c r="AO62" s="18">
        <v>11</v>
      </c>
      <c r="AP62" s="7">
        <v>155</v>
      </c>
      <c r="AQ62" s="4">
        <f t="shared" si="51"/>
        <v>0</v>
      </c>
      <c r="AR62" s="4" t="str">
        <f t="shared" si="52"/>
        <v/>
      </c>
      <c r="AS62" s="4" t="str">
        <f t="shared" si="53"/>
        <v xml:space="preserve"> </v>
      </c>
      <c r="AT62" s="4" t="str">
        <f t="shared" si="60"/>
        <v/>
      </c>
      <c r="AU62" s="4" t="str">
        <f t="shared" si="61"/>
        <v/>
      </c>
      <c r="AV62" s="4" t="str">
        <f t="shared" si="62"/>
        <v/>
      </c>
      <c r="AW62" s="4" t="str">
        <f t="shared" si="26"/>
        <v/>
      </c>
      <c r="AX62" s="4" t="str">
        <f t="shared" si="27"/>
        <v/>
      </c>
      <c r="AY62" s="4" t="str">
        <f t="shared" si="63"/>
        <v/>
      </c>
      <c r="AZ62" s="4" t="str">
        <f t="shared" si="64"/>
        <v/>
      </c>
      <c r="BA62" s="4" t="str">
        <f t="shared" si="65"/>
        <v/>
      </c>
      <c r="BB62" s="4" t="str">
        <f t="shared" si="31"/>
        <v/>
      </c>
      <c r="BC62" s="4" t="str">
        <f t="shared" si="32"/>
        <v/>
      </c>
      <c r="BD62" s="4" t="str">
        <f t="shared" si="54"/>
        <v>999:99.99</v>
      </c>
      <c r="BE62" s="4" t="str">
        <f t="shared" si="33"/>
        <v>999:99.99</v>
      </c>
      <c r="BF62" s="4" t="str">
        <f t="shared" si="66"/>
        <v>999:99.99</v>
      </c>
      <c r="BG62" s="4" t="str">
        <f t="shared" si="35"/>
        <v>999:99.99</v>
      </c>
      <c r="BH62" s="4" t="str">
        <f t="shared" si="36"/>
        <v>999:99.99</v>
      </c>
    </row>
    <row r="63" spans="1:60" ht="24" customHeight="1" x14ac:dyDescent="0.25">
      <c r="A63" s="40" t="str">
        <f t="shared" si="55"/>
        <v/>
      </c>
      <c r="B63" s="39"/>
      <c r="C63" s="39"/>
      <c r="D63" s="39"/>
      <c r="E63" s="39"/>
      <c r="F63" s="41"/>
      <c r="G63" s="39"/>
      <c r="H63" s="42"/>
      <c r="I63" s="39"/>
      <c r="J63" s="42"/>
      <c r="K63" s="42"/>
      <c r="L63" s="42"/>
      <c r="M63" s="42"/>
      <c r="N63" s="42"/>
      <c r="O63" s="42"/>
      <c r="P63" s="42"/>
      <c r="Q63" s="40" t="str">
        <f t="shared" si="37"/>
        <v/>
      </c>
      <c r="R63" s="82" t="str">
        <f>IF(ISERROR(VLOOKUP(AI63,AK$59:$AL$75,2,0)),"",VLOOKUP(AI63,AK$59:$AL$75,2,0))</f>
        <v/>
      </c>
      <c r="S63" s="13"/>
      <c r="T63" s="14">
        <f t="shared" si="45"/>
        <v>0</v>
      </c>
      <c r="U63" s="14">
        <f t="shared" si="56"/>
        <v>0</v>
      </c>
      <c r="V63" s="14">
        <f t="shared" si="46"/>
        <v>0</v>
      </c>
      <c r="W63" s="14">
        <f t="shared" si="47"/>
        <v>0</v>
      </c>
      <c r="X63" s="14">
        <f t="shared" si="48"/>
        <v>0</v>
      </c>
      <c r="Y63" s="14">
        <f t="shared" si="49"/>
        <v>0</v>
      </c>
      <c r="Z63" s="14">
        <f t="shared" si="15"/>
        <v>0</v>
      </c>
      <c r="AA63" s="14">
        <f t="shared" si="16"/>
        <v>0</v>
      </c>
      <c r="AB63" s="14">
        <f t="shared" si="17"/>
        <v>0</v>
      </c>
      <c r="AC63" s="14">
        <f t="shared" si="18"/>
        <v>0</v>
      </c>
      <c r="AD63" s="14">
        <f t="shared" si="19"/>
        <v>0</v>
      </c>
      <c r="AE63" s="13" t="str">
        <f t="shared" si="50"/>
        <v>19000100</v>
      </c>
      <c r="AF63" s="9" t="str">
        <f t="shared" si="57"/>
        <v/>
      </c>
      <c r="AG63" s="9" t="str">
        <f t="shared" si="58"/>
        <v/>
      </c>
      <c r="AH63" s="9" t="str">
        <f t="shared" si="59"/>
        <v/>
      </c>
      <c r="AI63" s="4" t="str">
        <f t="shared" si="39"/>
        <v/>
      </c>
      <c r="AK63" s="37">
        <v>5</v>
      </c>
      <c r="AL63" s="18" t="s">
        <v>100</v>
      </c>
      <c r="AM63" s="18">
        <v>0</v>
      </c>
      <c r="AN63" s="18">
        <v>3</v>
      </c>
      <c r="AO63" s="18">
        <v>11</v>
      </c>
      <c r="AP63" s="7">
        <v>156</v>
      </c>
      <c r="AQ63" s="4">
        <f t="shared" si="51"/>
        <v>0</v>
      </c>
      <c r="AR63" s="4" t="str">
        <f t="shared" si="52"/>
        <v/>
      </c>
      <c r="AS63" s="4" t="str">
        <f t="shared" si="53"/>
        <v xml:space="preserve"> </v>
      </c>
      <c r="AT63" s="4" t="str">
        <f t="shared" si="60"/>
        <v/>
      </c>
      <c r="AU63" s="4" t="str">
        <f t="shared" si="61"/>
        <v/>
      </c>
      <c r="AV63" s="4" t="str">
        <f t="shared" si="62"/>
        <v/>
      </c>
      <c r="AW63" s="4" t="str">
        <f t="shared" si="26"/>
        <v/>
      </c>
      <c r="AX63" s="4" t="str">
        <f t="shared" si="27"/>
        <v/>
      </c>
      <c r="AY63" s="4" t="str">
        <f t="shared" si="63"/>
        <v/>
      </c>
      <c r="AZ63" s="4" t="str">
        <f t="shared" si="64"/>
        <v/>
      </c>
      <c r="BA63" s="4" t="str">
        <f t="shared" si="65"/>
        <v/>
      </c>
      <c r="BB63" s="4" t="str">
        <f t="shared" si="31"/>
        <v/>
      </c>
      <c r="BC63" s="4" t="str">
        <f t="shared" si="32"/>
        <v/>
      </c>
      <c r="BD63" s="4" t="str">
        <f t="shared" si="54"/>
        <v>999:99.99</v>
      </c>
      <c r="BE63" s="4" t="str">
        <f t="shared" si="33"/>
        <v>999:99.99</v>
      </c>
      <c r="BF63" s="4" t="str">
        <f t="shared" si="66"/>
        <v>999:99.99</v>
      </c>
      <c r="BG63" s="4" t="str">
        <f t="shared" si="35"/>
        <v>999:99.99</v>
      </c>
      <c r="BH63" s="4" t="str">
        <f t="shared" si="36"/>
        <v>999:99.99</v>
      </c>
    </row>
    <row r="64" spans="1:60" ht="24" customHeight="1" x14ac:dyDescent="0.25">
      <c r="A64" s="40" t="str">
        <f t="shared" si="55"/>
        <v/>
      </c>
      <c r="B64" s="39"/>
      <c r="C64" s="39"/>
      <c r="D64" s="39"/>
      <c r="E64" s="39"/>
      <c r="F64" s="41"/>
      <c r="G64" s="39"/>
      <c r="H64" s="42"/>
      <c r="I64" s="39"/>
      <c r="J64" s="42"/>
      <c r="K64" s="42"/>
      <c r="L64" s="42"/>
      <c r="M64" s="42"/>
      <c r="N64" s="42"/>
      <c r="O64" s="42"/>
      <c r="P64" s="42"/>
      <c r="Q64" s="40" t="str">
        <f t="shared" si="37"/>
        <v/>
      </c>
      <c r="R64" s="82" t="str">
        <f>IF(ISERROR(VLOOKUP(AI64,AK$59:$AL$75,2,0)),"",VLOOKUP(AI64,AK$59:$AL$75,2,0))</f>
        <v/>
      </c>
      <c r="S64" s="13"/>
      <c r="T64" s="14">
        <f t="shared" si="45"/>
        <v>0</v>
      </c>
      <c r="U64" s="14">
        <f t="shared" si="56"/>
        <v>0</v>
      </c>
      <c r="V64" s="14">
        <f t="shared" si="46"/>
        <v>0</v>
      </c>
      <c r="W64" s="14">
        <f t="shared" si="47"/>
        <v>0</v>
      </c>
      <c r="X64" s="14">
        <f t="shared" si="48"/>
        <v>0</v>
      </c>
      <c r="Y64" s="14">
        <f t="shared" si="49"/>
        <v>0</v>
      </c>
      <c r="Z64" s="14">
        <f t="shared" si="15"/>
        <v>0</v>
      </c>
      <c r="AA64" s="14">
        <f t="shared" si="16"/>
        <v>0</v>
      </c>
      <c r="AB64" s="14">
        <f t="shared" si="17"/>
        <v>0</v>
      </c>
      <c r="AC64" s="14">
        <f t="shared" si="18"/>
        <v>0</v>
      </c>
      <c r="AD64" s="14">
        <f t="shared" si="19"/>
        <v>0</v>
      </c>
      <c r="AE64" s="13" t="str">
        <f t="shared" si="50"/>
        <v>19000100</v>
      </c>
      <c r="AF64" s="9" t="str">
        <f t="shared" si="57"/>
        <v/>
      </c>
      <c r="AG64" s="9" t="str">
        <f t="shared" si="58"/>
        <v/>
      </c>
      <c r="AH64" s="9" t="str">
        <f t="shared" si="59"/>
        <v/>
      </c>
      <c r="AI64" s="4" t="str">
        <f t="shared" si="39"/>
        <v/>
      </c>
      <c r="AK64" s="37">
        <v>6</v>
      </c>
      <c r="AL64" s="18" t="s">
        <v>38</v>
      </c>
      <c r="AM64" s="18">
        <v>1</v>
      </c>
      <c r="AN64" s="18">
        <v>1</v>
      </c>
      <c r="AO64" s="18">
        <v>12</v>
      </c>
      <c r="AP64" s="7">
        <v>157</v>
      </c>
      <c r="AQ64" s="4">
        <f t="shared" si="51"/>
        <v>0</v>
      </c>
      <c r="AR64" s="4" t="str">
        <f t="shared" si="52"/>
        <v/>
      </c>
      <c r="AS64" s="4" t="str">
        <f t="shared" si="53"/>
        <v xml:space="preserve"> </v>
      </c>
      <c r="AT64" s="4" t="str">
        <f t="shared" si="60"/>
        <v/>
      </c>
      <c r="AU64" s="4" t="str">
        <f t="shared" si="61"/>
        <v/>
      </c>
      <c r="AV64" s="4" t="str">
        <f t="shared" si="62"/>
        <v/>
      </c>
      <c r="AW64" s="4" t="str">
        <f t="shared" si="26"/>
        <v/>
      </c>
      <c r="AX64" s="4" t="str">
        <f t="shared" si="27"/>
        <v/>
      </c>
      <c r="AY64" s="4" t="str">
        <f t="shared" si="63"/>
        <v/>
      </c>
      <c r="AZ64" s="4" t="str">
        <f t="shared" si="64"/>
        <v/>
      </c>
      <c r="BA64" s="4" t="str">
        <f t="shared" si="65"/>
        <v/>
      </c>
      <c r="BB64" s="4" t="str">
        <f t="shared" si="31"/>
        <v/>
      </c>
      <c r="BC64" s="4" t="str">
        <f t="shared" si="32"/>
        <v/>
      </c>
      <c r="BD64" s="4" t="str">
        <f t="shared" si="54"/>
        <v>999:99.99</v>
      </c>
      <c r="BE64" s="4" t="str">
        <f t="shared" si="33"/>
        <v>999:99.99</v>
      </c>
      <c r="BF64" s="4" t="str">
        <f t="shared" si="66"/>
        <v>999:99.99</v>
      </c>
      <c r="BG64" s="4" t="str">
        <f t="shared" si="35"/>
        <v>999:99.99</v>
      </c>
      <c r="BH64" s="4" t="str">
        <f t="shared" si="36"/>
        <v>999:99.99</v>
      </c>
    </row>
    <row r="65" spans="1:60" ht="24" customHeight="1" x14ac:dyDescent="0.25">
      <c r="A65" s="40" t="str">
        <f t="shared" si="55"/>
        <v/>
      </c>
      <c r="B65" s="39"/>
      <c r="C65" s="39"/>
      <c r="D65" s="39"/>
      <c r="E65" s="39"/>
      <c r="F65" s="41"/>
      <c r="G65" s="39"/>
      <c r="H65" s="42"/>
      <c r="I65" s="39"/>
      <c r="J65" s="42"/>
      <c r="K65" s="42"/>
      <c r="L65" s="42"/>
      <c r="M65" s="42"/>
      <c r="N65" s="42"/>
      <c r="O65" s="42"/>
      <c r="P65" s="42"/>
      <c r="Q65" s="40" t="str">
        <f t="shared" si="37"/>
        <v/>
      </c>
      <c r="R65" s="82" t="str">
        <f>IF(ISERROR(VLOOKUP(AI65,AK$59:$AL$75,2,0)),"",VLOOKUP(AI65,AK$59:$AL$75,2,0))</f>
        <v/>
      </c>
      <c r="S65" s="13"/>
      <c r="T65" s="14">
        <f t="shared" si="45"/>
        <v>0</v>
      </c>
      <c r="U65" s="14">
        <f t="shared" si="56"/>
        <v>0</v>
      </c>
      <c r="V65" s="14">
        <f t="shared" si="46"/>
        <v>0</v>
      </c>
      <c r="W65" s="14">
        <f t="shared" si="47"/>
        <v>0</v>
      </c>
      <c r="X65" s="14">
        <f t="shared" si="48"/>
        <v>0</v>
      </c>
      <c r="Y65" s="14">
        <f t="shared" si="49"/>
        <v>0</v>
      </c>
      <c r="Z65" s="14">
        <f t="shared" si="15"/>
        <v>0</v>
      </c>
      <c r="AA65" s="14">
        <f t="shared" si="16"/>
        <v>0</v>
      </c>
      <c r="AB65" s="14">
        <f t="shared" si="17"/>
        <v>0</v>
      </c>
      <c r="AC65" s="14">
        <f t="shared" si="18"/>
        <v>0</v>
      </c>
      <c r="AD65" s="14">
        <f t="shared" si="19"/>
        <v>0</v>
      </c>
      <c r="AE65" s="13" t="str">
        <f t="shared" si="50"/>
        <v>19000100</v>
      </c>
      <c r="AF65" s="9" t="str">
        <f t="shared" si="57"/>
        <v/>
      </c>
      <c r="AG65" s="9" t="str">
        <f t="shared" si="58"/>
        <v/>
      </c>
      <c r="AH65" s="9" t="str">
        <f t="shared" si="59"/>
        <v/>
      </c>
      <c r="AI65" s="4" t="str">
        <f t="shared" si="39"/>
        <v/>
      </c>
      <c r="AJ65" s="71"/>
      <c r="AK65" s="37">
        <v>7</v>
      </c>
      <c r="AL65" s="18" t="s">
        <v>39</v>
      </c>
      <c r="AM65" s="18">
        <v>1</v>
      </c>
      <c r="AN65" s="18">
        <v>2</v>
      </c>
      <c r="AO65" s="18">
        <v>13</v>
      </c>
      <c r="AP65" s="7">
        <v>158</v>
      </c>
      <c r="AQ65" s="4">
        <f t="shared" si="51"/>
        <v>0</v>
      </c>
      <c r="AR65" s="4" t="str">
        <f t="shared" si="52"/>
        <v/>
      </c>
      <c r="AS65" s="4" t="str">
        <f t="shared" si="53"/>
        <v xml:space="preserve"> </v>
      </c>
      <c r="AT65" s="4" t="str">
        <f t="shared" si="60"/>
        <v/>
      </c>
      <c r="AU65" s="4" t="str">
        <f t="shared" si="61"/>
        <v/>
      </c>
      <c r="AV65" s="4" t="str">
        <f t="shared" si="62"/>
        <v/>
      </c>
      <c r="AW65" s="4" t="str">
        <f t="shared" si="26"/>
        <v/>
      </c>
      <c r="AX65" s="4" t="str">
        <f t="shared" si="27"/>
        <v/>
      </c>
      <c r="AY65" s="4" t="str">
        <f t="shared" si="63"/>
        <v/>
      </c>
      <c r="AZ65" s="4" t="str">
        <f t="shared" si="64"/>
        <v/>
      </c>
      <c r="BA65" s="4" t="str">
        <f t="shared" si="65"/>
        <v/>
      </c>
      <c r="BB65" s="4" t="str">
        <f t="shared" si="31"/>
        <v/>
      </c>
      <c r="BC65" s="4" t="str">
        <f t="shared" si="32"/>
        <v/>
      </c>
      <c r="BD65" s="4" t="str">
        <f t="shared" si="54"/>
        <v>999:99.99</v>
      </c>
      <c r="BE65" s="4" t="str">
        <f t="shared" si="33"/>
        <v>999:99.99</v>
      </c>
      <c r="BF65" s="4" t="str">
        <f t="shared" si="66"/>
        <v>999:99.99</v>
      </c>
      <c r="BG65" s="4" t="str">
        <f t="shared" si="35"/>
        <v>999:99.99</v>
      </c>
      <c r="BH65" s="4" t="str">
        <f t="shared" si="36"/>
        <v>999:99.99</v>
      </c>
    </row>
    <row r="66" spans="1:60" ht="24" customHeight="1" x14ac:dyDescent="0.25">
      <c r="A66" s="40" t="str">
        <f t="shared" si="55"/>
        <v/>
      </c>
      <c r="B66" s="39"/>
      <c r="C66" s="39"/>
      <c r="D66" s="39"/>
      <c r="E66" s="39"/>
      <c r="F66" s="41"/>
      <c r="G66" s="39"/>
      <c r="H66" s="42"/>
      <c r="I66" s="39"/>
      <c r="J66" s="42"/>
      <c r="K66" s="42"/>
      <c r="L66" s="42"/>
      <c r="M66" s="42"/>
      <c r="N66" s="42"/>
      <c r="O66" s="42"/>
      <c r="P66" s="42"/>
      <c r="Q66" s="40" t="str">
        <f t="shared" si="37"/>
        <v/>
      </c>
      <c r="R66" s="82" t="str">
        <f>IF(ISERROR(VLOOKUP(AI66,AK$59:$AL$75,2,0)),"",VLOOKUP(AI66,AK$59:$AL$75,2,0))</f>
        <v/>
      </c>
      <c r="S66" s="13"/>
      <c r="T66" s="14">
        <f t="shared" si="45"/>
        <v>0</v>
      </c>
      <c r="U66" s="14">
        <f t="shared" si="56"/>
        <v>0</v>
      </c>
      <c r="V66" s="14">
        <f t="shared" si="46"/>
        <v>0</v>
      </c>
      <c r="W66" s="14">
        <f t="shared" si="47"/>
        <v>0</v>
      </c>
      <c r="X66" s="14">
        <f t="shared" si="48"/>
        <v>0</v>
      </c>
      <c r="Y66" s="14">
        <f t="shared" si="49"/>
        <v>0</v>
      </c>
      <c r="Z66" s="14">
        <f t="shared" si="15"/>
        <v>0</v>
      </c>
      <c r="AA66" s="14">
        <f t="shared" si="16"/>
        <v>0</v>
      </c>
      <c r="AB66" s="14">
        <f t="shared" si="17"/>
        <v>0</v>
      </c>
      <c r="AC66" s="14">
        <f t="shared" si="18"/>
        <v>0</v>
      </c>
      <c r="AD66" s="14">
        <f t="shared" si="19"/>
        <v>0</v>
      </c>
      <c r="AE66" s="13" t="str">
        <f t="shared" si="50"/>
        <v>19000100</v>
      </c>
      <c r="AF66" s="9" t="str">
        <f t="shared" si="57"/>
        <v/>
      </c>
      <c r="AG66" s="9" t="str">
        <f t="shared" si="58"/>
        <v/>
      </c>
      <c r="AH66" s="9" t="str">
        <f t="shared" si="59"/>
        <v/>
      </c>
      <c r="AI66" s="4" t="str">
        <f t="shared" si="39"/>
        <v/>
      </c>
      <c r="AK66" s="37">
        <v>8</v>
      </c>
      <c r="AL66" s="18" t="s">
        <v>40</v>
      </c>
      <c r="AM66" s="18">
        <v>1</v>
      </c>
      <c r="AN66" s="18">
        <v>3</v>
      </c>
      <c r="AO66" s="18">
        <v>14</v>
      </c>
      <c r="AP66" s="7">
        <v>159</v>
      </c>
      <c r="AQ66" s="4">
        <f t="shared" si="51"/>
        <v>0</v>
      </c>
      <c r="AR66" s="4" t="str">
        <f t="shared" si="52"/>
        <v/>
      </c>
      <c r="AS66" s="4" t="str">
        <f t="shared" si="53"/>
        <v xml:space="preserve"> </v>
      </c>
      <c r="AT66" s="4" t="str">
        <f t="shared" si="60"/>
        <v/>
      </c>
      <c r="AU66" s="4" t="str">
        <f t="shared" si="61"/>
        <v/>
      </c>
      <c r="AV66" s="4" t="str">
        <f t="shared" si="62"/>
        <v/>
      </c>
      <c r="AW66" s="4" t="str">
        <f t="shared" si="26"/>
        <v/>
      </c>
      <c r="AX66" s="4" t="str">
        <f t="shared" si="27"/>
        <v/>
      </c>
      <c r="AY66" s="4" t="str">
        <f t="shared" si="63"/>
        <v/>
      </c>
      <c r="AZ66" s="4" t="str">
        <f t="shared" si="64"/>
        <v/>
      </c>
      <c r="BA66" s="4" t="str">
        <f t="shared" si="65"/>
        <v/>
      </c>
      <c r="BB66" s="4" t="str">
        <f t="shared" si="31"/>
        <v/>
      </c>
      <c r="BC66" s="4" t="str">
        <f t="shared" si="32"/>
        <v/>
      </c>
      <c r="BD66" s="4" t="str">
        <f t="shared" si="54"/>
        <v>999:99.99</v>
      </c>
      <c r="BE66" s="4" t="str">
        <f t="shared" si="33"/>
        <v>999:99.99</v>
      </c>
      <c r="BF66" s="4" t="str">
        <f t="shared" si="66"/>
        <v>999:99.99</v>
      </c>
      <c r="BG66" s="4" t="str">
        <f t="shared" si="35"/>
        <v>999:99.99</v>
      </c>
      <c r="BH66" s="4" t="str">
        <f t="shared" si="36"/>
        <v>999:99.99</v>
      </c>
    </row>
    <row r="67" spans="1:60" ht="24" customHeight="1" x14ac:dyDescent="0.25">
      <c r="A67" s="40" t="str">
        <f t="shared" si="55"/>
        <v/>
      </c>
      <c r="B67" s="39"/>
      <c r="C67" s="39"/>
      <c r="D67" s="39"/>
      <c r="E67" s="39"/>
      <c r="F67" s="41"/>
      <c r="G67" s="39"/>
      <c r="H67" s="42"/>
      <c r="I67" s="39"/>
      <c r="J67" s="42"/>
      <c r="K67" s="42"/>
      <c r="L67" s="42"/>
      <c r="M67" s="42"/>
      <c r="N67" s="42"/>
      <c r="O67" s="42"/>
      <c r="P67" s="42"/>
      <c r="Q67" s="40" t="str">
        <f t="shared" si="37"/>
        <v/>
      </c>
      <c r="R67" s="82" t="str">
        <f>IF(ISERROR(VLOOKUP(AI67,AK$59:$AL$75,2,0)),"",VLOOKUP(AI67,AK$59:$AL$75,2,0))</f>
        <v/>
      </c>
      <c r="S67" s="13"/>
      <c r="T67" s="14">
        <f t="shared" si="45"/>
        <v>0</v>
      </c>
      <c r="U67" s="14">
        <f t="shared" si="56"/>
        <v>0</v>
      </c>
      <c r="V67" s="14">
        <f t="shared" si="46"/>
        <v>0</v>
      </c>
      <c r="W67" s="14">
        <f t="shared" si="47"/>
        <v>0</v>
      </c>
      <c r="X67" s="14">
        <f t="shared" si="48"/>
        <v>0</v>
      </c>
      <c r="Y67" s="14">
        <f t="shared" si="49"/>
        <v>0</v>
      </c>
      <c r="Z67" s="14">
        <f t="shared" si="15"/>
        <v>0</v>
      </c>
      <c r="AA67" s="14">
        <f t="shared" si="16"/>
        <v>0</v>
      </c>
      <c r="AB67" s="14">
        <f t="shared" si="17"/>
        <v>0</v>
      </c>
      <c r="AC67" s="14">
        <f t="shared" si="18"/>
        <v>0</v>
      </c>
      <c r="AD67" s="14">
        <f t="shared" si="19"/>
        <v>0</v>
      </c>
      <c r="AE67" s="13" t="str">
        <f t="shared" si="50"/>
        <v>19000100</v>
      </c>
      <c r="AF67" s="9" t="str">
        <f t="shared" si="57"/>
        <v/>
      </c>
      <c r="AG67" s="9" t="str">
        <f t="shared" si="58"/>
        <v/>
      </c>
      <c r="AH67" s="9" t="str">
        <f t="shared" si="59"/>
        <v/>
      </c>
      <c r="AI67" s="4" t="str">
        <f t="shared" si="39"/>
        <v/>
      </c>
      <c r="AK67" s="37">
        <v>9</v>
      </c>
      <c r="AL67" s="18" t="s">
        <v>41</v>
      </c>
      <c r="AM67" s="18">
        <v>1</v>
      </c>
      <c r="AN67" s="18">
        <v>4</v>
      </c>
      <c r="AO67" s="18">
        <v>15</v>
      </c>
      <c r="AP67" s="7">
        <v>160</v>
      </c>
      <c r="AQ67" s="4">
        <f t="shared" si="51"/>
        <v>0</v>
      </c>
      <c r="AR67" s="4" t="str">
        <f t="shared" si="52"/>
        <v/>
      </c>
      <c r="AS67" s="4" t="str">
        <f t="shared" si="53"/>
        <v xml:space="preserve"> </v>
      </c>
      <c r="AT67" s="4" t="str">
        <f t="shared" si="60"/>
        <v/>
      </c>
      <c r="AU67" s="4" t="str">
        <f t="shared" si="61"/>
        <v/>
      </c>
      <c r="AV67" s="4" t="str">
        <f t="shared" si="62"/>
        <v/>
      </c>
      <c r="AW67" s="4" t="str">
        <f t="shared" si="26"/>
        <v/>
      </c>
      <c r="AX67" s="4" t="str">
        <f t="shared" si="27"/>
        <v/>
      </c>
      <c r="AY67" s="4" t="str">
        <f t="shared" si="63"/>
        <v/>
      </c>
      <c r="AZ67" s="4" t="str">
        <f t="shared" si="64"/>
        <v/>
      </c>
      <c r="BA67" s="4" t="str">
        <f t="shared" si="65"/>
        <v/>
      </c>
      <c r="BB67" s="4" t="str">
        <f t="shared" si="31"/>
        <v/>
      </c>
      <c r="BC67" s="4" t="str">
        <f t="shared" si="32"/>
        <v/>
      </c>
      <c r="BD67" s="4" t="str">
        <f t="shared" si="54"/>
        <v>999:99.99</v>
      </c>
      <c r="BE67" s="4" t="str">
        <f t="shared" si="33"/>
        <v>999:99.99</v>
      </c>
      <c r="BF67" s="4" t="str">
        <f t="shared" si="66"/>
        <v>999:99.99</v>
      </c>
      <c r="BG67" s="4" t="str">
        <f t="shared" si="35"/>
        <v>999:99.99</v>
      </c>
      <c r="BH67" s="4" t="str">
        <f t="shared" si="36"/>
        <v>999:99.99</v>
      </c>
    </row>
    <row r="68" spans="1:60" ht="24" customHeight="1" x14ac:dyDescent="0.25">
      <c r="A68" s="40" t="str">
        <f t="shared" si="55"/>
        <v/>
      </c>
      <c r="B68" s="39"/>
      <c r="C68" s="39"/>
      <c r="D68" s="39"/>
      <c r="E68" s="39"/>
      <c r="F68" s="41"/>
      <c r="G68" s="39"/>
      <c r="H68" s="42"/>
      <c r="I68" s="39"/>
      <c r="J68" s="42"/>
      <c r="K68" s="42"/>
      <c r="L68" s="42"/>
      <c r="M68" s="42"/>
      <c r="N68" s="42"/>
      <c r="O68" s="42"/>
      <c r="P68" s="42"/>
      <c r="Q68" s="40" t="str">
        <f t="shared" si="37"/>
        <v/>
      </c>
      <c r="R68" s="82" t="str">
        <f>IF(ISERROR(VLOOKUP(AI68,AK$59:$AL$75,2,0)),"",VLOOKUP(AI68,AK$59:$AL$75,2,0))</f>
        <v/>
      </c>
      <c r="S68" s="13"/>
      <c r="T68" s="14">
        <f t="shared" si="45"/>
        <v>0</v>
      </c>
      <c r="U68" s="14">
        <f t="shared" si="56"/>
        <v>0</v>
      </c>
      <c r="V68" s="14">
        <f t="shared" si="46"/>
        <v>0</v>
      </c>
      <c r="W68" s="14">
        <f t="shared" si="47"/>
        <v>0</v>
      </c>
      <c r="X68" s="14">
        <f t="shared" si="48"/>
        <v>0</v>
      </c>
      <c r="Y68" s="14">
        <f t="shared" si="49"/>
        <v>0</v>
      </c>
      <c r="Z68" s="14">
        <f t="shared" si="15"/>
        <v>0</v>
      </c>
      <c r="AA68" s="14">
        <f t="shared" si="16"/>
        <v>0</v>
      </c>
      <c r="AB68" s="14">
        <f t="shared" si="17"/>
        <v>0</v>
      </c>
      <c r="AC68" s="14">
        <f t="shared" si="18"/>
        <v>0</v>
      </c>
      <c r="AD68" s="14">
        <f t="shared" si="19"/>
        <v>0</v>
      </c>
      <c r="AE68" s="13" t="str">
        <f t="shared" si="50"/>
        <v>19000100</v>
      </c>
      <c r="AF68" s="9" t="str">
        <f t="shared" si="57"/>
        <v/>
      </c>
      <c r="AG68" s="9" t="str">
        <f t="shared" si="58"/>
        <v/>
      </c>
      <c r="AH68" s="9" t="str">
        <f t="shared" si="59"/>
        <v/>
      </c>
      <c r="AI68" s="4" t="str">
        <f t="shared" si="39"/>
        <v/>
      </c>
      <c r="AK68" s="37">
        <v>10</v>
      </c>
      <c r="AL68" s="18" t="s">
        <v>42</v>
      </c>
      <c r="AM68" s="18">
        <v>1</v>
      </c>
      <c r="AN68" s="18">
        <v>5</v>
      </c>
      <c r="AO68" s="18">
        <v>16</v>
      </c>
      <c r="AP68" s="7">
        <v>161</v>
      </c>
      <c r="AQ68" s="4">
        <f t="shared" si="51"/>
        <v>0</v>
      </c>
      <c r="AR68" s="4" t="str">
        <f t="shared" si="52"/>
        <v/>
      </c>
      <c r="AS68" s="4" t="str">
        <f t="shared" si="53"/>
        <v xml:space="preserve"> </v>
      </c>
      <c r="AT68" s="4" t="str">
        <f t="shared" si="60"/>
        <v/>
      </c>
      <c r="AU68" s="4" t="str">
        <f t="shared" si="61"/>
        <v/>
      </c>
      <c r="AV68" s="4" t="str">
        <f t="shared" si="62"/>
        <v/>
      </c>
      <c r="AW68" s="4" t="str">
        <f t="shared" si="26"/>
        <v/>
      </c>
      <c r="AX68" s="4" t="str">
        <f t="shared" si="27"/>
        <v/>
      </c>
      <c r="AY68" s="4" t="str">
        <f t="shared" si="63"/>
        <v/>
      </c>
      <c r="AZ68" s="4" t="str">
        <f t="shared" si="64"/>
        <v/>
      </c>
      <c r="BA68" s="4" t="str">
        <f t="shared" si="65"/>
        <v/>
      </c>
      <c r="BB68" s="4" t="str">
        <f t="shared" si="31"/>
        <v/>
      </c>
      <c r="BC68" s="4" t="str">
        <f t="shared" si="32"/>
        <v/>
      </c>
      <c r="BD68" s="4" t="str">
        <f t="shared" si="54"/>
        <v>999:99.99</v>
      </c>
      <c r="BE68" s="4" t="str">
        <f t="shared" si="33"/>
        <v>999:99.99</v>
      </c>
      <c r="BF68" s="4" t="str">
        <f t="shared" si="66"/>
        <v>999:99.99</v>
      </c>
      <c r="BG68" s="4" t="str">
        <f t="shared" si="35"/>
        <v>999:99.99</v>
      </c>
      <c r="BH68" s="4" t="str">
        <f t="shared" si="36"/>
        <v>999:99.99</v>
      </c>
    </row>
    <row r="69" spans="1:60" ht="24" customHeight="1" x14ac:dyDescent="0.25">
      <c r="A69" s="40" t="str">
        <f t="shared" si="55"/>
        <v/>
      </c>
      <c r="B69" s="39"/>
      <c r="C69" s="39"/>
      <c r="D69" s="39"/>
      <c r="E69" s="39"/>
      <c r="F69" s="41"/>
      <c r="G69" s="39"/>
      <c r="H69" s="42"/>
      <c r="I69" s="39"/>
      <c r="J69" s="42"/>
      <c r="K69" s="42"/>
      <c r="L69" s="42"/>
      <c r="M69" s="42"/>
      <c r="N69" s="42"/>
      <c r="O69" s="42"/>
      <c r="P69" s="42"/>
      <c r="Q69" s="40" t="str">
        <f t="shared" si="37"/>
        <v/>
      </c>
      <c r="R69" s="82" t="str">
        <f>IF(ISERROR(VLOOKUP(AI69,AK$59:$AL$75,2,0)),"",VLOOKUP(AI69,AK$59:$AL$75,2,0))</f>
        <v/>
      </c>
      <c r="S69" s="13"/>
      <c r="T69" s="14">
        <f t="shared" si="45"/>
        <v>0</v>
      </c>
      <c r="U69" s="14">
        <f t="shared" si="56"/>
        <v>0</v>
      </c>
      <c r="V69" s="14">
        <f t="shared" si="46"/>
        <v>0</v>
      </c>
      <c r="W69" s="14">
        <f t="shared" si="47"/>
        <v>0</v>
      </c>
      <c r="X69" s="14">
        <f t="shared" si="48"/>
        <v>0</v>
      </c>
      <c r="Y69" s="14">
        <f t="shared" si="49"/>
        <v>0</v>
      </c>
      <c r="Z69" s="14">
        <f t="shared" si="15"/>
        <v>0</v>
      </c>
      <c r="AA69" s="14">
        <f t="shared" si="16"/>
        <v>0</v>
      </c>
      <c r="AB69" s="14">
        <f t="shared" si="17"/>
        <v>0</v>
      </c>
      <c r="AC69" s="14">
        <f t="shared" si="18"/>
        <v>0</v>
      </c>
      <c r="AD69" s="14">
        <f t="shared" si="19"/>
        <v>0</v>
      </c>
      <c r="AE69" s="13" t="str">
        <f t="shared" si="50"/>
        <v>19000100</v>
      </c>
      <c r="AF69" s="9" t="str">
        <f t="shared" si="57"/>
        <v/>
      </c>
      <c r="AG69" s="9" t="str">
        <f t="shared" si="58"/>
        <v/>
      </c>
      <c r="AH69" s="9" t="str">
        <f t="shared" si="59"/>
        <v/>
      </c>
      <c r="AI69" s="4" t="str">
        <f t="shared" si="39"/>
        <v/>
      </c>
      <c r="AK69" s="37">
        <v>11</v>
      </c>
      <c r="AL69" s="18" t="s">
        <v>43</v>
      </c>
      <c r="AM69" s="18">
        <v>1</v>
      </c>
      <c r="AN69" s="18">
        <v>6</v>
      </c>
      <c r="AO69" s="18">
        <v>17</v>
      </c>
      <c r="AP69" s="7">
        <v>162</v>
      </c>
      <c r="AQ69" s="4">
        <f t="shared" si="51"/>
        <v>0</v>
      </c>
      <c r="AR69" s="4" t="str">
        <f t="shared" si="52"/>
        <v/>
      </c>
      <c r="AS69" s="4" t="str">
        <f t="shared" si="53"/>
        <v xml:space="preserve"> </v>
      </c>
      <c r="AT69" s="4" t="str">
        <f t="shared" si="60"/>
        <v/>
      </c>
      <c r="AU69" s="4" t="str">
        <f t="shared" si="61"/>
        <v/>
      </c>
      <c r="AV69" s="4" t="str">
        <f t="shared" si="62"/>
        <v/>
      </c>
      <c r="AW69" s="4" t="str">
        <f t="shared" si="26"/>
        <v/>
      </c>
      <c r="AX69" s="4" t="str">
        <f t="shared" si="27"/>
        <v/>
      </c>
      <c r="AY69" s="4" t="str">
        <f t="shared" si="63"/>
        <v/>
      </c>
      <c r="AZ69" s="4" t="str">
        <f t="shared" si="64"/>
        <v/>
      </c>
      <c r="BA69" s="4" t="str">
        <f t="shared" si="65"/>
        <v/>
      </c>
      <c r="BB69" s="4" t="str">
        <f t="shared" si="31"/>
        <v/>
      </c>
      <c r="BC69" s="4" t="str">
        <f t="shared" si="32"/>
        <v/>
      </c>
      <c r="BD69" s="4" t="str">
        <f t="shared" si="54"/>
        <v>999:99.99</v>
      </c>
      <c r="BE69" s="4" t="str">
        <f t="shared" si="33"/>
        <v>999:99.99</v>
      </c>
      <c r="BF69" s="4" t="str">
        <f t="shared" si="66"/>
        <v>999:99.99</v>
      </c>
      <c r="BG69" s="4" t="str">
        <f t="shared" si="35"/>
        <v>999:99.99</v>
      </c>
      <c r="BH69" s="4" t="str">
        <f t="shared" si="36"/>
        <v>999:99.99</v>
      </c>
    </row>
    <row r="70" spans="1:60" ht="24" customHeight="1" x14ac:dyDescent="0.25">
      <c r="A70" s="40" t="str">
        <f t="shared" si="55"/>
        <v/>
      </c>
      <c r="B70" s="39"/>
      <c r="C70" s="39"/>
      <c r="D70" s="39"/>
      <c r="E70" s="39"/>
      <c r="F70" s="41"/>
      <c r="G70" s="39"/>
      <c r="H70" s="42"/>
      <c r="I70" s="39"/>
      <c r="J70" s="42"/>
      <c r="K70" s="42"/>
      <c r="L70" s="42"/>
      <c r="M70" s="42"/>
      <c r="N70" s="42"/>
      <c r="O70" s="42"/>
      <c r="P70" s="42"/>
      <c r="Q70" s="40" t="str">
        <f t="shared" ref="Q70:Q101" si="67">IF(F70="","",INT(($AQ$1-AE70)/10000))</f>
        <v/>
      </c>
      <c r="R70" s="82" t="str">
        <f>IF(ISERROR(VLOOKUP(AI70,AK$59:$AL$75,2,0)),"",VLOOKUP(AI70,AK$59:$AL$75,2,0))</f>
        <v/>
      </c>
      <c r="S70" s="13"/>
      <c r="T70" s="14">
        <f t="shared" si="45"/>
        <v>0</v>
      </c>
      <c r="U70" s="14">
        <f t="shared" si="56"/>
        <v>0</v>
      </c>
      <c r="V70" s="14">
        <f t="shared" si="46"/>
        <v>0</v>
      </c>
      <c r="W70" s="14">
        <f t="shared" si="47"/>
        <v>0</v>
      </c>
      <c r="X70" s="14">
        <f t="shared" si="48"/>
        <v>0</v>
      </c>
      <c r="Y70" s="14">
        <f t="shared" si="49"/>
        <v>0</v>
      </c>
      <c r="Z70" s="14">
        <f t="shared" si="15"/>
        <v>0</v>
      </c>
      <c r="AA70" s="14">
        <f t="shared" si="16"/>
        <v>0</v>
      </c>
      <c r="AB70" s="14">
        <f t="shared" si="17"/>
        <v>0</v>
      </c>
      <c r="AC70" s="14">
        <f t="shared" si="18"/>
        <v>0</v>
      </c>
      <c r="AD70" s="14">
        <f t="shared" si="19"/>
        <v>0</v>
      </c>
      <c r="AE70" s="13" t="str">
        <f t="shared" si="50"/>
        <v>19000100</v>
      </c>
      <c r="AF70" s="9" t="str">
        <f t="shared" si="57"/>
        <v/>
      </c>
      <c r="AG70" s="9" t="str">
        <f t="shared" si="58"/>
        <v/>
      </c>
      <c r="AH70" s="9" t="str">
        <f t="shared" si="59"/>
        <v/>
      </c>
      <c r="AI70" s="4" t="str">
        <f t="shared" ref="AI70:AI101" si="68">IF(F70="","",INT(($AQ$2-AE70)/10000))</f>
        <v/>
      </c>
      <c r="AK70" s="37">
        <v>12</v>
      </c>
      <c r="AL70" s="18" t="s">
        <v>44</v>
      </c>
      <c r="AM70" s="18">
        <v>2</v>
      </c>
      <c r="AN70" s="18">
        <v>1</v>
      </c>
      <c r="AO70" s="18">
        <v>18</v>
      </c>
      <c r="AP70" s="7">
        <v>163</v>
      </c>
      <c r="AQ70" s="4">
        <f t="shared" si="51"/>
        <v>0</v>
      </c>
      <c r="AR70" s="4" t="str">
        <f t="shared" si="52"/>
        <v/>
      </c>
      <c r="AS70" s="4" t="str">
        <f t="shared" si="53"/>
        <v xml:space="preserve"> </v>
      </c>
      <c r="AT70" s="4" t="str">
        <f t="shared" si="60"/>
        <v/>
      </c>
      <c r="AU70" s="4" t="str">
        <f t="shared" si="61"/>
        <v/>
      </c>
      <c r="AV70" s="4" t="str">
        <f t="shared" si="62"/>
        <v/>
      </c>
      <c r="AW70" s="4" t="str">
        <f t="shared" si="26"/>
        <v/>
      </c>
      <c r="AX70" s="4" t="str">
        <f t="shared" si="27"/>
        <v/>
      </c>
      <c r="AY70" s="4" t="str">
        <f t="shared" si="63"/>
        <v/>
      </c>
      <c r="AZ70" s="4" t="str">
        <f t="shared" si="64"/>
        <v/>
      </c>
      <c r="BA70" s="4" t="str">
        <f t="shared" si="65"/>
        <v/>
      </c>
      <c r="BB70" s="4" t="str">
        <f t="shared" si="31"/>
        <v/>
      </c>
      <c r="BC70" s="4" t="str">
        <f t="shared" si="32"/>
        <v/>
      </c>
      <c r="BD70" s="4" t="str">
        <f t="shared" si="54"/>
        <v>999:99.99</v>
      </c>
      <c r="BE70" s="4" t="str">
        <f t="shared" si="33"/>
        <v>999:99.99</v>
      </c>
      <c r="BF70" s="4" t="str">
        <f t="shared" si="66"/>
        <v>999:99.99</v>
      </c>
      <c r="BG70" s="4" t="str">
        <f t="shared" si="35"/>
        <v>999:99.99</v>
      </c>
      <c r="BH70" s="4" t="str">
        <f t="shared" si="36"/>
        <v>999:99.99</v>
      </c>
    </row>
    <row r="71" spans="1:60" ht="24" customHeight="1" x14ac:dyDescent="0.25">
      <c r="A71" s="40" t="str">
        <f t="shared" si="55"/>
        <v/>
      </c>
      <c r="B71" s="39"/>
      <c r="C71" s="39"/>
      <c r="D71" s="39"/>
      <c r="E71" s="39"/>
      <c r="F71" s="41"/>
      <c r="G71" s="39"/>
      <c r="H71" s="42"/>
      <c r="I71" s="39"/>
      <c r="J71" s="42"/>
      <c r="K71" s="42"/>
      <c r="L71" s="42"/>
      <c r="M71" s="42"/>
      <c r="N71" s="42"/>
      <c r="O71" s="42"/>
      <c r="P71" s="42"/>
      <c r="Q71" s="40" t="str">
        <f t="shared" si="67"/>
        <v/>
      </c>
      <c r="R71" s="82" t="str">
        <f>IF(ISERROR(VLOOKUP(AI71,AK$59:$AL$75,2,0)),"",VLOOKUP(AI71,AK$59:$AL$75,2,0))</f>
        <v/>
      </c>
      <c r="S71" s="13"/>
      <c r="T71" s="14">
        <f t="shared" si="45"/>
        <v>0</v>
      </c>
      <c r="U71" s="14">
        <f t="shared" si="56"/>
        <v>0</v>
      </c>
      <c r="V71" s="14">
        <f t="shared" si="46"/>
        <v>0</v>
      </c>
      <c r="W71" s="14">
        <f t="shared" si="47"/>
        <v>0</v>
      </c>
      <c r="X71" s="14">
        <f t="shared" si="48"/>
        <v>0</v>
      </c>
      <c r="Y71" s="14">
        <f t="shared" si="49"/>
        <v>0</v>
      </c>
      <c r="Z71" s="14">
        <f t="shared" ref="Z71:Z107" si="69">IF(G71="",0,IF(OR(G71=I71,G71=K71,G71=M71,G71=O71),1,0))</f>
        <v>0</v>
      </c>
      <c r="AA71" s="14">
        <f t="shared" ref="AA71:AA107" si="70">IF(I71="",0,IF(OR(G71=I71,I71=K71,I71=M71,I71=O71),1,0))</f>
        <v>0</v>
      </c>
      <c r="AB71" s="14">
        <f t="shared" ref="AB71:AB107" si="71">IF(K71="",0,IF(OR(K71=G71,I71=K71,K71=M71,K71=O71),1,0))</f>
        <v>0</v>
      </c>
      <c r="AC71" s="14">
        <f t="shared" ref="AC71:AC107" si="72">IF(M71="",0,IF(OR(G71=M71,I71=M71,K71=M71,M71=O71),1,0))</f>
        <v>0</v>
      </c>
      <c r="AD71" s="14">
        <f t="shared" ref="AD71:AD107" si="73">IF(O71="",0,IF(OR(G71=O71,I71=O71,K71=O71,M71=O71),1,0))</f>
        <v>0</v>
      </c>
      <c r="AE71" s="13" t="str">
        <f t="shared" si="50"/>
        <v>19000100</v>
      </c>
      <c r="AF71" s="9" t="str">
        <f t="shared" si="57"/>
        <v/>
      </c>
      <c r="AG71" s="9" t="str">
        <f t="shared" si="58"/>
        <v/>
      </c>
      <c r="AH71" s="9" t="str">
        <f t="shared" si="59"/>
        <v/>
      </c>
      <c r="AI71" s="4" t="str">
        <f t="shared" si="68"/>
        <v/>
      </c>
      <c r="AK71" s="37">
        <v>13</v>
      </c>
      <c r="AL71" s="18" t="s">
        <v>45</v>
      </c>
      <c r="AM71" s="18">
        <v>2</v>
      </c>
      <c r="AN71" s="18">
        <v>2</v>
      </c>
      <c r="AO71" s="18">
        <v>18</v>
      </c>
      <c r="AP71" s="7">
        <v>164</v>
      </c>
      <c r="AQ71" s="4">
        <f t="shared" si="51"/>
        <v>0</v>
      </c>
      <c r="AR71" s="4" t="str">
        <f t="shared" si="52"/>
        <v/>
      </c>
      <c r="AS71" s="4" t="str">
        <f t="shared" si="53"/>
        <v xml:space="preserve"> </v>
      </c>
      <c r="AT71" s="4" t="str">
        <f t="shared" si="60"/>
        <v/>
      </c>
      <c r="AU71" s="4" t="str">
        <f t="shared" si="61"/>
        <v/>
      </c>
      <c r="AV71" s="4" t="str">
        <f t="shared" si="62"/>
        <v/>
      </c>
      <c r="AW71" s="4" t="str">
        <f t="shared" ref="AW71:AW107" si="74">IF($M71="","",VLOOKUP($M71,$AJ$6:$AL$61,2,0))</f>
        <v/>
      </c>
      <c r="AX71" s="4" t="str">
        <f t="shared" ref="AX71:AX107" si="75">IF($O71="","",VLOOKUP($O71,$AJ$6:$AL$61,2,0))</f>
        <v/>
      </c>
      <c r="AY71" s="4" t="str">
        <f t="shared" si="63"/>
        <v/>
      </c>
      <c r="AZ71" s="4" t="str">
        <f t="shared" si="64"/>
        <v/>
      </c>
      <c r="BA71" s="4" t="str">
        <f t="shared" si="65"/>
        <v/>
      </c>
      <c r="BB71" s="4" t="str">
        <f t="shared" ref="BB71:BB107" si="76">IF($M71="","",VLOOKUP($M71,$AJ$6:$AL$61,3,0))</f>
        <v/>
      </c>
      <c r="BC71" s="4" t="str">
        <f t="shared" ref="BC71:BC107" si="77">IF($O71="","",VLOOKUP($O71,$AJ$6:$AL$61,3,0))</f>
        <v/>
      </c>
      <c r="BD71" s="4" t="str">
        <f t="shared" si="54"/>
        <v>999:99.99</v>
      </c>
      <c r="BE71" s="4" t="str">
        <f t="shared" ref="BE71:BE107" si="78">IF(J71="","999:99.99"," "&amp;LEFT(RIGHT("        "&amp;TEXT(J71,"0.00"),7),2)&amp;":"&amp;RIGHT(TEXT(J71,"0.00"),5))</f>
        <v>999:99.99</v>
      </c>
      <c r="BF71" s="4" t="str">
        <f t="shared" si="66"/>
        <v>999:99.99</v>
      </c>
      <c r="BG71" s="4" t="str">
        <f t="shared" ref="BG71:BG107" si="79">IF(N71="","999:99.99"," "&amp;LEFT(RIGHT("        "&amp;TEXT(N71,"0.00"),7),2)&amp;":"&amp;RIGHT(TEXT(N71,"0.00"),5))</f>
        <v>999:99.99</v>
      </c>
      <c r="BH71" s="4" t="str">
        <f t="shared" ref="BH71:BH107" si="80">IF(P71="","999:99.99"," "&amp;LEFT(RIGHT("        "&amp;TEXT(P71,"0.00"),7),2)&amp;":"&amp;RIGHT(TEXT(P71,"0.00"),5))</f>
        <v>999:99.99</v>
      </c>
    </row>
    <row r="72" spans="1:60" ht="24" customHeight="1" x14ac:dyDescent="0.25">
      <c r="A72" s="40" t="str">
        <f t="shared" si="55"/>
        <v/>
      </c>
      <c r="B72" s="39"/>
      <c r="C72" s="39"/>
      <c r="D72" s="39"/>
      <c r="E72" s="39"/>
      <c r="F72" s="41"/>
      <c r="G72" s="39"/>
      <c r="H72" s="42"/>
      <c r="I72" s="39"/>
      <c r="J72" s="42"/>
      <c r="K72" s="42"/>
      <c r="L72" s="42"/>
      <c r="M72" s="42"/>
      <c r="N72" s="42"/>
      <c r="O72" s="42"/>
      <c r="P72" s="42"/>
      <c r="Q72" s="40" t="str">
        <f t="shared" si="67"/>
        <v/>
      </c>
      <c r="R72" s="82" t="str">
        <f>IF(ISERROR(VLOOKUP(AI72,AK$59:$AL$75,2,0)),"",VLOOKUP(AI72,AK$59:$AL$75,2,0))</f>
        <v/>
      </c>
      <c r="S72" s="13"/>
      <c r="T72" s="14">
        <f t="shared" si="45"/>
        <v>0</v>
      </c>
      <c r="U72" s="14">
        <f t="shared" si="56"/>
        <v>0</v>
      </c>
      <c r="V72" s="14">
        <f t="shared" si="46"/>
        <v>0</v>
      </c>
      <c r="W72" s="14">
        <f t="shared" si="47"/>
        <v>0</v>
      </c>
      <c r="X72" s="14">
        <f t="shared" si="48"/>
        <v>0</v>
      </c>
      <c r="Y72" s="14">
        <f t="shared" si="49"/>
        <v>0</v>
      </c>
      <c r="Z72" s="14">
        <f t="shared" si="69"/>
        <v>0</v>
      </c>
      <c r="AA72" s="14">
        <f t="shared" si="70"/>
        <v>0</v>
      </c>
      <c r="AB72" s="14">
        <f t="shared" si="71"/>
        <v>0</v>
      </c>
      <c r="AC72" s="14">
        <f t="shared" si="72"/>
        <v>0</v>
      </c>
      <c r="AD72" s="14">
        <f t="shared" si="73"/>
        <v>0</v>
      </c>
      <c r="AE72" s="13" t="str">
        <f t="shared" si="50"/>
        <v>19000100</v>
      </c>
      <c r="AF72" s="9" t="str">
        <f t="shared" si="57"/>
        <v/>
      </c>
      <c r="AG72" s="9" t="str">
        <f t="shared" si="58"/>
        <v/>
      </c>
      <c r="AH72" s="9" t="str">
        <f t="shared" si="59"/>
        <v/>
      </c>
      <c r="AI72" s="4" t="str">
        <f t="shared" si="68"/>
        <v/>
      </c>
      <c r="AK72" s="37">
        <v>14</v>
      </c>
      <c r="AL72" s="18" t="s">
        <v>46</v>
      </c>
      <c r="AM72" s="18">
        <v>2</v>
      </c>
      <c r="AN72" s="18">
        <v>3</v>
      </c>
      <c r="AO72" s="18">
        <v>18</v>
      </c>
      <c r="AP72" s="7">
        <v>165</v>
      </c>
      <c r="AQ72" s="4">
        <f t="shared" si="51"/>
        <v>0</v>
      </c>
      <c r="AR72" s="4" t="str">
        <f t="shared" si="52"/>
        <v/>
      </c>
      <c r="AS72" s="4" t="str">
        <f t="shared" si="53"/>
        <v xml:space="preserve"> </v>
      </c>
      <c r="AT72" s="4" t="str">
        <f t="shared" si="60"/>
        <v/>
      </c>
      <c r="AU72" s="4" t="str">
        <f t="shared" si="61"/>
        <v/>
      </c>
      <c r="AV72" s="4" t="str">
        <f t="shared" si="62"/>
        <v/>
      </c>
      <c r="AW72" s="4" t="str">
        <f t="shared" si="74"/>
        <v/>
      </c>
      <c r="AX72" s="4" t="str">
        <f t="shared" si="75"/>
        <v/>
      </c>
      <c r="AY72" s="4" t="str">
        <f t="shared" si="63"/>
        <v/>
      </c>
      <c r="AZ72" s="4" t="str">
        <f t="shared" si="64"/>
        <v/>
      </c>
      <c r="BA72" s="4" t="str">
        <f t="shared" si="65"/>
        <v/>
      </c>
      <c r="BB72" s="4" t="str">
        <f t="shared" si="76"/>
        <v/>
      </c>
      <c r="BC72" s="4" t="str">
        <f t="shared" si="77"/>
        <v/>
      </c>
      <c r="BD72" s="4" t="str">
        <f t="shared" si="54"/>
        <v>999:99.99</v>
      </c>
      <c r="BE72" s="4" t="str">
        <f t="shared" si="78"/>
        <v>999:99.99</v>
      </c>
      <c r="BF72" s="4" t="str">
        <f t="shared" si="66"/>
        <v>999:99.99</v>
      </c>
      <c r="BG72" s="4" t="str">
        <f t="shared" si="79"/>
        <v>999:99.99</v>
      </c>
      <c r="BH72" s="4" t="str">
        <f t="shared" si="80"/>
        <v>999:99.99</v>
      </c>
    </row>
    <row r="73" spans="1:60" ht="24" customHeight="1" x14ac:dyDescent="0.25">
      <c r="A73" s="40" t="str">
        <f t="shared" si="55"/>
        <v/>
      </c>
      <c r="B73" s="39"/>
      <c r="C73" s="39"/>
      <c r="D73" s="39"/>
      <c r="E73" s="39"/>
      <c r="F73" s="41"/>
      <c r="G73" s="39"/>
      <c r="H73" s="42"/>
      <c r="I73" s="39"/>
      <c r="J73" s="42"/>
      <c r="K73" s="42"/>
      <c r="L73" s="42"/>
      <c r="M73" s="42"/>
      <c r="N73" s="42"/>
      <c r="O73" s="42"/>
      <c r="P73" s="42"/>
      <c r="Q73" s="40" t="str">
        <f t="shared" si="67"/>
        <v/>
      </c>
      <c r="R73" s="82" t="str">
        <f>IF(ISERROR(VLOOKUP(AI73,AK$59:$AL$75,2,0)),"",VLOOKUP(AI73,AK$59:$AL$75,2,0))</f>
        <v/>
      </c>
      <c r="S73" s="13"/>
      <c r="T73" s="14">
        <f t="shared" si="45"/>
        <v>0</v>
      </c>
      <c r="U73" s="14">
        <f t="shared" si="56"/>
        <v>0</v>
      </c>
      <c r="V73" s="14">
        <f t="shared" si="46"/>
        <v>0</v>
      </c>
      <c r="W73" s="14">
        <f t="shared" si="47"/>
        <v>0</v>
      </c>
      <c r="X73" s="14">
        <f t="shared" si="48"/>
        <v>0</v>
      </c>
      <c r="Y73" s="14">
        <f t="shared" si="49"/>
        <v>0</v>
      </c>
      <c r="Z73" s="14">
        <f t="shared" si="69"/>
        <v>0</v>
      </c>
      <c r="AA73" s="14">
        <f t="shared" si="70"/>
        <v>0</v>
      </c>
      <c r="AB73" s="14">
        <f t="shared" si="71"/>
        <v>0</v>
      </c>
      <c r="AC73" s="14">
        <f t="shared" si="72"/>
        <v>0</v>
      </c>
      <c r="AD73" s="14">
        <f t="shared" si="73"/>
        <v>0</v>
      </c>
      <c r="AE73" s="13" t="str">
        <f t="shared" si="50"/>
        <v>19000100</v>
      </c>
      <c r="AF73" s="9" t="str">
        <f t="shared" si="57"/>
        <v/>
      </c>
      <c r="AG73" s="9" t="str">
        <f t="shared" si="58"/>
        <v/>
      </c>
      <c r="AH73" s="9" t="str">
        <f t="shared" si="59"/>
        <v/>
      </c>
      <c r="AI73" s="4" t="str">
        <f t="shared" si="68"/>
        <v/>
      </c>
      <c r="AK73" s="37">
        <v>15</v>
      </c>
      <c r="AL73" s="18" t="s">
        <v>47</v>
      </c>
      <c r="AM73" s="18">
        <v>3</v>
      </c>
      <c r="AN73" s="18">
        <v>1</v>
      </c>
      <c r="AO73" s="18">
        <v>18</v>
      </c>
      <c r="AP73" s="7">
        <v>166</v>
      </c>
      <c r="AQ73" s="4">
        <f t="shared" si="51"/>
        <v>0</v>
      </c>
      <c r="AR73" s="4" t="str">
        <f t="shared" si="52"/>
        <v/>
      </c>
      <c r="AS73" s="4" t="str">
        <f t="shared" si="53"/>
        <v xml:space="preserve"> </v>
      </c>
      <c r="AT73" s="4" t="str">
        <f t="shared" si="60"/>
        <v/>
      </c>
      <c r="AU73" s="4" t="str">
        <f t="shared" si="61"/>
        <v/>
      </c>
      <c r="AV73" s="4" t="str">
        <f t="shared" si="62"/>
        <v/>
      </c>
      <c r="AW73" s="4" t="str">
        <f t="shared" si="74"/>
        <v/>
      </c>
      <c r="AX73" s="4" t="str">
        <f t="shared" si="75"/>
        <v/>
      </c>
      <c r="AY73" s="4" t="str">
        <f t="shared" si="63"/>
        <v/>
      </c>
      <c r="AZ73" s="4" t="str">
        <f t="shared" si="64"/>
        <v/>
      </c>
      <c r="BA73" s="4" t="str">
        <f t="shared" si="65"/>
        <v/>
      </c>
      <c r="BB73" s="4" t="str">
        <f t="shared" si="76"/>
        <v/>
      </c>
      <c r="BC73" s="4" t="str">
        <f t="shared" si="77"/>
        <v/>
      </c>
      <c r="BD73" s="4" t="str">
        <f t="shared" si="54"/>
        <v>999:99.99</v>
      </c>
      <c r="BE73" s="4" t="str">
        <f t="shared" si="78"/>
        <v>999:99.99</v>
      </c>
      <c r="BF73" s="4" t="str">
        <f t="shared" si="66"/>
        <v>999:99.99</v>
      </c>
      <c r="BG73" s="4" t="str">
        <f t="shared" si="79"/>
        <v>999:99.99</v>
      </c>
      <c r="BH73" s="4" t="str">
        <f t="shared" si="80"/>
        <v>999:99.99</v>
      </c>
    </row>
    <row r="74" spans="1:60" ht="24" customHeight="1" x14ac:dyDescent="0.25">
      <c r="A74" s="40" t="str">
        <f t="shared" si="55"/>
        <v/>
      </c>
      <c r="B74" s="39"/>
      <c r="C74" s="39"/>
      <c r="D74" s="39"/>
      <c r="E74" s="39"/>
      <c r="F74" s="41"/>
      <c r="G74" s="39"/>
      <c r="H74" s="42"/>
      <c r="I74" s="39"/>
      <c r="J74" s="42"/>
      <c r="K74" s="42"/>
      <c r="L74" s="42"/>
      <c r="M74" s="42"/>
      <c r="N74" s="42"/>
      <c r="O74" s="42"/>
      <c r="P74" s="42"/>
      <c r="Q74" s="40" t="str">
        <f t="shared" si="67"/>
        <v/>
      </c>
      <c r="R74" s="82" t="str">
        <f>IF(ISERROR(VLOOKUP(AI74,AK$59:$AL$75,2,0)),"",VLOOKUP(AI74,AK$59:$AL$75,2,0))</f>
        <v/>
      </c>
      <c r="S74" s="13"/>
      <c r="T74" s="14">
        <f t="shared" si="45"/>
        <v>0</v>
      </c>
      <c r="U74" s="14">
        <f t="shared" si="56"/>
        <v>0</v>
      </c>
      <c r="V74" s="14">
        <f t="shared" si="46"/>
        <v>0</v>
      </c>
      <c r="W74" s="14">
        <f t="shared" si="47"/>
        <v>0</v>
      </c>
      <c r="X74" s="14">
        <f t="shared" si="48"/>
        <v>0</v>
      </c>
      <c r="Y74" s="14">
        <f t="shared" si="49"/>
        <v>0</v>
      </c>
      <c r="Z74" s="14">
        <f t="shared" si="69"/>
        <v>0</v>
      </c>
      <c r="AA74" s="14">
        <f t="shared" si="70"/>
        <v>0</v>
      </c>
      <c r="AB74" s="14">
        <f t="shared" si="71"/>
        <v>0</v>
      </c>
      <c r="AC74" s="14">
        <f t="shared" si="72"/>
        <v>0</v>
      </c>
      <c r="AD74" s="14">
        <f t="shared" si="73"/>
        <v>0</v>
      </c>
      <c r="AE74" s="13" t="str">
        <f t="shared" si="50"/>
        <v>19000100</v>
      </c>
      <c r="AF74" s="9" t="str">
        <f t="shared" si="57"/>
        <v/>
      </c>
      <c r="AG74" s="9" t="str">
        <f t="shared" si="58"/>
        <v/>
      </c>
      <c r="AH74" s="9" t="str">
        <f t="shared" si="59"/>
        <v/>
      </c>
      <c r="AI74" s="4" t="str">
        <f t="shared" si="68"/>
        <v/>
      </c>
      <c r="AK74" s="37">
        <v>16</v>
      </c>
      <c r="AL74" s="18" t="s">
        <v>48</v>
      </c>
      <c r="AM74" s="18">
        <v>3</v>
      </c>
      <c r="AN74" s="18">
        <v>2</v>
      </c>
      <c r="AO74" s="18">
        <v>18</v>
      </c>
      <c r="AP74" s="7">
        <v>167</v>
      </c>
      <c r="AQ74" s="4">
        <f t="shared" si="51"/>
        <v>0</v>
      </c>
      <c r="AR74" s="4" t="str">
        <f t="shared" si="52"/>
        <v/>
      </c>
      <c r="AS74" s="4" t="str">
        <f t="shared" si="53"/>
        <v xml:space="preserve"> </v>
      </c>
      <c r="AT74" s="4" t="str">
        <f t="shared" si="60"/>
        <v/>
      </c>
      <c r="AU74" s="4" t="str">
        <f t="shared" si="61"/>
        <v/>
      </c>
      <c r="AV74" s="4" t="str">
        <f t="shared" si="62"/>
        <v/>
      </c>
      <c r="AW74" s="4" t="str">
        <f t="shared" si="74"/>
        <v/>
      </c>
      <c r="AX74" s="4" t="str">
        <f t="shared" si="75"/>
        <v/>
      </c>
      <c r="AY74" s="4" t="str">
        <f t="shared" si="63"/>
        <v/>
      </c>
      <c r="AZ74" s="4" t="str">
        <f t="shared" si="64"/>
        <v/>
      </c>
      <c r="BA74" s="4" t="str">
        <f t="shared" si="65"/>
        <v/>
      </c>
      <c r="BB74" s="4" t="str">
        <f t="shared" si="76"/>
        <v/>
      </c>
      <c r="BC74" s="4" t="str">
        <f t="shared" si="77"/>
        <v/>
      </c>
      <c r="BD74" s="4" t="str">
        <f t="shared" si="54"/>
        <v>999:99.99</v>
      </c>
      <c r="BE74" s="4" t="str">
        <f t="shared" si="78"/>
        <v>999:99.99</v>
      </c>
      <c r="BF74" s="4" t="str">
        <f t="shared" si="66"/>
        <v>999:99.99</v>
      </c>
      <c r="BG74" s="4" t="str">
        <f t="shared" si="79"/>
        <v>999:99.99</v>
      </c>
      <c r="BH74" s="4" t="str">
        <f t="shared" si="80"/>
        <v>999:99.99</v>
      </c>
    </row>
    <row r="75" spans="1:60" ht="24" customHeight="1" x14ac:dyDescent="0.25">
      <c r="A75" s="40" t="str">
        <f t="shared" si="55"/>
        <v/>
      </c>
      <c r="B75" s="39"/>
      <c r="C75" s="39"/>
      <c r="D75" s="39"/>
      <c r="E75" s="39"/>
      <c r="F75" s="41"/>
      <c r="G75" s="39"/>
      <c r="H75" s="42"/>
      <c r="I75" s="39"/>
      <c r="J75" s="42"/>
      <c r="K75" s="42"/>
      <c r="L75" s="42"/>
      <c r="M75" s="42"/>
      <c r="N75" s="42"/>
      <c r="O75" s="42"/>
      <c r="P75" s="42"/>
      <c r="Q75" s="40" t="str">
        <f t="shared" si="67"/>
        <v/>
      </c>
      <c r="R75" s="82" t="str">
        <f>IF(ISERROR(VLOOKUP(AI75,AK$59:$AL$75,2,0)),"",VLOOKUP(AI75,AK$59:$AL$75,2,0))</f>
        <v/>
      </c>
      <c r="S75" s="13"/>
      <c r="T75" s="14">
        <f t="shared" si="45"/>
        <v>0</v>
      </c>
      <c r="U75" s="14">
        <f t="shared" si="56"/>
        <v>0</v>
      </c>
      <c r="V75" s="14">
        <f t="shared" si="46"/>
        <v>0</v>
      </c>
      <c r="W75" s="14">
        <f t="shared" si="47"/>
        <v>0</v>
      </c>
      <c r="X75" s="14">
        <f t="shared" si="48"/>
        <v>0</v>
      </c>
      <c r="Y75" s="14">
        <f t="shared" si="49"/>
        <v>0</v>
      </c>
      <c r="Z75" s="14">
        <f t="shared" si="69"/>
        <v>0</v>
      </c>
      <c r="AA75" s="14">
        <f t="shared" si="70"/>
        <v>0</v>
      </c>
      <c r="AB75" s="14">
        <f t="shared" si="71"/>
        <v>0</v>
      </c>
      <c r="AC75" s="14">
        <f t="shared" si="72"/>
        <v>0</v>
      </c>
      <c r="AD75" s="14">
        <f t="shared" si="73"/>
        <v>0</v>
      </c>
      <c r="AE75" s="13" t="str">
        <f t="shared" si="50"/>
        <v>19000100</v>
      </c>
      <c r="AF75" s="9" t="str">
        <f t="shared" si="57"/>
        <v/>
      </c>
      <c r="AG75" s="9" t="str">
        <f t="shared" si="58"/>
        <v/>
      </c>
      <c r="AH75" s="9" t="str">
        <f t="shared" si="59"/>
        <v/>
      </c>
      <c r="AI75" s="4" t="str">
        <f t="shared" si="68"/>
        <v/>
      </c>
      <c r="AK75" s="37">
        <v>17</v>
      </c>
      <c r="AL75" s="18" t="s">
        <v>49</v>
      </c>
      <c r="AM75" s="18">
        <v>3</v>
      </c>
      <c r="AN75" s="18">
        <v>3</v>
      </c>
      <c r="AO75" s="18">
        <v>18</v>
      </c>
      <c r="AP75" s="7">
        <v>168</v>
      </c>
      <c r="AQ75" s="4">
        <f t="shared" si="51"/>
        <v>0</v>
      </c>
      <c r="AR75" s="4" t="str">
        <f t="shared" si="52"/>
        <v/>
      </c>
      <c r="AS75" s="4" t="str">
        <f t="shared" si="53"/>
        <v xml:space="preserve"> </v>
      </c>
      <c r="AT75" s="4" t="str">
        <f t="shared" si="60"/>
        <v/>
      </c>
      <c r="AU75" s="4" t="str">
        <f t="shared" si="61"/>
        <v/>
      </c>
      <c r="AV75" s="4" t="str">
        <f t="shared" si="62"/>
        <v/>
      </c>
      <c r="AW75" s="4" t="str">
        <f t="shared" si="74"/>
        <v/>
      </c>
      <c r="AX75" s="4" t="str">
        <f t="shared" si="75"/>
        <v/>
      </c>
      <c r="AY75" s="4" t="str">
        <f t="shared" si="63"/>
        <v/>
      </c>
      <c r="AZ75" s="4" t="str">
        <f t="shared" si="64"/>
        <v/>
      </c>
      <c r="BA75" s="4" t="str">
        <f t="shared" si="65"/>
        <v/>
      </c>
      <c r="BB75" s="4" t="str">
        <f t="shared" si="76"/>
        <v/>
      </c>
      <c r="BC75" s="4" t="str">
        <f t="shared" si="77"/>
        <v/>
      </c>
      <c r="BD75" s="4" t="str">
        <f t="shared" si="54"/>
        <v>999:99.99</v>
      </c>
      <c r="BE75" s="4" t="str">
        <f t="shared" si="78"/>
        <v>999:99.99</v>
      </c>
      <c r="BF75" s="4" t="str">
        <f t="shared" si="66"/>
        <v>999:99.99</v>
      </c>
      <c r="BG75" s="4" t="str">
        <f t="shared" si="79"/>
        <v>999:99.99</v>
      </c>
      <c r="BH75" s="4" t="str">
        <f t="shared" si="80"/>
        <v>999:99.99</v>
      </c>
    </row>
    <row r="76" spans="1:60" ht="24" customHeight="1" x14ac:dyDescent="0.25">
      <c r="A76" s="40" t="str">
        <f t="shared" si="55"/>
        <v/>
      </c>
      <c r="B76" s="39"/>
      <c r="C76" s="39"/>
      <c r="D76" s="39"/>
      <c r="E76" s="39"/>
      <c r="F76" s="41"/>
      <c r="G76" s="39"/>
      <c r="H76" s="42"/>
      <c r="I76" s="39"/>
      <c r="J76" s="42"/>
      <c r="K76" s="42"/>
      <c r="L76" s="42"/>
      <c r="M76" s="42"/>
      <c r="N76" s="42"/>
      <c r="O76" s="42"/>
      <c r="P76" s="42"/>
      <c r="Q76" s="40" t="str">
        <f t="shared" si="67"/>
        <v/>
      </c>
      <c r="R76" s="82" t="str">
        <f>IF(ISERROR(VLOOKUP(AI76,AK$59:$AL$75,2,0)),"",VLOOKUP(AI76,AK$59:$AL$75,2,0))</f>
        <v/>
      </c>
      <c r="S76" s="13"/>
      <c r="T76" s="14">
        <f t="shared" si="45"/>
        <v>0</v>
      </c>
      <c r="U76" s="14">
        <f t="shared" si="56"/>
        <v>0</v>
      </c>
      <c r="V76" s="14">
        <f t="shared" si="46"/>
        <v>0</v>
      </c>
      <c r="W76" s="14">
        <f t="shared" si="47"/>
        <v>0</v>
      </c>
      <c r="X76" s="14">
        <f t="shared" si="48"/>
        <v>0</v>
      </c>
      <c r="Y76" s="14">
        <f t="shared" si="49"/>
        <v>0</v>
      </c>
      <c r="Z76" s="14">
        <f t="shared" si="69"/>
        <v>0</v>
      </c>
      <c r="AA76" s="14">
        <f t="shared" si="70"/>
        <v>0</v>
      </c>
      <c r="AB76" s="14">
        <f t="shared" si="71"/>
        <v>0</v>
      </c>
      <c r="AC76" s="14">
        <f t="shared" si="72"/>
        <v>0</v>
      </c>
      <c r="AD76" s="14">
        <f t="shared" si="73"/>
        <v>0</v>
      </c>
      <c r="AE76" s="13" t="str">
        <f t="shared" si="50"/>
        <v>19000100</v>
      </c>
      <c r="AF76" s="9" t="str">
        <f t="shared" si="57"/>
        <v/>
      </c>
      <c r="AG76" s="9" t="str">
        <f t="shared" si="58"/>
        <v/>
      </c>
      <c r="AH76" s="9" t="str">
        <f t="shared" si="59"/>
        <v/>
      </c>
      <c r="AI76" s="4" t="str">
        <f t="shared" si="68"/>
        <v/>
      </c>
      <c r="AP76" s="7">
        <v>169</v>
      </c>
      <c r="AQ76" s="4">
        <f t="shared" si="51"/>
        <v>0</v>
      </c>
      <c r="AR76" s="4" t="str">
        <f t="shared" si="52"/>
        <v/>
      </c>
      <c r="AS76" s="4" t="str">
        <f t="shared" si="53"/>
        <v xml:space="preserve"> </v>
      </c>
      <c r="AT76" s="4" t="str">
        <f t="shared" si="60"/>
        <v/>
      </c>
      <c r="AU76" s="4" t="str">
        <f t="shared" si="61"/>
        <v/>
      </c>
      <c r="AV76" s="4" t="str">
        <f t="shared" si="62"/>
        <v/>
      </c>
      <c r="AW76" s="4" t="str">
        <f t="shared" si="74"/>
        <v/>
      </c>
      <c r="AX76" s="4" t="str">
        <f t="shared" si="75"/>
        <v/>
      </c>
      <c r="AY76" s="4" t="str">
        <f t="shared" si="63"/>
        <v/>
      </c>
      <c r="AZ76" s="4" t="str">
        <f t="shared" si="64"/>
        <v/>
      </c>
      <c r="BA76" s="4" t="str">
        <f t="shared" si="65"/>
        <v/>
      </c>
      <c r="BB76" s="4" t="str">
        <f t="shared" si="76"/>
        <v/>
      </c>
      <c r="BC76" s="4" t="str">
        <f t="shared" si="77"/>
        <v/>
      </c>
      <c r="BD76" s="4" t="str">
        <f t="shared" si="54"/>
        <v>999:99.99</v>
      </c>
      <c r="BE76" s="4" t="str">
        <f t="shared" si="78"/>
        <v>999:99.99</v>
      </c>
      <c r="BF76" s="4" t="str">
        <f t="shared" si="66"/>
        <v>999:99.99</v>
      </c>
      <c r="BG76" s="4" t="str">
        <f t="shared" si="79"/>
        <v>999:99.99</v>
      </c>
      <c r="BH76" s="4" t="str">
        <f t="shared" si="80"/>
        <v>999:99.99</v>
      </c>
    </row>
    <row r="77" spans="1:60" ht="24" customHeight="1" x14ac:dyDescent="0.25">
      <c r="A77" s="40" t="str">
        <f t="shared" si="55"/>
        <v/>
      </c>
      <c r="B77" s="39"/>
      <c r="C77" s="39"/>
      <c r="D77" s="39"/>
      <c r="E77" s="39"/>
      <c r="F77" s="41"/>
      <c r="G77" s="39"/>
      <c r="H77" s="42"/>
      <c r="I77" s="39"/>
      <c r="J77" s="42"/>
      <c r="K77" s="42"/>
      <c r="L77" s="42"/>
      <c r="M77" s="42"/>
      <c r="N77" s="42"/>
      <c r="O77" s="42"/>
      <c r="P77" s="42"/>
      <c r="Q77" s="40" t="str">
        <f t="shared" si="67"/>
        <v/>
      </c>
      <c r="R77" s="82" t="str">
        <f>IF(ISERROR(VLOOKUP(AI77,AK$59:$AL$75,2,0)),"",VLOOKUP(AI77,AK$59:$AL$75,2,0))</f>
        <v/>
      </c>
      <c r="S77" s="13"/>
      <c r="T77" s="14">
        <f t="shared" si="45"/>
        <v>0</v>
      </c>
      <c r="U77" s="14">
        <f t="shared" si="56"/>
        <v>0</v>
      </c>
      <c r="V77" s="14">
        <f t="shared" si="46"/>
        <v>0</v>
      </c>
      <c r="W77" s="14">
        <f t="shared" si="47"/>
        <v>0</v>
      </c>
      <c r="X77" s="14">
        <f t="shared" si="48"/>
        <v>0</v>
      </c>
      <c r="Y77" s="14">
        <f t="shared" si="49"/>
        <v>0</v>
      </c>
      <c r="Z77" s="14">
        <f t="shared" si="69"/>
        <v>0</v>
      </c>
      <c r="AA77" s="14">
        <f t="shared" si="70"/>
        <v>0</v>
      </c>
      <c r="AB77" s="14">
        <f t="shared" si="71"/>
        <v>0</v>
      </c>
      <c r="AC77" s="14">
        <f t="shared" si="72"/>
        <v>0</v>
      </c>
      <c r="AD77" s="14">
        <f t="shared" si="73"/>
        <v>0</v>
      </c>
      <c r="AE77" s="13" t="str">
        <f t="shared" si="50"/>
        <v>19000100</v>
      </c>
      <c r="AF77" s="9" t="str">
        <f t="shared" si="57"/>
        <v/>
      </c>
      <c r="AG77" s="9" t="str">
        <f t="shared" si="58"/>
        <v/>
      </c>
      <c r="AH77" s="9" t="str">
        <f t="shared" si="59"/>
        <v/>
      </c>
      <c r="AI77" s="4" t="str">
        <f t="shared" si="68"/>
        <v/>
      </c>
      <c r="AP77" s="7">
        <v>170</v>
      </c>
      <c r="AQ77" s="4">
        <f t="shared" si="51"/>
        <v>0</v>
      </c>
      <c r="AR77" s="4" t="str">
        <f t="shared" si="52"/>
        <v/>
      </c>
      <c r="AS77" s="4" t="str">
        <f t="shared" si="53"/>
        <v xml:space="preserve"> </v>
      </c>
      <c r="AT77" s="4" t="str">
        <f t="shared" si="60"/>
        <v/>
      </c>
      <c r="AU77" s="4" t="str">
        <f t="shared" si="61"/>
        <v/>
      </c>
      <c r="AV77" s="4" t="str">
        <f t="shared" si="62"/>
        <v/>
      </c>
      <c r="AW77" s="4" t="str">
        <f t="shared" si="74"/>
        <v/>
      </c>
      <c r="AX77" s="4" t="str">
        <f t="shared" si="75"/>
        <v/>
      </c>
      <c r="AY77" s="4" t="str">
        <f t="shared" si="63"/>
        <v/>
      </c>
      <c r="AZ77" s="4" t="str">
        <f t="shared" si="64"/>
        <v/>
      </c>
      <c r="BA77" s="4" t="str">
        <f t="shared" si="65"/>
        <v/>
      </c>
      <c r="BB77" s="4" t="str">
        <f t="shared" si="76"/>
        <v/>
      </c>
      <c r="BC77" s="4" t="str">
        <f t="shared" si="77"/>
        <v/>
      </c>
      <c r="BD77" s="4" t="str">
        <f t="shared" si="54"/>
        <v>999:99.99</v>
      </c>
      <c r="BE77" s="4" t="str">
        <f t="shared" si="78"/>
        <v>999:99.99</v>
      </c>
      <c r="BF77" s="4" t="str">
        <f t="shared" si="66"/>
        <v>999:99.99</v>
      </c>
      <c r="BG77" s="4" t="str">
        <f t="shared" si="79"/>
        <v>999:99.99</v>
      </c>
      <c r="BH77" s="4" t="str">
        <f t="shared" si="80"/>
        <v>999:99.99</v>
      </c>
    </row>
    <row r="78" spans="1:60" ht="24" customHeight="1" x14ac:dyDescent="0.25">
      <c r="A78" s="40" t="str">
        <f t="shared" si="55"/>
        <v/>
      </c>
      <c r="B78" s="39"/>
      <c r="C78" s="39"/>
      <c r="D78" s="39"/>
      <c r="E78" s="39"/>
      <c r="F78" s="41"/>
      <c r="G78" s="39"/>
      <c r="H78" s="42"/>
      <c r="I78" s="39"/>
      <c r="J78" s="42"/>
      <c r="K78" s="42"/>
      <c r="L78" s="42"/>
      <c r="M78" s="42"/>
      <c r="N78" s="42"/>
      <c r="O78" s="42"/>
      <c r="P78" s="42"/>
      <c r="Q78" s="40" t="str">
        <f t="shared" si="67"/>
        <v/>
      </c>
      <c r="R78" s="82" t="str">
        <f>IF(ISERROR(VLOOKUP(AI78,AK$59:$AL$75,2,0)),"",VLOOKUP(AI78,AK$59:$AL$75,2,0))</f>
        <v/>
      </c>
      <c r="S78" s="13"/>
      <c r="T78" s="14">
        <f t="shared" si="45"/>
        <v>0</v>
      </c>
      <c r="U78" s="14">
        <f t="shared" si="56"/>
        <v>0</v>
      </c>
      <c r="V78" s="14">
        <f t="shared" si="46"/>
        <v>0</v>
      </c>
      <c r="W78" s="14">
        <f t="shared" si="47"/>
        <v>0</v>
      </c>
      <c r="X78" s="14">
        <f t="shared" si="48"/>
        <v>0</v>
      </c>
      <c r="Y78" s="14">
        <f t="shared" si="49"/>
        <v>0</v>
      </c>
      <c r="Z78" s="14">
        <f t="shared" si="69"/>
        <v>0</v>
      </c>
      <c r="AA78" s="14">
        <f t="shared" si="70"/>
        <v>0</v>
      </c>
      <c r="AB78" s="14">
        <f t="shared" si="71"/>
        <v>0</v>
      </c>
      <c r="AC78" s="14">
        <f t="shared" si="72"/>
        <v>0</v>
      </c>
      <c r="AD78" s="14">
        <f t="shared" si="73"/>
        <v>0</v>
      </c>
      <c r="AE78" s="13" t="str">
        <f t="shared" si="50"/>
        <v>19000100</v>
      </c>
      <c r="AF78" s="9" t="str">
        <f t="shared" si="57"/>
        <v/>
      </c>
      <c r="AG78" s="9" t="str">
        <f t="shared" si="58"/>
        <v/>
      </c>
      <c r="AH78" s="9" t="str">
        <f t="shared" si="59"/>
        <v/>
      </c>
      <c r="AI78" s="4" t="str">
        <f t="shared" si="68"/>
        <v/>
      </c>
      <c r="AP78" s="7">
        <v>171</v>
      </c>
      <c r="AQ78" s="4">
        <f t="shared" si="51"/>
        <v>0</v>
      </c>
      <c r="AR78" s="4" t="str">
        <f t="shared" si="52"/>
        <v/>
      </c>
      <c r="AS78" s="4" t="str">
        <f t="shared" si="53"/>
        <v xml:space="preserve"> </v>
      </c>
      <c r="AT78" s="4" t="str">
        <f t="shared" si="60"/>
        <v/>
      </c>
      <c r="AU78" s="4" t="str">
        <f t="shared" si="61"/>
        <v/>
      </c>
      <c r="AV78" s="4" t="str">
        <f t="shared" si="62"/>
        <v/>
      </c>
      <c r="AW78" s="4" t="str">
        <f t="shared" si="74"/>
        <v/>
      </c>
      <c r="AX78" s="4" t="str">
        <f t="shared" si="75"/>
        <v/>
      </c>
      <c r="AY78" s="4" t="str">
        <f t="shared" si="63"/>
        <v/>
      </c>
      <c r="AZ78" s="4" t="str">
        <f t="shared" si="64"/>
        <v/>
      </c>
      <c r="BA78" s="4" t="str">
        <f t="shared" si="65"/>
        <v/>
      </c>
      <c r="BB78" s="4" t="str">
        <f t="shared" si="76"/>
        <v/>
      </c>
      <c r="BC78" s="4" t="str">
        <f t="shared" si="77"/>
        <v/>
      </c>
      <c r="BD78" s="4" t="str">
        <f t="shared" si="54"/>
        <v>999:99.99</v>
      </c>
      <c r="BE78" s="4" t="str">
        <f t="shared" si="78"/>
        <v>999:99.99</v>
      </c>
      <c r="BF78" s="4" t="str">
        <f t="shared" si="66"/>
        <v>999:99.99</v>
      </c>
      <c r="BG78" s="4" t="str">
        <f t="shared" si="79"/>
        <v>999:99.99</v>
      </c>
      <c r="BH78" s="4" t="str">
        <f t="shared" si="80"/>
        <v>999:99.99</v>
      </c>
    </row>
    <row r="79" spans="1:60" ht="24" customHeight="1" x14ac:dyDescent="0.25">
      <c r="A79" s="40" t="str">
        <f t="shared" si="55"/>
        <v/>
      </c>
      <c r="B79" s="39"/>
      <c r="C79" s="39"/>
      <c r="D79" s="39"/>
      <c r="E79" s="39"/>
      <c r="F79" s="41"/>
      <c r="G79" s="39"/>
      <c r="H79" s="42"/>
      <c r="I79" s="39"/>
      <c r="J79" s="42"/>
      <c r="K79" s="42"/>
      <c r="L79" s="42"/>
      <c r="M79" s="42"/>
      <c r="N79" s="42"/>
      <c r="O79" s="42"/>
      <c r="P79" s="42"/>
      <c r="Q79" s="40" t="str">
        <f t="shared" si="67"/>
        <v/>
      </c>
      <c r="R79" s="82" t="str">
        <f>IF(ISERROR(VLOOKUP(AI79,AK$59:$AL$75,2,0)),"",VLOOKUP(AI79,AK$59:$AL$75,2,0))</f>
        <v/>
      </c>
      <c r="S79" s="13"/>
      <c r="T79" s="14">
        <f t="shared" si="45"/>
        <v>0</v>
      </c>
      <c r="U79" s="14">
        <f t="shared" si="56"/>
        <v>0</v>
      </c>
      <c r="V79" s="14">
        <f t="shared" si="46"/>
        <v>0</v>
      </c>
      <c r="W79" s="14">
        <f t="shared" si="47"/>
        <v>0</v>
      </c>
      <c r="X79" s="14">
        <f t="shared" si="48"/>
        <v>0</v>
      </c>
      <c r="Y79" s="14">
        <f t="shared" si="49"/>
        <v>0</v>
      </c>
      <c r="Z79" s="14">
        <f t="shared" si="69"/>
        <v>0</v>
      </c>
      <c r="AA79" s="14">
        <f t="shared" si="70"/>
        <v>0</v>
      </c>
      <c r="AB79" s="14">
        <f t="shared" si="71"/>
        <v>0</v>
      </c>
      <c r="AC79" s="14">
        <f t="shared" si="72"/>
        <v>0</v>
      </c>
      <c r="AD79" s="14">
        <f t="shared" si="73"/>
        <v>0</v>
      </c>
      <c r="AE79" s="13" t="str">
        <f t="shared" si="50"/>
        <v>19000100</v>
      </c>
      <c r="AF79" s="9" t="str">
        <f t="shared" si="57"/>
        <v/>
      </c>
      <c r="AG79" s="9" t="str">
        <f t="shared" si="58"/>
        <v/>
      </c>
      <c r="AH79" s="9" t="str">
        <f t="shared" si="59"/>
        <v/>
      </c>
      <c r="AI79" s="4" t="str">
        <f t="shared" si="68"/>
        <v/>
      </c>
      <c r="AP79" s="7">
        <v>172</v>
      </c>
      <c r="AQ79" s="4">
        <f t="shared" si="51"/>
        <v>0</v>
      </c>
      <c r="AR79" s="4" t="str">
        <f t="shared" si="52"/>
        <v/>
      </c>
      <c r="AS79" s="4" t="str">
        <f t="shared" si="53"/>
        <v xml:space="preserve"> </v>
      </c>
      <c r="AT79" s="4" t="str">
        <f t="shared" si="60"/>
        <v/>
      </c>
      <c r="AU79" s="4" t="str">
        <f t="shared" si="61"/>
        <v/>
      </c>
      <c r="AV79" s="4" t="str">
        <f t="shared" si="62"/>
        <v/>
      </c>
      <c r="AW79" s="4" t="str">
        <f t="shared" si="74"/>
        <v/>
      </c>
      <c r="AX79" s="4" t="str">
        <f t="shared" si="75"/>
        <v/>
      </c>
      <c r="AY79" s="4" t="str">
        <f t="shared" si="63"/>
        <v/>
      </c>
      <c r="AZ79" s="4" t="str">
        <f t="shared" si="64"/>
        <v/>
      </c>
      <c r="BA79" s="4" t="str">
        <f t="shared" si="65"/>
        <v/>
      </c>
      <c r="BB79" s="4" t="str">
        <f t="shared" si="76"/>
        <v/>
      </c>
      <c r="BC79" s="4" t="str">
        <f t="shared" si="77"/>
        <v/>
      </c>
      <c r="BD79" s="4" t="str">
        <f t="shared" si="54"/>
        <v>999:99.99</v>
      </c>
      <c r="BE79" s="4" t="str">
        <f t="shared" si="78"/>
        <v>999:99.99</v>
      </c>
      <c r="BF79" s="4" t="str">
        <f t="shared" si="66"/>
        <v>999:99.99</v>
      </c>
      <c r="BG79" s="4" t="str">
        <f t="shared" si="79"/>
        <v>999:99.99</v>
      </c>
      <c r="BH79" s="4" t="str">
        <f t="shared" si="80"/>
        <v>999:99.99</v>
      </c>
    </row>
    <row r="80" spans="1:60" ht="24" customHeight="1" x14ac:dyDescent="0.25">
      <c r="A80" s="40" t="str">
        <f t="shared" si="55"/>
        <v/>
      </c>
      <c r="B80" s="39"/>
      <c r="C80" s="39"/>
      <c r="D80" s="39"/>
      <c r="E80" s="39"/>
      <c r="F80" s="41"/>
      <c r="G80" s="39"/>
      <c r="H80" s="42"/>
      <c r="I80" s="39"/>
      <c r="J80" s="42"/>
      <c r="K80" s="42"/>
      <c r="L80" s="42"/>
      <c r="M80" s="42"/>
      <c r="N80" s="42"/>
      <c r="O80" s="42"/>
      <c r="P80" s="42"/>
      <c r="Q80" s="40" t="str">
        <f t="shared" si="67"/>
        <v/>
      </c>
      <c r="R80" s="82" t="str">
        <f>IF(ISERROR(VLOOKUP(AI80,AK$59:$AL$75,2,0)),"",VLOOKUP(AI80,AK$59:$AL$75,2,0))</f>
        <v/>
      </c>
      <c r="S80" s="13"/>
      <c r="T80" s="14">
        <f t="shared" si="45"/>
        <v>0</v>
      </c>
      <c r="U80" s="14">
        <f t="shared" si="56"/>
        <v>0</v>
      </c>
      <c r="V80" s="14">
        <f t="shared" si="46"/>
        <v>0</v>
      </c>
      <c r="W80" s="14">
        <f t="shared" si="47"/>
        <v>0</v>
      </c>
      <c r="X80" s="14">
        <f t="shared" si="48"/>
        <v>0</v>
      </c>
      <c r="Y80" s="14">
        <f t="shared" si="49"/>
        <v>0</v>
      </c>
      <c r="Z80" s="14">
        <f t="shared" si="69"/>
        <v>0</v>
      </c>
      <c r="AA80" s="14">
        <f t="shared" si="70"/>
        <v>0</v>
      </c>
      <c r="AB80" s="14">
        <f t="shared" si="71"/>
        <v>0</v>
      </c>
      <c r="AC80" s="14">
        <f t="shared" si="72"/>
        <v>0</v>
      </c>
      <c r="AD80" s="14">
        <f t="shared" si="73"/>
        <v>0</v>
      </c>
      <c r="AE80" s="13" t="str">
        <f t="shared" si="50"/>
        <v>19000100</v>
      </c>
      <c r="AF80" s="9" t="str">
        <f t="shared" si="57"/>
        <v/>
      </c>
      <c r="AG80" s="9" t="str">
        <f t="shared" si="58"/>
        <v/>
      </c>
      <c r="AH80" s="9" t="str">
        <f t="shared" si="59"/>
        <v/>
      </c>
      <c r="AI80" s="4" t="str">
        <f t="shared" si="68"/>
        <v/>
      </c>
      <c r="AP80" s="7">
        <v>173</v>
      </c>
      <c r="AQ80" s="4">
        <f t="shared" si="51"/>
        <v>0</v>
      </c>
      <c r="AR80" s="4" t="str">
        <f t="shared" si="52"/>
        <v/>
      </c>
      <c r="AS80" s="4" t="str">
        <f t="shared" si="53"/>
        <v xml:space="preserve"> </v>
      </c>
      <c r="AT80" s="4" t="str">
        <f t="shared" si="60"/>
        <v/>
      </c>
      <c r="AU80" s="4" t="str">
        <f t="shared" si="61"/>
        <v/>
      </c>
      <c r="AV80" s="4" t="str">
        <f t="shared" si="62"/>
        <v/>
      </c>
      <c r="AW80" s="4" t="str">
        <f t="shared" si="74"/>
        <v/>
      </c>
      <c r="AX80" s="4" t="str">
        <f t="shared" si="75"/>
        <v/>
      </c>
      <c r="AY80" s="4" t="str">
        <f t="shared" si="63"/>
        <v/>
      </c>
      <c r="AZ80" s="4" t="str">
        <f t="shared" si="64"/>
        <v/>
      </c>
      <c r="BA80" s="4" t="str">
        <f t="shared" si="65"/>
        <v/>
      </c>
      <c r="BB80" s="4" t="str">
        <f t="shared" si="76"/>
        <v/>
      </c>
      <c r="BC80" s="4" t="str">
        <f t="shared" si="77"/>
        <v/>
      </c>
      <c r="BD80" s="4" t="str">
        <f t="shared" si="54"/>
        <v>999:99.99</v>
      </c>
      <c r="BE80" s="4" t="str">
        <f t="shared" si="78"/>
        <v>999:99.99</v>
      </c>
      <c r="BF80" s="4" t="str">
        <f t="shared" si="66"/>
        <v>999:99.99</v>
      </c>
      <c r="BG80" s="4" t="str">
        <f t="shared" si="79"/>
        <v>999:99.99</v>
      </c>
      <c r="BH80" s="4" t="str">
        <f t="shared" si="80"/>
        <v>999:99.99</v>
      </c>
    </row>
    <row r="81" spans="1:60" ht="24" customHeight="1" x14ac:dyDescent="0.25">
      <c r="A81" s="40" t="str">
        <f t="shared" si="55"/>
        <v/>
      </c>
      <c r="B81" s="39"/>
      <c r="C81" s="39"/>
      <c r="D81" s="39"/>
      <c r="E81" s="39"/>
      <c r="F81" s="41"/>
      <c r="G81" s="39"/>
      <c r="H81" s="42"/>
      <c r="I81" s="39"/>
      <c r="J81" s="42"/>
      <c r="K81" s="42"/>
      <c r="L81" s="42"/>
      <c r="M81" s="42"/>
      <c r="N81" s="42"/>
      <c r="O81" s="42"/>
      <c r="P81" s="42"/>
      <c r="Q81" s="40" t="str">
        <f t="shared" si="67"/>
        <v/>
      </c>
      <c r="R81" s="82" t="str">
        <f>IF(ISERROR(VLOOKUP(AI81,AK$59:$AL$75,2,0)),"",VLOOKUP(AI81,AK$59:$AL$75,2,0))</f>
        <v/>
      </c>
      <c r="S81" s="13"/>
      <c r="T81" s="14">
        <f t="shared" si="45"/>
        <v>0</v>
      </c>
      <c r="U81" s="14">
        <f t="shared" si="56"/>
        <v>0</v>
      </c>
      <c r="V81" s="14">
        <f t="shared" si="46"/>
        <v>0</v>
      </c>
      <c r="W81" s="14">
        <f t="shared" si="47"/>
        <v>0</v>
      </c>
      <c r="X81" s="14">
        <f t="shared" si="48"/>
        <v>0</v>
      </c>
      <c r="Y81" s="14">
        <f t="shared" si="49"/>
        <v>0</v>
      </c>
      <c r="Z81" s="14">
        <f t="shared" si="69"/>
        <v>0</v>
      </c>
      <c r="AA81" s="14">
        <f t="shared" si="70"/>
        <v>0</v>
      </c>
      <c r="AB81" s="14">
        <f t="shared" si="71"/>
        <v>0</v>
      </c>
      <c r="AC81" s="14">
        <f t="shared" si="72"/>
        <v>0</v>
      </c>
      <c r="AD81" s="14">
        <f t="shared" si="73"/>
        <v>0</v>
      </c>
      <c r="AE81" s="13" t="str">
        <f t="shared" si="50"/>
        <v>19000100</v>
      </c>
      <c r="AF81" s="9" t="str">
        <f t="shared" si="57"/>
        <v/>
      </c>
      <c r="AG81" s="9" t="str">
        <f t="shared" si="58"/>
        <v/>
      </c>
      <c r="AH81" s="9" t="str">
        <f t="shared" si="59"/>
        <v/>
      </c>
      <c r="AI81" s="4" t="str">
        <f t="shared" si="68"/>
        <v/>
      </c>
      <c r="AP81" s="7">
        <v>174</v>
      </c>
      <c r="AQ81" s="4">
        <f t="shared" si="51"/>
        <v>0</v>
      </c>
      <c r="AR81" s="4" t="str">
        <f t="shared" si="52"/>
        <v/>
      </c>
      <c r="AS81" s="4" t="str">
        <f t="shared" si="53"/>
        <v xml:space="preserve"> </v>
      </c>
      <c r="AT81" s="4" t="str">
        <f t="shared" si="60"/>
        <v/>
      </c>
      <c r="AU81" s="4" t="str">
        <f t="shared" si="61"/>
        <v/>
      </c>
      <c r="AV81" s="4" t="str">
        <f t="shared" si="62"/>
        <v/>
      </c>
      <c r="AW81" s="4" t="str">
        <f t="shared" si="74"/>
        <v/>
      </c>
      <c r="AX81" s="4" t="str">
        <f t="shared" si="75"/>
        <v/>
      </c>
      <c r="AY81" s="4" t="str">
        <f t="shared" si="63"/>
        <v/>
      </c>
      <c r="AZ81" s="4" t="str">
        <f t="shared" si="64"/>
        <v/>
      </c>
      <c r="BA81" s="4" t="str">
        <f t="shared" si="65"/>
        <v/>
      </c>
      <c r="BB81" s="4" t="str">
        <f t="shared" si="76"/>
        <v/>
      </c>
      <c r="BC81" s="4" t="str">
        <f t="shared" si="77"/>
        <v/>
      </c>
      <c r="BD81" s="4" t="str">
        <f t="shared" si="54"/>
        <v>999:99.99</v>
      </c>
      <c r="BE81" s="4" t="str">
        <f t="shared" si="78"/>
        <v>999:99.99</v>
      </c>
      <c r="BF81" s="4" t="str">
        <f t="shared" si="66"/>
        <v>999:99.99</v>
      </c>
      <c r="BG81" s="4" t="str">
        <f t="shared" si="79"/>
        <v>999:99.99</v>
      </c>
      <c r="BH81" s="4" t="str">
        <f t="shared" si="80"/>
        <v>999:99.99</v>
      </c>
    </row>
    <row r="82" spans="1:60" ht="24" customHeight="1" x14ac:dyDescent="0.25">
      <c r="A82" s="40" t="str">
        <f t="shared" si="55"/>
        <v/>
      </c>
      <c r="B82" s="39"/>
      <c r="C82" s="39"/>
      <c r="D82" s="39"/>
      <c r="E82" s="39"/>
      <c r="F82" s="41"/>
      <c r="G82" s="39"/>
      <c r="H82" s="42"/>
      <c r="I82" s="39"/>
      <c r="J82" s="42"/>
      <c r="K82" s="42"/>
      <c r="L82" s="42"/>
      <c r="M82" s="42"/>
      <c r="N82" s="42"/>
      <c r="O82" s="42"/>
      <c r="P82" s="42"/>
      <c r="Q82" s="40" t="str">
        <f t="shared" si="67"/>
        <v/>
      </c>
      <c r="R82" s="82" t="str">
        <f>IF(ISERROR(VLOOKUP(AI82,AK$59:$AL$75,2,0)),"",VLOOKUP(AI82,AK$59:$AL$75,2,0))</f>
        <v/>
      </c>
      <c r="S82" s="13"/>
      <c r="T82" s="14">
        <f t="shared" si="45"/>
        <v>0</v>
      </c>
      <c r="U82" s="14">
        <f t="shared" si="56"/>
        <v>0</v>
      </c>
      <c r="V82" s="14">
        <f t="shared" si="46"/>
        <v>0</v>
      </c>
      <c r="W82" s="14">
        <f t="shared" si="47"/>
        <v>0</v>
      </c>
      <c r="X82" s="14">
        <f t="shared" si="48"/>
        <v>0</v>
      </c>
      <c r="Y82" s="14">
        <f t="shared" si="49"/>
        <v>0</v>
      </c>
      <c r="Z82" s="14">
        <f t="shared" si="69"/>
        <v>0</v>
      </c>
      <c r="AA82" s="14">
        <f t="shared" si="70"/>
        <v>0</v>
      </c>
      <c r="AB82" s="14">
        <f t="shared" si="71"/>
        <v>0</v>
      </c>
      <c r="AC82" s="14">
        <f t="shared" si="72"/>
        <v>0</v>
      </c>
      <c r="AD82" s="14">
        <f t="shared" si="73"/>
        <v>0</v>
      </c>
      <c r="AE82" s="13" t="str">
        <f t="shared" si="50"/>
        <v>19000100</v>
      </c>
      <c r="AF82" s="9" t="str">
        <f t="shared" si="57"/>
        <v/>
      </c>
      <c r="AG82" s="9" t="str">
        <f t="shared" si="58"/>
        <v/>
      </c>
      <c r="AH82" s="9" t="str">
        <f t="shared" si="59"/>
        <v/>
      </c>
      <c r="AI82" s="4" t="str">
        <f t="shared" si="68"/>
        <v/>
      </c>
      <c r="AP82" s="7">
        <v>175</v>
      </c>
      <c r="AQ82" s="4">
        <f t="shared" si="51"/>
        <v>0</v>
      </c>
      <c r="AR82" s="4" t="str">
        <f t="shared" si="52"/>
        <v/>
      </c>
      <c r="AS82" s="4" t="str">
        <f t="shared" si="53"/>
        <v xml:space="preserve"> </v>
      </c>
      <c r="AT82" s="4" t="str">
        <f t="shared" si="60"/>
        <v/>
      </c>
      <c r="AU82" s="4" t="str">
        <f t="shared" si="61"/>
        <v/>
      </c>
      <c r="AV82" s="4" t="str">
        <f t="shared" si="62"/>
        <v/>
      </c>
      <c r="AW82" s="4" t="str">
        <f t="shared" si="74"/>
        <v/>
      </c>
      <c r="AX82" s="4" t="str">
        <f t="shared" si="75"/>
        <v/>
      </c>
      <c r="AY82" s="4" t="str">
        <f t="shared" si="63"/>
        <v/>
      </c>
      <c r="AZ82" s="4" t="str">
        <f t="shared" si="64"/>
        <v/>
      </c>
      <c r="BA82" s="4" t="str">
        <f t="shared" si="65"/>
        <v/>
      </c>
      <c r="BB82" s="4" t="str">
        <f t="shared" si="76"/>
        <v/>
      </c>
      <c r="BC82" s="4" t="str">
        <f t="shared" si="77"/>
        <v/>
      </c>
      <c r="BD82" s="4" t="str">
        <f t="shared" si="54"/>
        <v>999:99.99</v>
      </c>
      <c r="BE82" s="4" t="str">
        <f t="shared" si="78"/>
        <v>999:99.99</v>
      </c>
      <c r="BF82" s="4" t="str">
        <f t="shared" si="66"/>
        <v>999:99.99</v>
      </c>
      <c r="BG82" s="4" t="str">
        <f t="shared" si="79"/>
        <v>999:99.99</v>
      </c>
      <c r="BH82" s="4" t="str">
        <f t="shared" si="80"/>
        <v>999:99.99</v>
      </c>
    </row>
    <row r="83" spans="1:60" ht="24" customHeight="1" x14ac:dyDescent="0.25">
      <c r="A83" s="40" t="str">
        <f t="shared" si="55"/>
        <v/>
      </c>
      <c r="B83" s="39"/>
      <c r="C83" s="39"/>
      <c r="D83" s="39"/>
      <c r="E83" s="39"/>
      <c r="F83" s="41"/>
      <c r="G83" s="39"/>
      <c r="H83" s="42"/>
      <c r="I83" s="39"/>
      <c r="J83" s="42"/>
      <c r="K83" s="42"/>
      <c r="L83" s="42"/>
      <c r="M83" s="42"/>
      <c r="N83" s="42"/>
      <c r="O83" s="42"/>
      <c r="P83" s="42"/>
      <c r="Q83" s="40" t="str">
        <f t="shared" si="67"/>
        <v/>
      </c>
      <c r="R83" s="82" t="str">
        <f>IF(ISERROR(VLOOKUP(AI83,AK$59:$AL$75,2,0)),"",VLOOKUP(AI83,AK$59:$AL$75,2,0))</f>
        <v/>
      </c>
      <c r="S83" s="13"/>
      <c r="T83" s="14">
        <f t="shared" si="45"/>
        <v>0</v>
      </c>
      <c r="U83" s="14">
        <f t="shared" si="56"/>
        <v>0</v>
      </c>
      <c r="V83" s="14">
        <f t="shared" si="46"/>
        <v>0</v>
      </c>
      <c r="W83" s="14">
        <f t="shared" si="47"/>
        <v>0</v>
      </c>
      <c r="X83" s="14">
        <f t="shared" si="48"/>
        <v>0</v>
      </c>
      <c r="Y83" s="14">
        <f t="shared" si="49"/>
        <v>0</v>
      </c>
      <c r="Z83" s="14">
        <f t="shared" si="69"/>
        <v>0</v>
      </c>
      <c r="AA83" s="14">
        <f t="shared" si="70"/>
        <v>0</v>
      </c>
      <c r="AB83" s="14">
        <f t="shared" si="71"/>
        <v>0</v>
      </c>
      <c r="AC83" s="14">
        <f t="shared" si="72"/>
        <v>0</v>
      </c>
      <c r="AD83" s="14">
        <f t="shared" si="73"/>
        <v>0</v>
      </c>
      <c r="AE83" s="13" t="str">
        <f t="shared" si="50"/>
        <v>19000100</v>
      </c>
      <c r="AF83" s="9" t="str">
        <f t="shared" si="57"/>
        <v/>
      </c>
      <c r="AG83" s="9" t="str">
        <f t="shared" si="58"/>
        <v/>
      </c>
      <c r="AH83" s="9" t="str">
        <f t="shared" si="59"/>
        <v/>
      </c>
      <c r="AI83" s="4" t="str">
        <f t="shared" si="68"/>
        <v/>
      </c>
      <c r="AP83" s="7">
        <v>176</v>
      </c>
      <c r="AQ83" s="4">
        <f t="shared" si="51"/>
        <v>0</v>
      </c>
      <c r="AR83" s="4" t="str">
        <f t="shared" si="52"/>
        <v/>
      </c>
      <c r="AS83" s="4" t="str">
        <f t="shared" si="53"/>
        <v xml:space="preserve"> </v>
      </c>
      <c r="AT83" s="4" t="str">
        <f t="shared" si="60"/>
        <v/>
      </c>
      <c r="AU83" s="4" t="str">
        <f t="shared" si="61"/>
        <v/>
      </c>
      <c r="AV83" s="4" t="str">
        <f t="shared" si="62"/>
        <v/>
      </c>
      <c r="AW83" s="4" t="str">
        <f t="shared" si="74"/>
        <v/>
      </c>
      <c r="AX83" s="4" t="str">
        <f t="shared" si="75"/>
        <v/>
      </c>
      <c r="AY83" s="4" t="str">
        <f t="shared" si="63"/>
        <v/>
      </c>
      <c r="AZ83" s="4" t="str">
        <f t="shared" si="64"/>
        <v/>
      </c>
      <c r="BA83" s="4" t="str">
        <f t="shared" si="65"/>
        <v/>
      </c>
      <c r="BB83" s="4" t="str">
        <f t="shared" si="76"/>
        <v/>
      </c>
      <c r="BC83" s="4" t="str">
        <f t="shared" si="77"/>
        <v/>
      </c>
      <c r="BD83" s="4" t="str">
        <f t="shared" si="54"/>
        <v>999:99.99</v>
      </c>
      <c r="BE83" s="4" t="str">
        <f t="shared" si="78"/>
        <v>999:99.99</v>
      </c>
      <c r="BF83" s="4" t="str">
        <f t="shared" si="66"/>
        <v>999:99.99</v>
      </c>
      <c r="BG83" s="4" t="str">
        <f t="shared" si="79"/>
        <v>999:99.99</v>
      </c>
      <c r="BH83" s="4" t="str">
        <f t="shared" si="80"/>
        <v>999:99.99</v>
      </c>
    </row>
    <row r="84" spans="1:60" ht="24" customHeight="1" x14ac:dyDescent="0.25">
      <c r="A84" s="40" t="str">
        <f t="shared" si="55"/>
        <v/>
      </c>
      <c r="B84" s="39"/>
      <c r="C84" s="39"/>
      <c r="D84" s="39"/>
      <c r="E84" s="39"/>
      <c r="F84" s="41"/>
      <c r="G84" s="39"/>
      <c r="H84" s="42"/>
      <c r="I84" s="39"/>
      <c r="J84" s="42"/>
      <c r="K84" s="42"/>
      <c r="L84" s="42"/>
      <c r="M84" s="42"/>
      <c r="N84" s="42"/>
      <c r="O84" s="42"/>
      <c r="P84" s="42"/>
      <c r="Q84" s="40" t="str">
        <f t="shared" si="67"/>
        <v/>
      </c>
      <c r="R84" s="82" t="str">
        <f>IF(ISERROR(VLOOKUP(AI84,AK$59:$AL$75,2,0)),"",VLOOKUP(AI84,AK$59:$AL$75,2,0))</f>
        <v/>
      </c>
      <c r="S84" s="13"/>
      <c r="T84" s="14">
        <f t="shared" si="45"/>
        <v>0</v>
      </c>
      <c r="U84" s="14">
        <f t="shared" si="56"/>
        <v>0</v>
      </c>
      <c r="V84" s="14">
        <f t="shared" si="46"/>
        <v>0</v>
      </c>
      <c r="W84" s="14">
        <f t="shared" si="47"/>
        <v>0</v>
      </c>
      <c r="X84" s="14">
        <f t="shared" si="48"/>
        <v>0</v>
      </c>
      <c r="Y84" s="14">
        <f t="shared" si="49"/>
        <v>0</v>
      </c>
      <c r="Z84" s="14">
        <f t="shared" si="69"/>
        <v>0</v>
      </c>
      <c r="AA84" s="14">
        <f t="shared" si="70"/>
        <v>0</v>
      </c>
      <c r="AB84" s="14">
        <f t="shared" si="71"/>
        <v>0</v>
      </c>
      <c r="AC84" s="14">
        <f t="shared" si="72"/>
        <v>0</v>
      </c>
      <c r="AD84" s="14">
        <f t="shared" si="73"/>
        <v>0</v>
      </c>
      <c r="AE84" s="13" t="str">
        <f t="shared" si="50"/>
        <v>19000100</v>
      </c>
      <c r="AF84" s="9" t="str">
        <f t="shared" si="57"/>
        <v/>
      </c>
      <c r="AG84" s="9" t="str">
        <f t="shared" si="58"/>
        <v/>
      </c>
      <c r="AH84" s="9" t="str">
        <f t="shared" si="59"/>
        <v/>
      </c>
      <c r="AI84" s="4" t="str">
        <f t="shared" si="68"/>
        <v/>
      </c>
      <c r="AP84" s="7">
        <v>177</v>
      </c>
      <c r="AQ84" s="4">
        <f t="shared" si="51"/>
        <v>0</v>
      </c>
      <c r="AR84" s="4" t="str">
        <f t="shared" si="52"/>
        <v/>
      </c>
      <c r="AS84" s="4" t="str">
        <f t="shared" si="53"/>
        <v xml:space="preserve"> </v>
      </c>
      <c r="AT84" s="4" t="str">
        <f t="shared" si="60"/>
        <v/>
      </c>
      <c r="AU84" s="4" t="str">
        <f t="shared" si="61"/>
        <v/>
      </c>
      <c r="AV84" s="4" t="str">
        <f t="shared" si="62"/>
        <v/>
      </c>
      <c r="AW84" s="4" t="str">
        <f t="shared" si="74"/>
        <v/>
      </c>
      <c r="AX84" s="4" t="str">
        <f t="shared" si="75"/>
        <v/>
      </c>
      <c r="AY84" s="4" t="str">
        <f t="shared" si="63"/>
        <v/>
      </c>
      <c r="AZ84" s="4" t="str">
        <f t="shared" si="64"/>
        <v/>
      </c>
      <c r="BA84" s="4" t="str">
        <f t="shared" si="65"/>
        <v/>
      </c>
      <c r="BB84" s="4" t="str">
        <f t="shared" si="76"/>
        <v/>
      </c>
      <c r="BC84" s="4" t="str">
        <f t="shared" si="77"/>
        <v/>
      </c>
      <c r="BD84" s="4" t="str">
        <f t="shared" si="54"/>
        <v>999:99.99</v>
      </c>
      <c r="BE84" s="4" t="str">
        <f t="shared" si="78"/>
        <v>999:99.99</v>
      </c>
      <c r="BF84" s="4" t="str">
        <f t="shared" si="66"/>
        <v>999:99.99</v>
      </c>
      <c r="BG84" s="4" t="str">
        <f t="shared" si="79"/>
        <v>999:99.99</v>
      </c>
      <c r="BH84" s="4" t="str">
        <f t="shared" si="80"/>
        <v>999:99.99</v>
      </c>
    </row>
    <row r="85" spans="1:60" ht="24" customHeight="1" x14ac:dyDescent="0.25">
      <c r="A85" s="40" t="str">
        <f t="shared" si="55"/>
        <v/>
      </c>
      <c r="B85" s="39"/>
      <c r="C85" s="39"/>
      <c r="D85" s="39"/>
      <c r="E85" s="39"/>
      <c r="F85" s="41"/>
      <c r="G85" s="39"/>
      <c r="H85" s="42"/>
      <c r="I85" s="39"/>
      <c r="J85" s="42"/>
      <c r="K85" s="42"/>
      <c r="L85" s="42"/>
      <c r="M85" s="42"/>
      <c r="N85" s="42"/>
      <c r="O85" s="42"/>
      <c r="P85" s="42"/>
      <c r="Q85" s="40" t="str">
        <f t="shared" si="67"/>
        <v/>
      </c>
      <c r="R85" s="82" t="str">
        <f>IF(ISERROR(VLOOKUP(AI85,AK$59:$AL$75,2,0)),"",VLOOKUP(AI85,AK$59:$AL$75,2,0))</f>
        <v/>
      </c>
      <c r="S85" s="13"/>
      <c r="T85" s="14">
        <f t="shared" si="45"/>
        <v>0</v>
      </c>
      <c r="U85" s="14">
        <f t="shared" si="56"/>
        <v>0</v>
      </c>
      <c r="V85" s="14">
        <f t="shared" si="46"/>
        <v>0</v>
      </c>
      <c r="W85" s="14">
        <f t="shared" si="47"/>
        <v>0</v>
      </c>
      <c r="X85" s="14">
        <f t="shared" si="48"/>
        <v>0</v>
      </c>
      <c r="Y85" s="14">
        <f t="shared" si="49"/>
        <v>0</v>
      </c>
      <c r="Z85" s="14">
        <f t="shared" si="69"/>
        <v>0</v>
      </c>
      <c r="AA85" s="14">
        <f t="shared" si="70"/>
        <v>0</v>
      </c>
      <c r="AB85" s="14">
        <f t="shared" si="71"/>
        <v>0</v>
      </c>
      <c r="AC85" s="14">
        <f t="shared" si="72"/>
        <v>0</v>
      </c>
      <c r="AD85" s="14">
        <f t="shared" si="73"/>
        <v>0</v>
      </c>
      <c r="AE85" s="13" t="str">
        <f t="shared" si="50"/>
        <v>19000100</v>
      </c>
      <c r="AF85" s="9" t="str">
        <f t="shared" si="57"/>
        <v/>
      </c>
      <c r="AG85" s="9" t="str">
        <f t="shared" si="58"/>
        <v/>
      </c>
      <c r="AH85" s="9" t="str">
        <f t="shared" si="59"/>
        <v/>
      </c>
      <c r="AI85" s="4" t="str">
        <f t="shared" si="68"/>
        <v/>
      </c>
      <c r="AP85" s="7">
        <v>178</v>
      </c>
      <c r="AQ85" s="4">
        <f t="shared" si="51"/>
        <v>0</v>
      </c>
      <c r="AR85" s="4" t="str">
        <f t="shared" si="52"/>
        <v/>
      </c>
      <c r="AS85" s="4" t="str">
        <f t="shared" si="53"/>
        <v xml:space="preserve"> </v>
      </c>
      <c r="AT85" s="4" t="str">
        <f t="shared" si="60"/>
        <v/>
      </c>
      <c r="AU85" s="4" t="str">
        <f t="shared" si="61"/>
        <v/>
      </c>
      <c r="AV85" s="4" t="str">
        <f t="shared" si="62"/>
        <v/>
      </c>
      <c r="AW85" s="4" t="str">
        <f t="shared" si="74"/>
        <v/>
      </c>
      <c r="AX85" s="4" t="str">
        <f t="shared" si="75"/>
        <v/>
      </c>
      <c r="AY85" s="4" t="str">
        <f t="shared" si="63"/>
        <v/>
      </c>
      <c r="AZ85" s="4" t="str">
        <f t="shared" si="64"/>
        <v/>
      </c>
      <c r="BA85" s="4" t="str">
        <f t="shared" si="65"/>
        <v/>
      </c>
      <c r="BB85" s="4" t="str">
        <f t="shared" si="76"/>
        <v/>
      </c>
      <c r="BC85" s="4" t="str">
        <f t="shared" si="77"/>
        <v/>
      </c>
      <c r="BD85" s="4" t="str">
        <f t="shared" si="54"/>
        <v>999:99.99</v>
      </c>
      <c r="BE85" s="4" t="str">
        <f t="shared" si="78"/>
        <v>999:99.99</v>
      </c>
      <c r="BF85" s="4" t="str">
        <f t="shared" si="66"/>
        <v>999:99.99</v>
      </c>
      <c r="BG85" s="4" t="str">
        <f t="shared" si="79"/>
        <v>999:99.99</v>
      </c>
      <c r="BH85" s="4" t="str">
        <f t="shared" si="80"/>
        <v>999:99.99</v>
      </c>
    </row>
    <row r="86" spans="1:60" ht="24" customHeight="1" x14ac:dyDescent="0.25">
      <c r="A86" s="40" t="str">
        <f t="shared" si="55"/>
        <v/>
      </c>
      <c r="B86" s="39"/>
      <c r="C86" s="39"/>
      <c r="D86" s="39"/>
      <c r="E86" s="39"/>
      <c r="F86" s="41"/>
      <c r="G86" s="39"/>
      <c r="H86" s="42"/>
      <c r="I86" s="39"/>
      <c r="J86" s="42"/>
      <c r="K86" s="42"/>
      <c r="L86" s="42"/>
      <c r="M86" s="42"/>
      <c r="N86" s="42"/>
      <c r="O86" s="42"/>
      <c r="P86" s="42"/>
      <c r="Q86" s="40" t="str">
        <f t="shared" si="67"/>
        <v/>
      </c>
      <c r="R86" s="82" t="str">
        <f>IF(ISERROR(VLOOKUP(AI86,AK$59:$AL$75,2,0)),"",VLOOKUP(AI86,AK$59:$AL$75,2,0))</f>
        <v/>
      </c>
      <c r="S86" s="13"/>
      <c r="T86" s="14">
        <f t="shared" si="45"/>
        <v>0</v>
      </c>
      <c r="U86" s="14">
        <f t="shared" si="56"/>
        <v>0</v>
      </c>
      <c r="V86" s="14">
        <f t="shared" si="46"/>
        <v>0</v>
      </c>
      <c r="W86" s="14">
        <f t="shared" si="47"/>
        <v>0</v>
      </c>
      <c r="X86" s="14">
        <f t="shared" si="48"/>
        <v>0</v>
      </c>
      <c r="Y86" s="14">
        <f t="shared" si="49"/>
        <v>0</v>
      </c>
      <c r="Z86" s="14">
        <f t="shared" si="69"/>
        <v>0</v>
      </c>
      <c r="AA86" s="14">
        <f t="shared" si="70"/>
        <v>0</v>
      </c>
      <c r="AB86" s="14">
        <f t="shared" si="71"/>
        <v>0</v>
      </c>
      <c r="AC86" s="14">
        <f t="shared" si="72"/>
        <v>0</v>
      </c>
      <c r="AD86" s="14">
        <f t="shared" si="73"/>
        <v>0</v>
      </c>
      <c r="AE86" s="13" t="str">
        <f t="shared" si="50"/>
        <v>19000100</v>
      </c>
      <c r="AF86" s="9" t="str">
        <f t="shared" si="57"/>
        <v/>
      </c>
      <c r="AG86" s="9" t="str">
        <f t="shared" si="58"/>
        <v/>
      </c>
      <c r="AH86" s="9" t="str">
        <f t="shared" si="59"/>
        <v/>
      </c>
      <c r="AI86" s="4" t="str">
        <f t="shared" si="68"/>
        <v/>
      </c>
      <c r="AP86" s="7">
        <v>179</v>
      </c>
      <c r="AQ86" s="4">
        <f t="shared" si="51"/>
        <v>0</v>
      </c>
      <c r="AR86" s="4" t="str">
        <f t="shared" si="52"/>
        <v/>
      </c>
      <c r="AS86" s="4" t="str">
        <f t="shared" si="53"/>
        <v xml:space="preserve"> </v>
      </c>
      <c r="AT86" s="4" t="str">
        <f t="shared" si="60"/>
        <v/>
      </c>
      <c r="AU86" s="4" t="str">
        <f t="shared" si="61"/>
        <v/>
      </c>
      <c r="AV86" s="4" t="str">
        <f t="shared" si="62"/>
        <v/>
      </c>
      <c r="AW86" s="4" t="str">
        <f t="shared" si="74"/>
        <v/>
      </c>
      <c r="AX86" s="4" t="str">
        <f t="shared" si="75"/>
        <v/>
      </c>
      <c r="AY86" s="4" t="str">
        <f t="shared" si="63"/>
        <v/>
      </c>
      <c r="AZ86" s="4" t="str">
        <f t="shared" si="64"/>
        <v/>
      </c>
      <c r="BA86" s="4" t="str">
        <f t="shared" si="65"/>
        <v/>
      </c>
      <c r="BB86" s="4" t="str">
        <f t="shared" si="76"/>
        <v/>
      </c>
      <c r="BC86" s="4" t="str">
        <f t="shared" si="77"/>
        <v/>
      </c>
      <c r="BD86" s="4" t="str">
        <f t="shared" si="54"/>
        <v>999:99.99</v>
      </c>
      <c r="BE86" s="4" t="str">
        <f t="shared" si="78"/>
        <v>999:99.99</v>
      </c>
      <c r="BF86" s="4" t="str">
        <f t="shared" si="66"/>
        <v>999:99.99</v>
      </c>
      <c r="BG86" s="4" t="str">
        <f t="shared" si="79"/>
        <v>999:99.99</v>
      </c>
      <c r="BH86" s="4" t="str">
        <f t="shared" si="80"/>
        <v>999:99.99</v>
      </c>
    </row>
    <row r="87" spans="1:60" ht="24" customHeight="1" x14ac:dyDescent="0.25">
      <c r="A87" s="40" t="str">
        <f t="shared" si="55"/>
        <v/>
      </c>
      <c r="B87" s="39"/>
      <c r="C87" s="39"/>
      <c r="D87" s="39"/>
      <c r="E87" s="39"/>
      <c r="F87" s="41"/>
      <c r="G87" s="39"/>
      <c r="H87" s="42"/>
      <c r="I87" s="39"/>
      <c r="J87" s="42"/>
      <c r="K87" s="42"/>
      <c r="L87" s="42"/>
      <c r="M87" s="42"/>
      <c r="N87" s="42"/>
      <c r="O87" s="42"/>
      <c r="P87" s="42"/>
      <c r="Q87" s="40" t="str">
        <f t="shared" si="67"/>
        <v/>
      </c>
      <c r="R87" s="82" t="str">
        <f>IF(ISERROR(VLOOKUP(AI87,AK$59:$AL$75,2,0)),"",VLOOKUP(AI87,AK$59:$AL$75,2,0))</f>
        <v/>
      </c>
      <c r="S87" s="13"/>
      <c r="T87" s="14">
        <f t="shared" si="45"/>
        <v>0</v>
      </c>
      <c r="U87" s="14">
        <f t="shared" si="56"/>
        <v>0</v>
      </c>
      <c r="V87" s="14">
        <f t="shared" si="46"/>
        <v>0</v>
      </c>
      <c r="W87" s="14">
        <f t="shared" si="47"/>
        <v>0</v>
      </c>
      <c r="X87" s="14">
        <f t="shared" si="48"/>
        <v>0</v>
      </c>
      <c r="Y87" s="14">
        <f t="shared" si="49"/>
        <v>0</v>
      </c>
      <c r="Z87" s="14">
        <f t="shared" si="69"/>
        <v>0</v>
      </c>
      <c r="AA87" s="14">
        <f t="shared" si="70"/>
        <v>0</v>
      </c>
      <c r="AB87" s="14">
        <f t="shared" si="71"/>
        <v>0</v>
      </c>
      <c r="AC87" s="14">
        <f t="shared" si="72"/>
        <v>0</v>
      </c>
      <c r="AD87" s="14">
        <f t="shared" si="73"/>
        <v>0</v>
      </c>
      <c r="AE87" s="13" t="str">
        <f t="shared" si="50"/>
        <v>19000100</v>
      </c>
      <c r="AF87" s="9" t="str">
        <f t="shared" si="57"/>
        <v/>
      </c>
      <c r="AG87" s="9" t="str">
        <f t="shared" si="58"/>
        <v/>
      </c>
      <c r="AH87" s="9" t="str">
        <f t="shared" si="59"/>
        <v/>
      </c>
      <c r="AI87" s="4" t="str">
        <f t="shared" si="68"/>
        <v/>
      </c>
      <c r="AP87" s="7">
        <v>180</v>
      </c>
      <c r="AQ87" s="4">
        <f t="shared" si="51"/>
        <v>0</v>
      </c>
      <c r="AR87" s="4" t="str">
        <f t="shared" si="52"/>
        <v/>
      </c>
      <c r="AS87" s="4" t="str">
        <f t="shared" si="53"/>
        <v xml:space="preserve"> </v>
      </c>
      <c r="AT87" s="4" t="str">
        <f t="shared" si="60"/>
        <v/>
      </c>
      <c r="AU87" s="4" t="str">
        <f t="shared" si="61"/>
        <v/>
      </c>
      <c r="AV87" s="4" t="str">
        <f t="shared" si="62"/>
        <v/>
      </c>
      <c r="AW87" s="4" t="str">
        <f t="shared" si="74"/>
        <v/>
      </c>
      <c r="AX87" s="4" t="str">
        <f t="shared" si="75"/>
        <v/>
      </c>
      <c r="AY87" s="4" t="str">
        <f t="shared" si="63"/>
        <v/>
      </c>
      <c r="AZ87" s="4" t="str">
        <f t="shared" si="64"/>
        <v/>
      </c>
      <c r="BA87" s="4" t="str">
        <f t="shared" si="65"/>
        <v/>
      </c>
      <c r="BB87" s="4" t="str">
        <f t="shared" si="76"/>
        <v/>
      </c>
      <c r="BC87" s="4" t="str">
        <f t="shared" si="77"/>
        <v/>
      </c>
      <c r="BD87" s="4" t="str">
        <f t="shared" si="54"/>
        <v>999:99.99</v>
      </c>
      <c r="BE87" s="4" t="str">
        <f t="shared" si="78"/>
        <v>999:99.99</v>
      </c>
      <c r="BF87" s="4" t="str">
        <f t="shared" si="66"/>
        <v>999:99.99</v>
      </c>
      <c r="BG87" s="4" t="str">
        <f t="shared" si="79"/>
        <v>999:99.99</v>
      </c>
      <c r="BH87" s="4" t="str">
        <f t="shared" si="80"/>
        <v>999:99.99</v>
      </c>
    </row>
    <row r="88" spans="1:60" ht="24" customHeight="1" x14ac:dyDescent="0.25">
      <c r="A88" s="40" t="str">
        <f t="shared" si="55"/>
        <v/>
      </c>
      <c r="B88" s="39"/>
      <c r="C88" s="39"/>
      <c r="D88" s="39"/>
      <c r="E88" s="39"/>
      <c r="F88" s="41"/>
      <c r="G88" s="39"/>
      <c r="H88" s="42"/>
      <c r="I88" s="39"/>
      <c r="J88" s="42"/>
      <c r="K88" s="42"/>
      <c r="L88" s="42"/>
      <c r="M88" s="42"/>
      <c r="N88" s="42"/>
      <c r="O88" s="42"/>
      <c r="P88" s="42"/>
      <c r="Q88" s="40" t="str">
        <f t="shared" si="67"/>
        <v/>
      </c>
      <c r="R88" s="82" t="str">
        <f>IF(ISERROR(VLOOKUP(AI88,AK$59:$AL$75,2,0)),"",VLOOKUP(AI88,AK$59:$AL$75,2,0))</f>
        <v/>
      </c>
      <c r="S88" s="13"/>
      <c r="T88" s="14">
        <f t="shared" si="45"/>
        <v>0</v>
      </c>
      <c r="U88" s="14">
        <f t="shared" si="56"/>
        <v>0</v>
      </c>
      <c r="V88" s="14">
        <f t="shared" si="46"/>
        <v>0</v>
      </c>
      <c r="W88" s="14">
        <f t="shared" si="47"/>
        <v>0</v>
      </c>
      <c r="X88" s="14">
        <f t="shared" si="48"/>
        <v>0</v>
      </c>
      <c r="Y88" s="14">
        <f t="shared" si="49"/>
        <v>0</v>
      </c>
      <c r="Z88" s="14">
        <f t="shared" si="69"/>
        <v>0</v>
      </c>
      <c r="AA88" s="14">
        <f t="shared" si="70"/>
        <v>0</v>
      </c>
      <c r="AB88" s="14">
        <f t="shared" si="71"/>
        <v>0</v>
      </c>
      <c r="AC88" s="14">
        <f t="shared" si="72"/>
        <v>0</v>
      </c>
      <c r="AD88" s="14">
        <f t="shared" si="73"/>
        <v>0</v>
      </c>
      <c r="AE88" s="13" t="str">
        <f t="shared" si="50"/>
        <v>19000100</v>
      </c>
      <c r="AF88" s="9" t="str">
        <f t="shared" si="57"/>
        <v/>
      </c>
      <c r="AG88" s="9" t="str">
        <f t="shared" si="58"/>
        <v/>
      </c>
      <c r="AH88" s="9" t="str">
        <f t="shared" si="59"/>
        <v/>
      </c>
      <c r="AI88" s="4" t="str">
        <f t="shared" si="68"/>
        <v/>
      </c>
      <c r="AP88" s="7">
        <v>181</v>
      </c>
      <c r="AQ88" s="4">
        <f t="shared" si="51"/>
        <v>0</v>
      </c>
      <c r="AR88" s="4" t="str">
        <f t="shared" si="52"/>
        <v/>
      </c>
      <c r="AS88" s="4" t="str">
        <f t="shared" si="53"/>
        <v xml:space="preserve"> </v>
      </c>
      <c r="AT88" s="4" t="str">
        <f t="shared" si="60"/>
        <v/>
      </c>
      <c r="AU88" s="4" t="str">
        <f t="shared" si="61"/>
        <v/>
      </c>
      <c r="AV88" s="4" t="str">
        <f t="shared" si="62"/>
        <v/>
      </c>
      <c r="AW88" s="4" t="str">
        <f t="shared" si="74"/>
        <v/>
      </c>
      <c r="AX88" s="4" t="str">
        <f t="shared" si="75"/>
        <v/>
      </c>
      <c r="AY88" s="4" t="str">
        <f t="shared" si="63"/>
        <v/>
      </c>
      <c r="AZ88" s="4" t="str">
        <f t="shared" si="64"/>
        <v/>
      </c>
      <c r="BA88" s="4" t="str">
        <f t="shared" si="65"/>
        <v/>
      </c>
      <c r="BB88" s="4" t="str">
        <f t="shared" si="76"/>
        <v/>
      </c>
      <c r="BC88" s="4" t="str">
        <f t="shared" si="77"/>
        <v/>
      </c>
      <c r="BD88" s="4" t="str">
        <f t="shared" si="54"/>
        <v>999:99.99</v>
      </c>
      <c r="BE88" s="4" t="str">
        <f t="shared" si="78"/>
        <v>999:99.99</v>
      </c>
      <c r="BF88" s="4" t="str">
        <f t="shared" si="66"/>
        <v>999:99.99</v>
      </c>
      <c r="BG88" s="4" t="str">
        <f t="shared" si="79"/>
        <v>999:99.99</v>
      </c>
      <c r="BH88" s="4" t="str">
        <f t="shared" si="80"/>
        <v>999:99.99</v>
      </c>
    </row>
    <row r="89" spans="1:60" ht="24" customHeight="1" x14ac:dyDescent="0.25">
      <c r="A89" s="40" t="str">
        <f t="shared" si="55"/>
        <v/>
      </c>
      <c r="B89" s="39"/>
      <c r="C89" s="39"/>
      <c r="D89" s="39"/>
      <c r="E89" s="39"/>
      <c r="F89" s="41"/>
      <c r="G89" s="39"/>
      <c r="H89" s="42"/>
      <c r="I89" s="39"/>
      <c r="J89" s="42"/>
      <c r="K89" s="42"/>
      <c r="L89" s="42"/>
      <c r="M89" s="42"/>
      <c r="N89" s="42"/>
      <c r="O89" s="42"/>
      <c r="P89" s="42"/>
      <c r="Q89" s="40" t="str">
        <f t="shared" si="67"/>
        <v/>
      </c>
      <c r="R89" s="82" t="str">
        <f>IF(ISERROR(VLOOKUP(AI89,AK$59:$AL$75,2,0)),"",VLOOKUP(AI89,AK$59:$AL$75,2,0))</f>
        <v/>
      </c>
      <c r="S89" s="13"/>
      <c r="T89" s="14">
        <f t="shared" si="45"/>
        <v>0</v>
      </c>
      <c r="U89" s="14">
        <f t="shared" si="56"/>
        <v>0</v>
      </c>
      <c r="V89" s="14">
        <f t="shared" si="46"/>
        <v>0</v>
      </c>
      <c r="W89" s="14">
        <f t="shared" si="47"/>
        <v>0</v>
      </c>
      <c r="X89" s="14">
        <f t="shared" si="48"/>
        <v>0</v>
      </c>
      <c r="Y89" s="14">
        <f t="shared" si="49"/>
        <v>0</v>
      </c>
      <c r="Z89" s="14">
        <f t="shared" si="69"/>
        <v>0</v>
      </c>
      <c r="AA89" s="14">
        <f t="shared" si="70"/>
        <v>0</v>
      </c>
      <c r="AB89" s="14">
        <f t="shared" si="71"/>
        <v>0</v>
      </c>
      <c r="AC89" s="14">
        <f t="shared" si="72"/>
        <v>0</v>
      </c>
      <c r="AD89" s="14">
        <f t="shared" si="73"/>
        <v>0</v>
      </c>
      <c r="AE89" s="13" t="str">
        <f t="shared" si="50"/>
        <v>19000100</v>
      </c>
      <c r="AF89" s="9" t="str">
        <f t="shared" si="57"/>
        <v/>
      </c>
      <c r="AG89" s="9" t="str">
        <f t="shared" si="58"/>
        <v/>
      </c>
      <c r="AH89" s="9" t="str">
        <f t="shared" si="59"/>
        <v/>
      </c>
      <c r="AI89" s="4" t="str">
        <f t="shared" si="68"/>
        <v/>
      </c>
      <c r="AP89" s="7">
        <v>182</v>
      </c>
      <c r="AQ89" s="4">
        <f t="shared" si="51"/>
        <v>0</v>
      </c>
      <c r="AR89" s="4" t="str">
        <f t="shared" si="52"/>
        <v/>
      </c>
      <c r="AS89" s="4" t="str">
        <f t="shared" si="53"/>
        <v xml:space="preserve"> </v>
      </c>
      <c r="AT89" s="4" t="str">
        <f t="shared" si="60"/>
        <v/>
      </c>
      <c r="AU89" s="4" t="str">
        <f t="shared" si="61"/>
        <v/>
      </c>
      <c r="AV89" s="4" t="str">
        <f t="shared" si="62"/>
        <v/>
      </c>
      <c r="AW89" s="4" t="str">
        <f t="shared" si="74"/>
        <v/>
      </c>
      <c r="AX89" s="4" t="str">
        <f t="shared" si="75"/>
        <v/>
      </c>
      <c r="AY89" s="4" t="str">
        <f t="shared" si="63"/>
        <v/>
      </c>
      <c r="AZ89" s="4" t="str">
        <f t="shared" si="64"/>
        <v/>
      </c>
      <c r="BA89" s="4" t="str">
        <f t="shared" si="65"/>
        <v/>
      </c>
      <c r="BB89" s="4" t="str">
        <f t="shared" si="76"/>
        <v/>
      </c>
      <c r="BC89" s="4" t="str">
        <f t="shared" si="77"/>
        <v/>
      </c>
      <c r="BD89" s="4" t="str">
        <f t="shared" si="54"/>
        <v>999:99.99</v>
      </c>
      <c r="BE89" s="4" t="str">
        <f t="shared" si="78"/>
        <v>999:99.99</v>
      </c>
      <c r="BF89" s="4" t="str">
        <f t="shared" si="66"/>
        <v>999:99.99</v>
      </c>
      <c r="BG89" s="4" t="str">
        <f t="shared" si="79"/>
        <v>999:99.99</v>
      </c>
      <c r="BH89" s="4" t="str">
        <f t="shared" si="80"/>
        <v>999:99.99</v>
      </c>
    </row>
    <row r="90" spans="1:60" ht="24" customHeight="1" x14ac:dyDescent="0.25">
      <c r="A90" s="40" t="str">
        <f t="shared" si="55"/>
        <v/>
      </c>
      <c r="B90" s="39"/>
      <c r="C90" s="39"/>
      <c r="D90" s="39"/>
      <c r="E90" s="39"/>
      <c r="F90" s="41"/>
      <c r="G90" s="39"/>
      <c r="H90" s="42"/>
      <c r="I90" s="39"/>
      <c r="J90" s="42"/>
      <c r="K90" s="42"/>
      <c r="L90" s="42"/>
      <c r="M90" s="42"/>
      <c r="N90" s="42"/>
      <c r="O90" s="42"/>
      <c r="P90" s="42"/>
      <c r="Q90" s="40" t="str">
        <f t="shared" si="67"/>
        <v/>
      </c>
      <c r="R90" s="82" t="str">
        <f>IF(ISERROR(VLOOKUP(AI90,AK$59:$AL$75,2,0)),"",VLOOKUP(AI90,AK$59:$AL$75,2,0))</f>
        <v/>
      </c>
      <c r="S90" s="13"/>
      <c r="T90" s="14">
        <f t="shared" si="45"/>
        <v>0</v>
      </c>
      <c r="U90" s="14">
        <f>IF(I90="",0,1)</f>
        <v>0</v>
      </c>
      <c r="V90" s="14">
        <f t="shared" si="46"/>
        <v>0</v>
      </c>
      <c r="W90" s="14">
        <f t="shared" si="47"/>
        <v>0</v>
      </c>
      <c r="X90" s="14">
        <f t="shared" si="48"/>
        <v>0</v>
      </c>
      <c r="Y90" s="14">
        <f t="shared" si="49"/>
        <v>0</v>
      </c>
      <c r="Z90" s="14">
        <f t="shared" si="69"/>
        <v>0</v>
      </c>
      <c r="AA90" s="14">
        <f t="shared" si="70"/>
        <v>0</v>
      </c>
      <c r="AB90" s="14">
        <f t="shared" si="71"/>
        <v>0</v>
      </c>
      <c r="AC90" s="14">
        <f t="shared" si="72"/>
        <v>0</v>
      </c>
      <c r="AD90" s="14">
        <f t="shared" si="73"/>
        <v>0</v>
      </c>
      <c r="AE90" s="13" t="str">
        <f t="shared" ref="AE90:AE107" si="81">YEAR(F90)&amp;RIGHT("0"&amp;MONTH(F90),2)&amp;RIGHT("0"&amp;DAY(F90),2)</f>
        <v>19000100</v>
      </c>
      <c r="AF90" s="9" t="str">
        <f t="shared" si="57"/>
        <v/>
      </c>
      <c r="AG90" s="9" t="str">
        <f t="shared" si="58"/>
        <v/>
      </c>
      <c r="AH90" s="9" t="str">
        <f t="shared" si="59"/>
        <v/>
      </c>
      <c r="AI90" s="4" t="str">
        <f t="shared" si="68"/>
        <v/>
      </c>
      <c r="AP90" s="7">
        <v>183</v>
      </c>
      <c r="AQ90" s="4">
        <f t="shared" ref="AQ90:AQ107" si="82">LEN(TRIM(B90))+LEN(TRIM(C90))</f>
        <v>0</v>
      </c>
      <c r="AR90" s="4" t="str">
        <f t="shared" ref="AR90:AR107" si="83">IF(AQ90=2,TRIM(B90)&amp;"      "&amp;TRIM(C90),IF(AQ90=3,TRIM(B90)&amp;"    "&amp;TRIM(C90),IF(AQ90=4,TRIM(B90)&amp;"  "&amp;TRIM(C90),TRIM(B90)&amp;TRIM(C90))))</f>
        <v/>
      </c>
      <c r="AS90" s="4" t="str">
        <f t="shared" ref="AS90:AS107" si="84">D90&amp;" "&amp;E90</f>
        <v xml:space="preserve"> </v>
      </c>
      <c r="AT90" s="4" t="str">
        <f t="shared" si="60"/>
        <v/>
      </c>
      <c r="AU90" s="4" t="str">
        <f t="shared" si="61"/>
        <v/>
      </c>
      <c r="AV90" s="4" t="str">
        <f t="shared" si="62"/>
        <v/>
      </c>
      <c r="AW90" s="4" t="str">
        <f t="shared" si="74"/>
        <v/>
      </c>
      <c r="AX90" s="4" t="str">
        <f t="shared" si="75"/>
        <v/>
      </c>
      <c r="AY90" s="4" t="str">
        <f t="shared" si="63"/>
        <v/>
      </c>
      <c r="AZ90" s="4" t="str">
        <f t="shared" si="64"/>
        <v/>
      </c>
      <c r="BA90" s="4" t="str">
        <f t="shared" si="65"/>
        <v/>
      </c>
      <c r="BB90" s="4" t="str">
        <f t="shared" si="76"/>
        <v/>
      </c>
      <c r="BC90" s="4" t="str">
        <f t="shared" si="77"/>
        <v/>
      </c>
      <c r="BD90" s="4" t="str">
        <f t="shared" si="54"/>
        <v>999:99.99</v>
      </c>
      <c r="BE90" s="4" t="str">
        <f t="shared" si="78"/>
        <v>999:99.99</v>
      </c>
      <c r="BF90" s="4" t="str">
        <f t="shared" si="66"/>
        <v>999:99.99</v>
      </c>
      <c r="BG90" s="4" t="str">
        <f t="shared" si="79"/>
        <v>999:99.99</v>
      </c>
      <c r="BH90" s="4" t="str">
        <f t="shared" si="80"/>
        <v>999:99.99</v>
      </c>
    </row>
    <row r="91" spans="1:60" ht="24" customHeight="1" x14ac:dyDescent="0.25">
      <c r="A91" s="40" t="str">
        <f t="shared" si="55"/>
        <v/>
      </c>
      <c r="B91" s="39"/>
      <c r="C91" s="39"/>
      <c r="D91" s="39"/>
      <c r="E91" s="39"/>
      <c r="F91" s="41"/>
      <c r="G91" s="39"/>
      <c r="H91" s="42"/>
      <c r="I91" s="39"/>
      <c r="J91" s="42"/>
      <c r="K91" s="42"/>
      <c r="L91" s="42"/>
      <c r="M91" s="42"/>
      <c r="N91" s="42"/>
      <c r="O91" s="42"/>
      <c r="P91" s="42"/>
      <c r="Q91" s="40" t="str">
        <f t="shared" si="67"/>
        <v/>
      </c>
      <c r="R91" s="82" t="str">
        <f>IF(ISERROR(VLOOKUP(AI91,AK$59:$AL$75,2,0)),"",VLOOKUP(AI91,AK$59:$AL$75,2,0))</f>
        <v/>
      </c>
      <c r="S91" s="13"/>
      <c r="T91" s="14">
        <f t="shared" si="45"/>
        <v>0</v>
      </c>
      <c r="U91" s="14">
        <f>IF(I91="",0,1)</f>
        <v>0</v>
      </c>
      <c r="V91" s="14">
        <f t="shared" si="46"/>
        <v>0</v>
      </c>
      <c r="W91" s="14">
        <f t="shared" si="47"/>
        <v>0</v>
      </c>
      <c r="X91" s="14">
        <f t="shared" si="48"/>
        <v>0</v>
      </c>
      <c r="Y91" s="14">
        <f t="shared" si="49"/>
        <v>0</v>
      </c>
      <c r="Z91" s="14">
        <f t="shared" si="69"/>
        <v>0</v>
      </c>
      <c r="AA91" s="14">
        <f t="shared" si="70"/>
        <v>0</v>
      </c>
      <c r="AB91" s="14">
        <f t="shared" si="71"/>
        <v>0</v>
      </c>
      <c r="AC91" s="14">
        <f t="shared" si="72"/>
        <v>0</v>
      </c>
      <c r="AD91" s="14">
        <f t="shared" si="73"/>
        <v>0</v>
      </c>
      <c r="AE91" s="13" t="str">
        <f t="shared" si="81"/>
        <v>19000100</v>
      </c>
      <c r="AF91" s="9" t="str">
        <f t="shared" si="57"/>
        <v/>
      </c>
      <c r="AG91" s="9" t="str">
        <f t="shared" si="58"/>
        <v/>
      </c>
      <c r="AH91" s="9" t="str">
        <f t="shared" si="59"/>
        <v/>
      </c>
      <c r="AI91" s="4" t="str">
        <f t="shared" si="68"/>
        <v/>
      </c>
      <c r="AP91" s="7">
        <v>184</v>
      </c>
      <c r="AQ91" s="4">
        <f t="shared" si="82"/>
        <v>0</v>
      </c>
      <c r="AR91" s="4" t="str">
        <f t="shared" si="83"/>
        <v/>
      </c>
      <c r="AS91" s="4" t="str">
        <f t="shared" si="84"/>
        <v xml:space="preserve"> </v>
      </c>
      <c r="AT91" s="4" t="str">
        <f t="shared" si="60"/>
        <v/>
      </c>
      <c r="AU91" s="4" t="str">
        <f t="shared" si="61"/>
        <v/>
      </c>
      <c r="AV91" s="4" t="str">
        <f t="shared" si="62"/>
        <v/>
      </c>
      <c r="AW91" s="4" t="str">
        <f t="shared" si="74"/>
        <v/>
      </c>
      <c r="AX91" s="4" t="str">
        <f t="shared" si="75"/>
        <v/>
      </c>
      <c r="AY91" s="4" t="str">
        <f t="shared" si="63"/>
        <v/>
      </c>
      <c r="AZ91" s="4" t="str">
        <f t="shared" si="64"/>
        <v/>
      </c>
      <c r="BA91" s="4" t="str">
        <f t="shared" si="65"/>
        <v/>
      </c>
      <c r="BB91" s="4" t="str">
        <f t="shared" si="76"/>
        <v/>
      </c>
      <c r="BC91" s="4" t="str">
        <f t="shared" si="77"/>
        <v/>
      </c>
      <c r="BD91" s="4" t="str">
        <f t="shared" si="54"/>
        <v>999:99.99</v>
      </c>
      <c r="BE91" s="4" t="str">
        <f t="shared" si="78"/>
        <v>999:99.99</v>
      </c>
      <c r="BF91" s="4" t="str">
        <f t="shared" si="66"/>
        <v>999:99.99</v>
      </c>
      <c r="BG91" s="4" t="str">
        <f t="shared" si="79"/>
        <v>999:99.99</v>
      </c>
      <c r="BH91" s="4" t="str">
        <f t="shared" si="80"/>
        <v>999:99.99</v>
      </c>
    </row>
    <row r="92" spans="1:60" ht="24" customHeight="1" x14ac:dyDescent="0.25">
      <c r="A92" s="40" t="str">
        <f t="shared" si="55"/>
        <v/>
      </c>
      <c r="B92" s="39"/>
      <c r="C92" s="39"/>
      <c r="D92" s="39"/>
      <c r="E92" s="39"/>
      <c r="F92" s="41"/>
      <c r="G92" s="39"/>
      <c r="H92" s="42"/>
      <c r="I92" s="39"/>
      <c r="J92" s="42"/>
      <c r="K92" s="42"/>
      <c r="L92" s="42"/>
      <c r="M92" s="42"/>
      <c r="N92" s="42"/>
      <c r="O92" s="42"/>
      <c r="P92" s="42"/>
      <c r="Q92" s="40" t="str">
        <f t="shared" si="67"/>
        <v/>
      </c>
      <c r="R92" s="82" t="str">
        <f>IF(ISERROR(VLOOKUP(AI92,AK$59:$AL$75,2,0)),"",VLOOKUP(AI92,AK$59:$AL$75,2,0))</f>
        <v/>
      </c>
      <c r="S92" s="13"/>
      <c r="T92" s="14">
        <f t="shared" si="45"/>
        <v>0</v>
      </c>
      <c r="U92" s="14">
        <f t="shared" ref="U92:U107" si="85">IF(I92="",0,1)</f>
        <v>0</v>
      </c>
      <c r="V92" s="14">
        <f t="shared" si="46"/>
        <v>0</v>
      </c>
      <c r="W92" s="14">
        <f t="shared" si="47"/>
        <v>0</v>
      </c>
      <c r="X92" s="14">
        <f t="shared" si="48"/>
        <v>0</v>
      </c>
      <c r="Y92" s="14">
        <f t="shared" si="49"/>
        <v>0</v>
      </c>
      <c r="Z92" s="14">
        <f t="shared" si="69"/>
        <v>0</v>
      </c>
      <c r="AA92" s="14">
        <f t="shared" si="70"/>
        <v>0</v>
      </c>
      <c r="AB92" s="14">
        <f t="shared" si="71"/>
        <v>0</v>
      </c>
      <c r="AC92" s="14">
        <f t="shared" si="72"/>
        <v>0</v>
      </c>
      <c r="AD92" s="14">
        <f t="shared" si="73"/>
        <v>0</v>
      </c>
      <c r="AE92" s="13" t="str">
        <f t="shared" si="81"/>
        <v>19000100</v>
      </c>
      <c r="AF92" s="9" t="str">
        <f t="shared" si="57"/>
        <v/>
      </c>
      <c r="AG92" s="9" t="str">
        <f t="shared" si="58"/>
        <v/>
      </c>
      <c r="AH92" s="9" t="str">
        <f t="shared" si="59"/>
        <v/>
      </c>
      <c r="AI92" s="4" t="str">
        <f t="shared" si="68"/>
        <v/>
      </c>
      <c r="AP92" s="7">
        <v>185</v>
      </c>
      <c r="AQ92" s="4">
        <f t="shared" si="82"/>
        <v>0</v>
      </c>
      <c r="AR92" s="4" t="str">
        <f t="shared" si="83"/>
        <v/>
      </c>
      <c r="AS92" s="4" t="str">
        <f t="shared" si="84"/>
        <v xml:space="preserve"> </v>
      </c>
      <c r="AT92" s="4" t="str">
        <f t="shared" si="60"/>
        <v/>
      </c>
      <c r="AU92" s="4" t="str">
        <f t="shared" si="61"/>
        <v/>
      </c>
      <c r="AV92" s="4" t="str">
        <f t="shared" si="62"/>
        <v/>
      </c>
      <c r="AW92" s="4" t="str">
        <f t="shared" si="74"/>
        <v/>
      </c>
      <c r="AX92" s="4" t="str">
        <f t="shared" si="75"/>
        <v/>
      </c>
      <c r="AY92" s="4" t="str">
        <f t="shared" si="63"/>
        <v/>
      </c>
      <c r="AZ92" s="4" t="str">
        <f t="shared" si="64"/>
        <v/>
      </c>
      <c r="BA92" s="4" t="str">
        <f t="shared" si="65"/>
        <v/>
      </c>
      <c r="BB92" s="4" t="str">
        <f t="shared" si="76"/>
        <v/>
      </c>
      <c r="BC92" s="4" t="str">
        <f t="shared" si="77"/>
        <v/>
      </c>
      <c r="BD92" s="4" t="str">
        <f t="shared" si="54"/>
        <v>999:99.99</v>
      </c>
      <c r="BE92" s="4" t="str">
        <f t="shared" si="78"/>
        <v>999:99.99</v>
      </c>
      <c r="BF92" s="4" t="str">
        <f t="shared" si="66"/>
        <v>999:99.99</v>
      </c>
      <c r="BG92" s="4" t="str">
        <f t="shared" si="79"/>
        <v>999:99.99</v>
      </c>
      <c r="BH92" s="4" t="str">
        <f t="shared" si="80"/>
        <v>999:99.99</v>
      </c>
    </row>
    <row r="93" spans="1:60" ht="24" customHeight="1" x14ac:dyDescent="0.25">
      <c r="A93" s="40" t="str">
        <f t="shared" si="55"/>
        <v/>
      </c>
      <c r="B93" s="39"/>
      <c r="C93" s="39"/>
      <c r="D93" s="39"/>
      <c r="E93" s="39"/>
      <c r="F93" s="41"/>
      <c r="G93" s="39"/>
      <c r="H93" s="42"/>
      <c r="I93" s="39"/>
      <c r="J93" s="42"/>
      <c r="K93" s="42"/>
      <c r="L93" s="42"/>
      <c r="M93" s="42"/>
      <c r="N93" s="42"/>
      <c r="O93" s="42"/>
      <c r="P93" s="42"/>
      <c r="Q93" s="40" t="str">
        <f t="shared" si="67"/>
        <v/>
      </c>
      <c r="R93" s="82" t="str">
        <f>IF(ISERROR(VLOOKUP(AI93,AK$59:$AL$75,2,0)),"",VLOOKUP(AI93,AK$59:$AL$75,2,0))</f>
        <v/>
      </c>
      <c r="S93" s="13"/>
      <c r="T93" s="14">
        <f t="shared" si="45"/>
        <v>0</v>
      </c>
      <c r="U93" s="14">
        <f t="shared" si="85"/>
        <v>0</v>
      </c>
      <c r="V93" s="14">
        <f t="shared" si="46"/>
        <v>0</v>
      </c>
      <c r="W93" s="14">
        <f t="shared" si="47"/>
        <v>0</v>
      </c>
      <c r="X93" s="14">
        <f t="shared" si="48"/>
        <v>0</v>
      </c>
      <c r="Y93" s="14">
        <f t="shared" si="49"/>
        <v>0</v>
      </c>
      <c r="Z93" s="14">
        <f t="shared" si="69"/>
        <v>0</v>
      </c>
      <c r="AA93" s="14">
        <f t="shared" si="70"/>
        <v>0</v>
      </c>
      <c r="AB93" s="14">
        <f t="shared" si="71"/>
        <v>0</v>
      </c>
      <c r="AC93" s="14">
        <f t="shared" si="72"/>
        <v>0</v>
      </c>
      <c r="AD93" s="14">
        <f t="shared" si="73"/>
        <v>0</v>
      </c>
      <c r="AE93" s="13" t="str">
        <f t="shared" si="81"/>
        <v>19000100</v>
      </c>
      <c r="AF93" s="9" t="str">
        <f t="shared" si="57"/>
        <v/>
      </c>
      <c r="AG93" s="9" t="str">
        <f t="shared" si="58"/>
        <v/>
      </c>
      <c r="AH93" s="9" t="str">
        <f t="shared" si="59"/>
        <v/>
      </c>
      <c r="AI93" s="4" t="str">
        <f t="shared" si="68"/>
        <v/>
      </c>
      <c r="AP93" s="7">
        <v>186</v>
      </c>
      <c r="AQ93" s="4">
        <f t="shared" si="82"/>
        <v>0</v>
      </c>
      <c r="AR93" s="4" t="str">
        <f t="shared" si="83"/>
        <v/>
      </c>
      <c r="AS93" s="4" t="str">
        <f t="shared" si="84"/>
        <v xml:space="preserve"> </v>
      </c>
      <c r="AT93" s="4" t="str">
        <f t="shared" si="60"/>
        <v/>
      </c>
      <c r="AU93" s="4" t="str">
        <f t="shared" si="61"/>
        <v/>
      </c>
      <c r="AV93" s="4" t="str">
        <f t="shared" si="62"/>
        <v/>
      </c>
      <c r="AW93" s="4" t="str">
        <f t="shared" si="74"/>
        <v/>
      </c>
      <c r="AX93" s="4" t="str">
        <f t="shared" si="75"/>
        <v/>
      </c>
      <c r="AY93" s="4" t="str">
        <f t="shared" si="63"/>
        <v/>
      </c>
      <c r="AZ93" s="4" t="str">
        <f t="shared" si="64"/>
        <v/>
      </c>
      <c r="BA93" s="4" t="str">
        <f t="shared" si="65"/>
        <v/>
      </c>
      <c r="BB93" s="4" t="str">
        <f t="shared" si="76"/>
        <v/>
      </c>
      <c r="BC93" s="4" t="str">
        <f t="shared" si="77"/>
        <v/>
      </c>
      <c r="BD93" s="4" t="str">
        <f t="shared" si="54"/>
        <v>999:99.99</v>
      </c>
      <c r="BE93" s="4" t="str">
        <f t="shared" si="78"/>
        <v>999:99.99</v>
      </c>
      <c r="BF93" s="4" t="str">
        <f t="shared" si="66"/>
        <v>999:99.99</v>
      </c>
      <c r="BG93" s="4" t="str">
        <f t="shared" si="79"/>
        <v>999:99.99</v>
      </c>
      <c r="BH93" s="4" t="str">
        <f t="shared" si="80"/>
        <v>999:99.99</v>
      </c>
    </row>
    <row r="94" spans="1:60" ht="24" customHeight="1" x14ac:dyDescent="0.25">
      <c r="A94" s="40" t="str">
        <f t="shared" si="55"/>
        <v/>
      </c>
      <c r="B94" s="39"/>
      <c r="C94" s="39"/>
      <c r="D94" s="39"/>
      <c r="E94" s="39"/>
      <c r="F94" s="41"/>
      <c r="G94" s="39"/>
      <c r="H94" s="42"/>
      <c r="I94" s="39"/>
      <c r="J94" s="42"/>
      <c r="K94" s="42"/>
      <c r="L94" s="42"/>
      <c r="M94" s="42"/>
      <c r="N94" s="42"/>
      <c r="O94" s="42"/>
      <c r="P94" s="42"/>
      <c r="Q94" s="40" t="str">
        <f t="shared" si="67"/>
        <v/>
      </c>
      <c r="R94" s="82" t="str">
        <f>IF(ISERROR(VLOOKUP(AI94,AK$59:$AL$75,2,0)),"",VLOOKUP(AI94,AK$59:$AL$75,2,0))</f>
        <v/>
      </c>
      <c r="S94" s="13"/>
      <c r="T94" s="14">
        <f t="shared" si="45"/>
        <v>0</v>
      </c>
      <c r="U94" s="14">
        <f t="shared" si="85"/>
        <v>0</v>
      </c>
      <c r="V94" s="14">
        <f t="shared" si="46"/>
        <v>0</v>
      </c>
      <c r="W94" s="14">
        <f t="shared" si="47"/>
        <v>0</v>
      </c>
      <c r="X94" s="14">
        <f t="shared" si="48"/>
        <v>0</v>
      </c>
      <c r="Y94" s="14">
        <f t="shared" si="49"/>
        <v>0</v>
      </c>
      <c r="Z94" s="14">
        <f t="shared" si="69"/>
        <v>0</v>
      </c>
      <c r="AA94" s="14">
        <f t="shared" si="70"/>
        <v>0</v>
      </c>
      <c r="AB94" s="14">
        <f t="shared" si="71"/>
        <v>0</v>
      </c>
      <c r="AC94" s="14">
        <f t="shared" si="72"/>
        <v>0</v>
      </c>
      <c r="AD94" s="14">
        <f t="shared" si="73"/>
        <v>0</v>
      </c>
      <c r="AE94" s="13" t="str">
        <f t="shared" si="81"/>
        <v>19000100</v>
      </c>
      <c r="AF94" s="9" t="str">
        <f t="shared" si="57"/>
        <v/>
      </c>
      <c r="AG94" s="9" t="str">
        <f t="shared" si="58"/>
        <v/>
      </c>
      <c r="AH94" s="9" t="str">
        <f t="shared" si="59"/>
        <v/>
      </c>
      <c r="AI94" s="4" t="str">
        <f t="shared" si="68"/>
        <v/>
      </c>
      <c r="AP94" s="7">
        <v>187</v>
      </c>
      <c r="AQ94" s="4">
        <f t="shared" si="82"/>
        <v>0</v>
      </c>
      <c r="AR94" s="4" t="str">
        <f t="shared" si="83"/>
        <v/>
      </c>
      <c r="AS94" s="4" t="str">
        <f t="shared" si="84"/>
        <v xml:space="preserve"> </v>
      </c>
      <c r="AT94" s="4" t="str">
        <f t="shared" si="60"/>
        <v/>
      </c>
      <c r="AU94" s="4" t="str">
        <f t="shared" si="61"/>
        <v/>
      </c>
      <c r="AV94" s="4" t="str">
        <f t="shared" si="62"/>
        <v/>
      </c>
      <c r="AW94" s="4" t="str">
        <f t="shared" si="74"/>
        <v/>
      </c>
      <c r="AX94" s="4" t="str">
        <f t="shared" si="75"/>
        <v/>
      </c>
      <c r="AY94" s="4" t="str">
        <f t="shared" si="63"/>
        <v/>
      </c>
      <c r="AZ94" s="4" t="str">
        <f t="shared" si="64"/>
        <v/>
      </c>
      <c r="BA94" s="4" t="str">
        <f t="shared" si="65"/>
        <v/>
      </c>
      <c r="BB94" s="4" t="str">
        <f t="shared" si="76"/>
        <v/>
      </c>
      <c r="BC94" s="4" t="str">
        <f t="shared" si="77"/>
        <v/>
      </c>
      <c r="BD94" s="4" t="str">
        <f t="shared" si="54"/>
        <v>999:99.99</v>
      </c>
      <c r="BE94" s="4" t="str">
        <f t="shared" si="78"/>
        <v>999:99.99</v>
      </c>
      <c r="BF94" s="4" t="str">
        <f t="shared" si="66"/>
        <v>999:99.99</v>
      </c>
      <c r="BG94" s="4" t="str">
        <f t="shared" si="79"/>
        <v>999:99.99</v>
      </c>
      <c r="BH94" s="4" t="str">
        <f t="shared" si="80"/>
        <v>999:99.99</v>
      </c>
    </row>
    <row r="95" spans="1:60" ht="24" customHeight="1" x14ac:dyDescent="0.25">
      <c r="A95" s="40" t="str">
        <f t="shared" si="55"/>
        <v/>
      </c>
      <c r="B95" s="39"/>
      <c r="C95" s="39"/>
      <c r="D95" s="39"/>
      <c r="E95" s="39"/>
      <c r="F95" s="41"/>
      <c r="G95" s="39"/>
      <c r="H95" s="42"/>
      <c r="I95" s="39"/>
      <c r="J95" s="42"/>
      <c r="K95" s="42"/>
      <c r="L95" s="42"/>
      <c r="M95" s="42"/>
      <c r="N95" s="42"/>
      <c r="O95" s="42"/>
      <c r="P95" s="42"/>
      <c r="Q95" s="40" t="str">
        <f t="shared" si="67"/>
        <v/>
      </c>
      <c r="R95" s="82" t="str">
        <f>IF(ISERROR(VLOOKUP(AI95,AK$59:$AL$75,2,0)),"",VLOOKUP(AI95,AK$59:$AL$75,2,0))</f>
        <v/>
      </c>
      <c r="S95" s="13"/>
      <c r="T95" s="14">
        <f t="shared" si="45"/>
        <v>0</v>
      </c>
      <c r="U95" s="14">
        <f t="shared" si="85"/>
        <v>0</v>
      </c>
      <c r="V95" s="14">
        <f t="shared" si="46"/>
        <v>0</v>
      </c>
      <c r="W95" s="14">
        <f t="shared" si="47"/>
        <v>0</v>
      </c>
      <c r="X95" s="14">
        <f t="shared" si="48"/>
        <v>0</v>
      </c>
      <c r="Y95" s="14">
        <f t="shared" si="49"/>
        <v>0</v>
      </c>
      <c r="Z95" s="14">
        <f t="shared" si="69"/>
        <v>0</v>
      </c>
      <c r="AA95" s="14">
        <f t="shared" si="70"/>
        <v>0</v>
      </c>
      <c r="AB95" s="14">
        <f t="shared" si="71"/>
        <v>0</v>
      </c>
      <c r="AC95" s="14">
        <f t="shared" si="72"/>
        <v>0</v>
      </c>
      <c r="AD95" s="14">
        <f t="shared" si="73"/>
        <v>0</v>
      </c>
      <c r="AE95" s="13" t="str">
        <f t="shared" si="81"/>
        <v>19000100</v>
      </c>
      <c r="AF95" s="9" t="str">
        <f t="shared" si="57"/>
        <v/>
      </c>
      <c r="AG95" s="9" t="str">
        <f t="shared" si="58"/>
        <v/>
      </c>
      <c r="AH95" s="9" t="str">
        <f t="shared" si="59"/>
        <v/>
      </c>
      <c r="AI95" s="4" t="str">
        <f t="shared" si="68"/>
        <v/>
      </c>
      <c r="AP95" s="7">
        <v>188</v>
      </c>
      <c r="AQ95" s="4">
        <f t="shared" si="82"/>
        <v>0</v>
      </c>
      <c r="AR95" s="4" t="str">
        <f t="shared" si="83"/>
        <v/>
      </c>
      <c r="AS95" s="4" t="str">
        <f t="shared" si="84"/>
        <v xml:space="preserve"> </v>
      </c>
      <c r="AT95" s="4" t="str">
        <f t="shared" si="60"/>
        <v/>
      </c>
      <c r="AU95" s="4" t="str">
        <f t="shared" si="61"/>
        <v/>
      </c>
      <c r="AV95" s="4" t="str">
        <f t="shared" si="62"/>
        <v/>
      </c>
      <c r="AW95" s="4" t="str">
        <f t="shared" si="74"/>
        <v/>
      </c>
      <c r="AX95" s="4" t="str">
        <f t="shared" si="75"/>
        <v/>
      </c>
      <c r="AY95" s="4" t="str">
        <f t="shared" si="63"/>
        <v/>
      </c>
      <c r="AZ95" s="4" t="str">
        <f t="shared" si="64"/>
        <v/>
      </c>
      <c r="BA95" s="4" t="str">
        <f t="shared" si="65"/>
        <v/>
      </c>
      <c r="BB95" s="4" t="str">
        <f t="shared" si="76"/>
        <v/>
      </c>
      <c r="BC95" s="4" t="str">
        <f t="shared" si="77"/>
        <v/>
      </c>
      <c r="BD95" s="4" t="str">
        <f t="shared" si="54"/>
        <v>999:99.99</v>
      </c>
      <c r="BE95" s="4" t="str">
        <f t="shared" si="78"/>
        <v>999:99.99</v>
      </c>
      <c r="BF95" s="4" t="str">
        <f t="shared" si="66"/>
        <v>999:99.99</v>
      </c>
      <c r="BG95" s="4" t="str">
        <f t="shared" si="79"/>
        <v>999:99.99</v>
      </c>
      <c r="BH95" s="4" t="str">
        <f t="shared" si="80"/>
        <v>999:99.99</v>
      </c>
    </row>
    <row r="96" spans="1:60" ht="24" customHeight="1" x14ac:dyDescent="0.25">
      <c r="A96" s="40" t="str">
        <f t="shared" si="55"/>
        <v/>
      </c>
      <c r="B96" s="39"/>
      <c r="C96" s="39"/>
      <c r="D96" s="39"/>
      <c r="E96" s="39"/>
      <c r="F96" s="41"/>
      <c r="G96" s="39"/>
      <c r="H96" s="42"/>
      <c r="I96" s="39"/>
      <c r="J96" s="42"/>
      <c r="K96" s="42"/>
      <c r="L96" s="42"/>
      <c r="M96" s="42"/>
      <c r="N96" s="42"/>
      <c r="O96" s="42"/>
      <c r="P96" s="42"/>
      <c r="Q96" s="40" t="str">
        <f t="shared" si="67"/>
        <v/>
      </c>
      <c r="R96" s="82" t="str">
        <f>IF(ISERROR(VLOOKUP(AI96,AK$59:$AL$75,2,0)),"",VLOOKUP(AI96,AK$59:$AL$75,2,0))</f>
        <v/>
      </c>
      <c r="S96" s="13"/>
      <c r="T96" s="14">
        <f t="shared" si="45"/>
        <v>0</v>
      </c>
      <c r="U96" s="14">
        <f t="shared" si="85"/>
        <v>0</v>
      </c>
      <c r="V96" s="14">
        <f t="shared" si="46"/>
        <v>0</v>
      </c>
      <c r="W96" s="14">
        <f t="shared" si="47"/>
        <v>0</v>
      </c>
      <c r="X96" s="14">
        <f t="shared" si="48"/>
        <v>0</v>
      </c>
      <c r="Y96" s="14">
        <f t="shared" si="49"/>
        <v>0</v>
      </c>
      <c r="Z96" s="14">
        <f t="shared" si="69"/>
        <v>0</v>
      </c>
      <c r="AA96" s="14">
        <f t="shared" si="70"/>
        <v>0</v>
      </c>
      <c r="AB96" s="14">
        <f t="shared" si="71"/>
        <v>0</v>
      </c>
      <c r="AC96" s="14">
        <f t="shared" si="72"/>
        <v>0</v>
      </c>
      <c r="AD96" s="14">
        <f t="shared" si="73"/>
        <v>0</v>
      </c>
      <c r="AE96" s="13" t="str">
        <f t="shared" si="81"/>
        <v>19000100</v>
      </c>
      <c r="AF96" s="9" t="str">
        <f t="shared" si="57"/>
        <v/>
      </c>
      <c r="AG96" s="9" t="str">
        <f t="shared" si="58"/>
        <v/>
      </c>
      <c r="AH96" s="9" t="str">
        <f t="shared" si="59"/>
        <v/>
      </c>
      <c r="AI96" s="4" t="str">
        <f t="shared" si="68"/>
        <v/>
      </c>
      <c r="AP96" s="7">
        <v>189</v>
      </c>
      <c r="AQ96" s="4">
        <f t="shared" si="82"/>
        <v>0</v>
      </c>
      <c r="AR96" s="4" t="str">
        <f t="shared" si="83"/>
        <v/>
      </c>
      <c r="AS96" s="4" t="str">
        <f t="shared" si="84"/>
        <v xml:space="preserve"> </v>
      </c>
      <c r="AT96" s="4" t="str">
        <f t="shared" si="60"/>
        <v/>
      </c>
      <c r="AU96" s="4" t="str">
        <f t="shared" si="61"/>
        <v/>
      </c>
      <c r="AV96" s="4" t="str">
        <f t="shared" si="62"/>
        <v/>
      </c>
      <c r="AW96" s="4" t="str">
        <f t="shared" si="74"/>
        <v/>
      </c>
      <c r="AX96" s="4" t="str">
        <f t="shared" si="75"/>
        <v/>
      </c>
      <c r="AY96" s="4" t="str">
        <f t="shared" si="63"/>
        <v/>
      </c>
      <c r="AZ96" s="4" t="str">
        <f t="shared" si="64"/>
        <v/>
      </c>
      <c r="BA96" s="4" t="str">
        <f t="shared" si="65"/>
        <v/>
      </c>
      <c r="BB96" s="4" t="str">
        <f t="shared" si="76"/>
        <v/>
      </c>
      <c r="BC96" s="4" t="str">
        <f t="shared" si="77"/>
        <v/>
      </c>
      <c r="BD96" s="4" t="str">
        <f t="shared" si="54"/>
        <v>999:99.99</v>
      </c>
      <c r="BE96" s="4" t="str">
        <f t="shared" si="78"/>
        <v>999:99.99</v>
      </c>
      <c r="BF96" s="4" t="str">
        <f t="shared" si="66"/>
        <v>999:99.99</v>
      </c>
      <c r="BG96" s="4" t="str">
        <f t="shared" si="79"/>
        <v>999:99.99</v>
      </c>
      <c r="BH96" s="4" t="str">
        <f t="shared" si="80"/>
        <v>999:99.99</v>
      </c>
    </row>
    <row r="97" spans="1:60" ht="24" customHeight="1" x14ac:dyDescent="0.25">
      <c r="A97" s="40" t="str">
        <f t="shared" si="55"/>
        <v/>
      </c>
      <c r="B97" s="39"/>
      <c r="C97" s="39"/>
      <c r="D97" s="39"/>
      <c r="E97" s="39"/>
      <c r="F97" s="41"/>
      <c r="G97" s="39"/>
      <c r="H97" s="42"/>
      <c r="I97" s="39"/>
      <c r="J97" s="42"/>
      <c r="K97" s="42"/>
      <c r="L97" s="42"/>
      <c r="M97" s="42"/>
      <c r="N97" s="42"/>
      <c r="O97" s="42"/>
      <c r="P97" s="42"/>
      <c r="Q97" s="40" t="str">
        <f t="shared" si="67"/>
        <v/>
      </c>
      <c r="R97" s="82" t="str">
        <f>IF(ISERROR(VLOOKUP(AI97,AK$59:$AL$75,2,0)),"",VLOOKUP(AI97,AK$59:$AL$75,2,0))</f>
        <v/>
      </c>
      <c r="S97" s="13"/>
      <c r="T97" s="14">
        <f t="shared" si="45"/>
        <v>0</v>
      </c>
      <c r="U97" s="14">
        <f t="shared" si="85"/>
        <v>0</v>
      </c>
      <c r="V97" s="14">
        <f t="shared" si="46"/>
        <v>0</v>
      </c>
      <c r="W97" s="14">
        <f t="shared" si="47"/>
        <v>0</v>
      </c>
      <c r="X97" s="14">
        <f t="shared" si="48"/>
        <v>0</v>
      </c>
      <c r="Y97" s="14">
        <f t="shared" si="49"/>
        <v>0</v>
      </c>
      <c r="Z97" s="14">
        <f t="shared" si="69"/>
        <v>0</v>
      </c>
      <c r="AA97" s="14">
        <f t="shared" si="70"/>
        <v>0</v>
      </c>
      <c r="AB97" s="14">
        <f t="shared" si="71"/>
        <v>0</v>
      </c>
      <c r="AC97" s="14">
        <f t="shared" si="72"/>
        <v>0</v>
      </c>
      <c r="AD97" s="14">
        <f t="shared" si="73"/>
        <v>0</v>
      </c>
      <c r="AE97" s="13" t="str">
        <f t="shared" si="81"/>
        <v>19000100</v>
      </c>
      <c r="AF97" s="9" t="str">
        <f t="shared" si="57"/>
        <v/>
      </c>
      <c r="AG97" s="9" t="str">
        <f t="shared" si="58"/>
        <v/>
      </c>
      <c r="AH97" s="9" t="str">
        <f t="shared" si="59"/>
        <v/>
      </c>
      <c r="AI97" s="4" t="str">
        <f t="shared" si="68"/>
        <v/>
      </c>
      <c r="AP97" s="7">
        <v>190</v>
      </c>
      <c r="AQ97" s="4">
        <f t="shared" si="82"/>
        <v>0</v>
      </c>
      <c r="AR97" s="4" t="str">
        <f t="shared" si="83"/>
        <v/>
      </c>
      <c r="AS97" s="4" t="str">
        <f t="shared" si="84"/>
        <v xml:space="preserve"> </v>
      </c>
      <c r="AT97" s="4" t="str">
        <f t="shared" si="60"/>
        <v/>
      </c>
      <c r="AU97" s="4" t="str">
        <f t="shared" si="61"/>
        <v/>
      </c>
      <c r="AV97" s="4" t="str">
        <f t="shared" si="62"/>
        <v/>
      </c>
      <c r="AW97" s="4" t="str">
        <f t="shared" si="74"/>
        <v/>
      </c>
      <c r="AX97" s="4" t="str">
        <f t="shared" si="75"/>
        <v/>
      </c>
      <c r="AY97" s="4" t="str">
        <f t="shared" si="63"/>
        <v/>
      </c>
      <c r="AZ97" s="4" t="str">
        <f t="shared" si="64"/>
        <v/>
      </c>
      <c r="BA97" s="4" t="str">
        <f t="shared" si="65"/>
        <v/>
      </c>
      <c r="BB97" s="4" t="str">
        <f t="shared" si="76"/>
        <v/>
      </c>
      <c r="BC97" s="4" t="str">
        <f t="shared" si="77"/>
        <v/>
      </c>
      <c r="BD97" s="4" t="str">
        <f t="shared" si="54"/>
        <v>999:99.99</v>
      </c>
      <c r="BE97" s="4" t="str">
        <f t="shared" si="78"/>
        <v>999:99.99</v>
      </c>
      <c r="BF97" s="4" t="str">
        <f t="shared" si="66"/>
        <v>999:99.99</v>
      </c>
      <c r="BG97" s="4" t="str">
        <f t="shared" si="79"/>
        <v>999:99.99</v>
      </c>
      <c r="BH97" s="4" t="str">
        <f t="shared" si="80"/>
        <v>999:99.99</v>
      </c>
    </row>
    <row r="98" spans="1:60" ht="24" customHeight="1" x14ac:dyDescent="0.25">
      <c r="A98" s="40" t="str">
        <f t="shared" si="55"/>
        <v/>
      </c>
      <c r="B98" s="39"/>
      <c r="C98" s="39"/>
      <c r="D98" s="39"/>
      <c r="E98" s="39"/>
      <c r="F98" s="41"/>
      <c r="G98" s="39"/>
      <c r="H98" s="42"/>
      <c r="I98" s="39"/>
      <c r="J98" s="42"/>
      <c r="K98" s="42"/>
      <c r="L98" s="42"/>
      <c r="M98" s="42"/>
      <c r="N98" s="42"/>
      <c r="O98" s="42"/>
      <c r="P98" s="42"/>
      <c r="Q98" s="40" t="str">
        <f t="shared" si="67"/>
        <v/>
      </c>
      <c r="R98" s="82" t="str">
        <f>IF(ISERROR(VLOOKUP(AI98,AK$59:$AL$75,2,0)),"",VLOOKUP(AI98,AK$59:$AL$75,2,0))</f>
        <v/>
      </c>
      <c r="S98" s="13"/>
      <c r="T98" s="14">
        <f t="shared" si="45"/>
        <v>0</v>
      </c>
      <c r="U98" s="14">
        <f t="shared" si="85"/>
        <v>0</v>
      </c>
      <c r="V98" s="14">
        <f t="shared" si="46"/>
        <v>0</v>
      </c>
      <c r="W98" s="14">
        <f t="shared" si="47"/>
        <v>0</v>
      </c>
      <c r="X98" s="14">
        <f t="shared" si="48"/>
        <v>0</v>
      </c>
      <c r="Y98" s="14">
        <f t="shared" si="49"/>
        <v>0</v>
      </c>
      <c r="Z98" s="14">
        <f t="shared" si="69"/>
        <v>0</v>
      </c>
      <c r="AA98" s="14">
        <f t="shared" si="70"/>
        <v>0</v>
      </c>
      <c r="AB98" s="14">
        <f t="shared" si="71"/>
        <v>0</v>
      </c>
      <c r="AC98" s="14">
        <f t="shared" si="72"/>
        <v>0</v>
      </c>
      <c r="AD98" s="14">
        <f t="shared" si="73"/>
        <v>0</v>
      </c>
      <c r="AE98" s="13" t="str">
        <f t="shared" si="81"/>
        <v>19000100</v>
      </c>
      <c r="AF98" s="9" t="str">
        <f t="shared" si="57"/>
        <v/>
      </c>
      <c r="AG98" s="9" t="str">
        <f t="shared" si="58"/>
        <v/>
      </c>
      <c r="AH98" s="9" t="str">
        <f t="shared" si="59"/>
        <v/>
      </c>
      <c r="AI98" s="4" t="str">
        <f t="shared" si="68"/>
        <v/>
      </c>
      <c r="AP98" s="7">
        <v>191</v>
      </c>
      <c r="AQ98" s="4">
        <f t="shared" si="82"/>
        <v>0</v>
      </c>
      <c r="AR98" s="4" t="str">
        <f t="shared" si="83"/>
        <v/>
      </c>
      <c r="AS98" s="4" t="str">
        <f t="shared" si="84"/>
        <v xml:space="preserve"> </v>
      </c>
      <c r="AT98" s="4" t="str">
        <f t="shared" si="60"/>
        <v/>
      </c>
      <c r="AU98" s="4" t="str">
        <f t="shared" si="61"/>
        <v/>
      </c>
      <c r="AV98" s="4" t="str">
        <f t="shared" si="62"/>
        <v/>
      </c>
      <c r="AW98" s="4" t="str">
        <f t="shared" si="74"/>
        <v/>
      </c>
      <c r="AX98" s="4" t="str">
        <f t="shared" si="75"/>
        <v/>
      </c>
      <c r="AY98" s="4" t="str">
        <f t="shared" si="63"/>
        <v/>
      </c>
      <c r="AZ98" s="4" t="str">
        <f t="shared" si="64"/>
        <v/>
      </c>
      <c r="BA98" s="4" t="str">
        <f t="shared" si="65"/>
        <v/>
      </c>
      <c r="BB98" s="4" t="str">
        <f t="shared" si="76"/>
        <v/>
      </c>
      <c r="BC98" s="4" t="str">
        <f t="shared" si="77"/>
        <v/>
      </c>
      <c r="BD98" s="4" t="str">
        <f t="shared" si="54"/>
        <v>999:99.99</v>
      </c>
      <c r="BE98" s="4" t="str">
        <f t="shared" si="78"/>
        <v>999:99.99</v>
      </c>
      <c r="BF98" s="4" t="str">
        <f t="shared" si="66"/>
        <v>999:99.99</v>
      </c>
      <c r="BG98" s="4" t="str">
        <f t="shared" si="79"/>
        <v>999:99.99</v>
      </c>
      <c r="BH98" s="4" t="str">
        <f t="shared" si="80"/>
        <v>999:99.99</v>
      </c>
    </row>
    <row r="99" spans="1:60" ht="24" customHeight="1" x14ac:dyDescent="0.25">
      <c r="A99" s="40" t="str">
        <f t="shared" si="55"/>
        <v/>
      </c>
      <c r="B99" s="39"/>
      <c r="C99" s="39"/>
      <c r="D99" s="39"/>
      <c r="E99" s="39"/>
      <c r="F99" s="41"/>
      <c r="G99" s="39"/>
      <c r="H99" s="42"/>
      <c r="I99" s="39"/>
      <c r="J99" s="42"/>
      <c r="K99" s="42"/>
      <c r="L99" s="42"/>
      <c r="M99" s="42"/>
      <c r="N99" s="42"/>
      <c r="O99" s="42"/>
      <c r="P99" s="42"/>
      <c r="Q99" s="40" t="str">
        <f t="shared" si="67"/>
        <v/>
      </c>
      <c r="R99" s="82" t="str">
        <f>IF(ISERROR(VLOOKUP(AI99,AK$59:$AL$75,2,0)),"",VLOOKUP(AI99,AK$59:$AL$75,2,0))</f>
        <v/>
      </c>
      <c r="S99" s="13"/>
      <c r="T99" s="14">
        <f t="shared" si="45"/>
        <v>0</v>
      </c>
      <c r="U99" s="14">
        <f t="shared" si="85"/>
        <v>0</v>
      </c>
      <c r="V99" s="14">
        <f t="shared" si="46"/>
        <v>0</v>
      </c>
      <c r="W99" s="14">
        <f t="shared" si="47"/>
        <v>0</v>
      </c>
      <c r="X99" s="14">
        <f t="shared" si="48"/>
        <v>0</v>
      </c>
      <c r="Y99" s="14">
        <f t="shared" si="49"/>
        <v>0</v>
      </c>
      <c r="Z99" s="14">
        <f t="shared" si="69"/>
        <v>0</v>
      </c>
      <c r="AA99" s="14">
        <f t="shared" si="70"/>
        <v>0</v>
      </c>
      <c r="AB99" s="14">
        <f t="shared" si="71"/>
        <v>0</v>
      </c>
      <c r="AC99" s="14">
        <f t="shared" si="72"/>
        <v>0</v>
      </c>
      <c r="AD99" s="14">
        <f t="shared" si="73"/>
        <v>0</v>
      </c>
      <c r="AE99" s="13" t="str">
        <f t="shared" si="81"/>
        <v>19000100</v>
      </c>
      <c r="AF99" s="9" t="str">
        <f t="shared" si="57"/>
        <v/>
      </c>
      <c r="AG99" s="9" t="str">
        <f t="shared" si="58"/>
        <v/>
      </c>
      <c r="AH99" s="9" t="str">
        <f t="shared" si="59"/>
        <v/>
      </c>
      <c r="AI99" s="4" t="str">
        <f t="shared" si="68"/>
        <v/>
      </c>
      <c r="AP99" s="7">
        <v>192</v>
      </c>
      <c r="AQ99" s="4">
        <f t="shared" si="82"/>
        <v>0</v>
      </c>
      <c r="AR99" s="4" t="str">
        <f t="shared" si="83"/>
        <v/>
      </c>
      <c r="AS99" s="4" t="str">
        <f t="shared" si="84"/>
        <v xml:space="preserve"> </v>
      </c>
      <c r="AT99" s="4" t="str">
        <f t="shared" si="60"/>
        <v/>
      </c>
      <c r="AU99" s="4" t="str">
        <f t="shared" si="61"/>
        <v/>
      </c>
      <c r="AV99" s="4" t="str">
        <f t="shared" si="62"/>
        <v/>
      </c>
      <c r="AW99" s="4" t="str">
        <f t="shared" si="74"/>
        <v/>
      </c>
      <c r="AX99" s="4" t="str">
        <f t="shared" si="75"/>
        <v/>
      </c>
      <c r="AY99" s="4" t="str">
        <f t="shared" si="63"/>
        <v/>
      </c>
      <c r="AZ99" s="4" t="str">
        <f t="shared" si="64"/>
        <v/>
      </c>
      <c r="BA99" s="4" t="str">
        <f t="shared" si="65"/>
        <v/>
      </c>
      <c r="BB99" s="4" t="str">
        <f t="shared" si="76"/>
        <v/>
      </c>
      <c r="BC99" s="4" t="str">
        <f t="shared" si="77"/>
        <v/>
      </c>
      <c r="BD99" s="4" t="str">
        <f t="shared" si="54"/>
        <v>999:99.99</v>
      </c>
      <c r="BE99" s="4" t="str">
        <f t="shared" si="78"/>
        <v>999:99.99</v>
      </c>
      <c r="BF99" s="4" t="str">
        <f t="shared" si="66"/>
        <v>999:99.99</v>
      </c>
      <c r="BG99" s="4" t="str">
        <f t="shared" si="79"/>
        <v>999:99.99</v>
      </c>
      <c r="BH99" s="4" t="str">
        <f t="shared" si="80"/>
        <v>999:99.99</v>
      </c>
    </row>
    <row r="100" spans="1:60" ht="24" customHeight="1" x14ac:dyDescent="0.25">
      <c r="A100" s="40" t="str">
        <f t="shared" si="55"/>
        <v/>
      </c>
      <c r="B100" s="39"/>
      <c r="C100" s="39"/>
      <c r="D100" s="39"/>
      <c r="E100" s="39"/>
      <c r="F100" s="41"/>
      <c r="G100" s="39"/>
      <c r="H100" s="42"/>
      <c r="I100" s="39"/>
      <c r="J100" s="42"/>
      <c r="K100" s="42"/>
      <c r="L100" s="42"/>
      <c r="M100" s="42"/>
      <c r="N100" s="42"/>
      <c r="O100" s="42"/>
      <c r="P100" s="42"/>
      <c r="Q100" s="40" t="str">
        <f t="shared" si="67"/>
        <v/>
      </c>
      <c r="R100" s="82" t="str">
        <f>IF(ISERROR(VLOOKUP(AI100,AK$59:$AL$75,2,0)),"",VLOOKUP(AI100,AK$59:$AL$75,2,0))</f>
        <v/>
      </c>
      <c r="S100" s="13"/>
      <c r="T100" s="14">
        <f t="shared" si="45"/>
        <v>0</v>
      </c>
      <c r="U100" s="14">
        <f t="shared" si="85"/>
        <v>0</v>
      </c>
      <c r="V100" s="14">
        <f t="shared" si="46"/>
        <v>0</v>
      </c>
      <c r="W100" s="14">
        <f t="shared" si="47"/>
        <v>0</v>
      </c>
      <c r="X100" s="14">
        <f t="shared" si="48"/>
        <v>0</v>
      </c>
      <c r="Y100" s="14">
        <f t="shared" si="49"/>
        <v>0</v>
      </c>
      <c r="Z100" s="14">
        <f t="shared" si="69"/>
        <v>0</v>
      </c>
      <c r="AA100" s="14">
        <f t="shared" si="70"/>
        <v>0</v>
      </c>
      <c r="AB100" s="14">
        <f t="shared" si="71"/>
        <v>0</v>
      </c>
      <c r="AC100" s="14">
        <f t="shared" si="72"/>
        <v>0</v>
      </c>
      <c r="AD100" s="14">
        <f t="shared" si="73"/>
        <v>0</v>
      </c>
      <c r="AE100" s="13" t="str">
        <f t="shared" si="81"/>
        <v>19000100</v>
      </c>
      <c r="AF100" s="9" t="str">
        <f t="shared" si="57"/>
        <v/>
      </c>
      <c r="AG100" s="9" t="str">
        <f t="shared" si="58"/>
        <v/>
      </c>
      <c r="AH100" s="9" t="str">
        <f t="shared" si="59"/>
        <v/>
      </c>
      <c r="AI100" s="4" t="str">
        <f t="shared" si="68"/>
        <v/>
      </c>
      <c r="AP100" s="7">
        <v>193</v>
      </c>
      <c r="AQ100" s="4">
        <f t="shared" si="82"/>
        <v>0</v>
      </c>
      <c r="AR100" s="4" t="str">
        <f t="shared" si="83"/>
        <v/>
      </c>
      <c r="AS100" s="4" t="str">
        <f t="shared" si="84"/>
        <v xml:space="preserve"> </v>
      </c>
      <c r="AT100" s="4" t="str">
        <f t="shared" si="60"/>
        <v/>
      </c>
      <c r="AU100" s="4" t="str">
        <f t="shared" si="61"/>
        <v/>
      </c>
      <c r="AV100" s="4" t="str">
        <f t="shared" si="62"/>
        <v/>
      </c>
      <c r="AW100" s="4" t="str">
        <f t="shared" si="74"/>
        <v/>
      </c>
      <c r="AX100" s="4" t="str">
        <f t="shared" si="75"/>
        <v/>
      </c>
      <c r="AY100" s="4" t="str">
        <f t="shared" si="63"/>
        <v/>
      </c>
      <c r="AZ100" s="4" t="str">
        <f t="shared" si="64"/>
        <v/>
      </c>
      <c r="BA100" s="4" t="str">
        <f t="shared" si="65"/>
        <v/>
      </c>
      <c r="BB100" s="4" t="str">
        <f t="shared" si="76"/>
        <v/>
      </c>
      <c r="BC100" s="4" t="str">
        <f t="shared" si="77"/>
        <v/>
      </c>
      <c r="BD100" s="4" t="str">
        <f t="shared" si="54"/>
        <v>999:99.99</v>
      </c>
      <c r="BE100" s="4" t="str">
        <f t="shared" si="78"/>
        <v>999:99.99</v>
      </c>
      <c r="BF100" s="4" t="str">
        <f t="shared" si="66"/>
        <v>999:99.99</v>
      </c>
      <c r="BG100" s="4" t="str">
        <f t="shared" si="79"/>
        <v>999:99.99</v>
      </c>
      <c r="BH100" s="4" t="str">
        <f t="shared" si="80"/>
        <v>999:99.99</v>
      </c>
    </row>
    <row r="101" spans="1:60" ht="24" customHeight="1" x14ac:dyDescent="0.25">
      <c r="A101" s="40" t="str">
        <f t="shared" si="55"/>
        <v/>
      </c>
      <c r="B101" s="39"/>
      <c r="C101" s="39"/>
      <c r="D101" s="39"/>
      <c r="E101" s="39"/>
      <c r="F101" s="41"/>
      <c r="G101" s="39"/>
      <c r="H101" s="42"/>
      <c r="I101" s="39"/>
      <c r="J101" s="42"/>
      <c r="K101" s="42"/>
      <c r="L101" s="42"/>
      <c r="M101" s="42"/>
      <c r="N101" s="42"/>
      <c r="O101" s="42"/>
      <c r="P101" s="42"/>
      <c r="Q101" s="40" t="str">
        <f t="shared" si="67"/>
        <v/>
      </c>
      <c r="R101" s="82" t="str">
        <f>IF(ISERROR(VLOOKUP(AI101,AK$59:$AL$75,2,0)),"",VLOOKUP(AI101,AK$59:$AL$75,2,0))</f>
        <v/>
      </c>
      <c r="S101" s="13"/>
      <c r="T101" s="14">
        <f t="shared" si="45"/>
        <v>0</v>
      </c>
      <c r="U101" s="14">
        <f t="shared" si="85"/>
        <v>0</v>
      </c>
      <c r="V101" s="14">
        <f t="shared" si="46"/>
        <v>0</v>
      </c>
      <c r="W101" s="14">
        <f t="shared" si="47"/>
        <v>0</v>
      </c>
      <c r="X101" s="14">
        <f t="shared" si="48"/>
        <v>0</v>
      </c>
      <c r="Y101" s="14">
        <f t="shared" si="49"/>
        <v>0</v>
      </c>
      <c r="Z101" s="14">
        <f t="shared" si="69"/>
        <v>0</v>
      </c>
      <c r="AA101" s="14">
        <f t="shared" si="70"/>
        <v>0</v>
      </c>
      <c r="AB101" s="14">
        <f t="shared" si="71"/>
        <v>0</v>
      </c>
      <c r="AC101" s="14">
        <f t="shared" si="72"/>
        <v>0</v>
      </c>
      <c r="AD101" s="14">
        <f t="shared" si="73"/>
        <v>0</v>
      </c>
      <c r="AE101" s="13" t="str">
        <f t="shared" si="81"/>
        <v>19000100</v>
      </c>
      <c r="AF101" s="9" t="str">
        <f t="shared" si="57"/>
        <v/>
      </c>
      <c r="AG101" s="9" t="str">
        <f t="shared" si="58"/>
        <v/>
      </c>
      <c r="AH101" s="9" t="str">
        <f t="shared" si="59"/>
        <v/>
      </c>
      <c r="AI101" s="4" t="str">
        <f t="shared" si="68"/>
        <v/>
      </c>
      <c r="AP101" s="7">
        <v>194</v>
      </c>
      <c r="AQ101" s="4">
        <f t="shared" si="82"/>
        <v>0</v>
      </c>
      <c r="AR101" s="4" t="str">
        <f t="shared" si="83"/>
        <v/>
      </c>
      <c r="AS101" s="4" t="str">
        <f t="shared" si="84"/>
        <v xml:space="preserve"> </v>
      </c>
      <c r="AT101" s="4" t="str">
        <f t="shared" si="60"/>
        <v/>
      </c>
      <c r="AU101" s="4" t="str">
        <f t="shared" si="61"/>
        <v/>
      </c>
      <c r="AV101" s="4" t="str">
        <f t="shared" si="62"/>
        <v/>
      </c>
      <c r="AW101" s="4" t="str">
        <f t="shared" si="74"/>
        <v/>
      </c>
      <c r="AX101" s="4" t="str">
        <f t="shared" si="75"/>
        <v/>
      </c>
      <c r="AY101" s="4" t="str">
        <f t="shared" si="63"/>
        <v/>
      </c>
      <c r="AZ101" s="4" t="str">
        <f t="shared" si="64"/>
        <v/>
      </c>
      <c r="BA101" s="4" t="str">
        <f t="shared" si="65"/>
        <v/>
      </c>
      <c r="BB101" s="4" t="str">
        <f t="shared" si="76"/>
        <v/>
      </c>
      <c r="BC101" s="4" t="str">
        <f t="shared" si="77"/>
        <v/>
      </c>
      <c r="BD101" s="4" t="str">
        <f t="shared" si="54"/>
        <v>999:99.99</v>
      </c>
      <c r="BE101" s="4" t="str">
        <f t="shared" si="78"/>
        <v>999:99.99</v>
      </c>
      <c r="BF101" s="4" t="str">
        <f t="shared" si="66"/>
        <v>999:99.99</v>
      </c>
      <c r="BG101" s="4" t="str">
        <f t="shared" si="79"/>
        <v>999:99.99</v>
      </c>
      <c r="BH101" s="4" t="str">
        <f t="shared" si="80"/>
        <v>999:99.99</v>
      </c>
    </row>
    <row r="102" spans="1:60" ht="24" customHeight="1" x14ac:dyDescent="0.25">
      <c r="A102" s="40" t="str">
        <f t="shared" si="55"/>
        <v/>
      </c>
      <c r="B102" s="39"/>
      <c r="C102" s="39"/>
      <c r="D102" s="39"/>
      <c r="E102" s="39"/>
      <c r="F102" s="41"/>
      <c r="G102" s="39"/>
      <c r="H102" s="42"/>
      <c r="I102" s="39"/>
      <c r="J102" s="42"/>
      <c r="K102" s="42"/>
      <c r="L102" s="42"/>
      <c r="M102" s="42"/>
      <c r="N102" s="42"/>
      <c r="O102" s="42"/>
      <c r="P102" s="42"/>
      <c r="Q102" s="40" t="str">
        <f t="shared" ref="Q102:Q107" si="86">IF(F102="","",INT(($AQ$1-AE102)/10000))</f>
        <v/>
      </c>
      <c r="R102" s="82" t="str">
        <f>IF(ISERROR(VLOOKUP(AI102,AK$59:$AL$75,2,0)),"",VLOOKUP(AI102,AK$59:$AL$75,2,0))</f>
        <v/>
      </c>
      <c r="S102" s="13"/>
      <c r="T102" s="14">
        <f t="shared" si="45"/>
        <v>0</v>
      </c>
      <c r="U102" s="14">
        <f t="shared" si="85"/>
        <v>0</v>
      </c>
      <c r="V102" s="14">
        <f t="shared" si="46"/>
        <v>0</v>
      </c>
      <c r="W102" s="14">
        <f t="shared" si="47"/>
        <v>0</v>
      </c>
      <c r="X102" s="14">
        <f t="shared" si="48"/>
        <v>0</v>
      </c>
      <c r="Y102" s="14">
        <f t="shared" si="49"/>
        <v>0</v>
      </c>
      <c r="Z102" s="14">
        <f t="shared" si="69"/>
        <v>0</v>
      </c>
      <c r="AA102" s="14">
        <f t="shared" si="70"/>
        <v>0</v>
      </c>
      <c r="AB102" s="14">
        <f t="shared" si="71"/>
        <v>0</v>
      </c>
      <c r="AC102" s="14">
        <f t="shared" si="72"/>
        <v>0</v>
      </c>
      <c r="AD102" s="14">
        <f t="shared" si="73"/>
        <v>0</v>
      </c>
      <c r="AE102" s="13" t="str">
        <f t="shared" si="81"/>
        <v>19000100</v>
      </c>
      <c r="AF102" s="9" t="str">
        <f t="shared" si="57"/>
        <v/>
      </c>
      <c r="AG102" s="9" t="str">
        <f t="shared" si="58"/>
        <v/>
      </c>
      <c r="AH102" s="9" t="str">
        <f t="shared" si="59"/>
        <v/>
      </c>
      <c r="AI102" s="4" t="str">
        <f t="shared" ref="AI102:AI107" si="87">IF(F102="","",INT(($AQ$2-AE102)/10000))</f>
        <v/>
      </c>
      <c r="AP102" s="7">
        <v>195</v>
      </c>
      <c r="AQ102" s="4">
        <f t="shared" si="82"/>
        <v>0</v>
      </c>
      <c r="AR102" s="4" t="str">
        <f t="shared" si="83"/>
        <v/>
      </c>
      <c r="AS102" s="4" t="str">
        <f t="shared" si="84"/>
        <v xml:space="preserve"> </v>
      </c>
      <c r="AT102" s="4" t="str">
        <f t="shared" si="60"/>
        <v/>
      </c>
      <c r="AU102" s="4" t="str">
        <f t="shared" si="61"/>
        <v/>
      </c>
      <c r="AV102" s="4" t="str">
        <f t="shared" si="62"/>
        <v/>
      </c>
      <c r="AW102" s="4" t="str">
        <f t="shared" si="74"/>
        <v/>
      </c>
      <c r="AX102" s="4" t="str">
        <f t="shared" si="75"/>
        <v/>
      </c>
      <c r="AY102" s="4" t="str">
        <f t="shared" si="63"/>
        <v/>
      </c>
      <c r="AZ102" s="4" t="str">
        <f t="shared" si="64"/>
        <v/>
      </c>
      <c r="BA102" s="4" t="str">
        <f t="shared" si="65"/>
        <v/>
      </c>
      <c r="BB102" s="4" t="str">
        <f t="shared" si="76"/>
        <v/>
      </c>
      <c r="BC102" s="4" t="str">
        <f t="shared" si="77"/>
        <v/>
      </c>
      <c r="BD102" s="4" t="str">
        <f t="shared" si="54"/>
        <v>999:99.99</v>
      </c>
      <c r="BE102" s="4" t="str">
        <f t="shared" si="78"/>
        <v>999:99.99</v>
      </c>
      <c r="BF102" s="4" t="str">
        <f t="shared" si="66"/>
        <v>999:99.99</v>
      </c>
      <c r="BG102" s="4" t="str">
        <f t="shared" si="79"/>
        <v>999:99.99</v>
      </c>
      <c r="BH102" s="4" t="str">
        <f t="shared" si="80"/>
        <v>999:99.99</v>
      </c>
    </row>
    <row r="103" spans="1:60" ht="24" customHeight="1" x14ac:dyDescent="0.25">
      <c r="A103" s="40" t="str">
        <f t="shared" si="55"/>
        <v/>
      </c>
      <c r="B103" s="39"/>
      <c r="C103" s="39"/>
      <c r="D103" s="39"/>
      <c r="E103" s="39"/>
      <c r="F103" s="41"/>
      <c r="G103" s="39"/>
      <c r="H103" s="42"/>
      <c r="I103" s="39"/>
      <c r="J103" s="42"/>
      <c r="K103" s="42"/>
      <c r="L103" s="42"/>
      <c r="M103" s="42"/>
      <c r="N103" s="42"/>
      <c r="O103" s="42"/>
      <c r="P103" s="42"/>
      <c r="Q103" s="40" t="str">
        <f t="shared" si="86"/>
        <v/>
      </c>
      <c r="R103" s="82" t="str">
        <f>IF(ISERROR(VLOOKUP(AI103,AK$59:$AL$75,2,0)),"",VLOOKUP(AI103,AK$59:$AL$75,2,0))</f>
        <v/>
      </c>
      <c r="S103" s="13"/>
      <c r="T103" s="14">
        <f t="shared" si="45"/>
        <v>0</v>
      </c>
      <c r="U103" s="14">
        <f t="shared" si="85"/>
        <v>0</v>
      </c>
      <c r="V103" s="14">
        <f t="shared" si="46"/>
        <v>0</v>
      </c>
      <c r="W103" s="14">
        <f t="shared" si="47"/>
        <v>0</v>
      </c>
      <c r="X103" s="14">
        <f t="shared" si="48"/>
        <v>0</v>
      </c>
      <c r="Y103" s="14">
        <f t="shared" si="49"/>
        <v>0</v>
      </c>
      <c r="Z103" s="14">
        <f t="shared" si="69"/>
        <v>0</v>
      </c>
      <c r="AA103" s="14">
        <f t="shared" si="70"/>
        <v>0</v>
      </c>
      <c r="AB103" s="14">
        <f t="shared" si="71"/>
        <v>0</v>
      </c>
      <c r="AC103" s="14">
        <f t="shared" si="72"/>
        <v>0</v>
      </c>
      <c r="AD103" s="14">
        <f t="shared" si="73"/>
        <v>0</v>
      </c>
      <c r="AE103" s="13" t="str">
        <f t="shared" si="81"/>
        <v>19000100</v>
      </c>
      <c r="AF103" s="9" t="str">
        <f t="shared" si="57"/>
        <v/>
      </c>
      <c r="AG103" s="9" t="str">
        <f t="shared" si="58"/>
        <v/>
      </c>
      <c r="AH103" s="9" t="str">
        <f t="shared" si="59"/>
        <v/>
      </c>
      <c r="AI103" s="4" t="str">
        <f t="shared" si="87"/>
        <v/>
      </c>
      <c r="AP103" s="7">
        <v>196</v>
      </c>
      <c r="AQ103" s="4">
        <f t="shared" si="82"/>
        <v>0</v>
      </c>
      <c r="AR103" s="4" t="str">
        <f t="shared" si="83"/>
        <v/>
      </c>
      <c r="AS103" s="4" t="str">
        <f t="shared" si="84"/>
        <v xml:space="preserve"> </v>
      </c>
      <c r="AT103" s="4" t="str">
        <f t="shared" si="60"/>
        <v/>
      </c>
      <c r="AU103" s="4" t="str">
        <f t="shared" si="61"/>
        <v/>
      </c>
      <c r="AV103" s="4" t="str">
        <f t="shared" si="62"/>
        <v/>
      </c>
      <c r="AW103" s="4" t="str">
        <f t="shared" si="74"/>
        <v/>
      </c>
      <c r="AX103" s="4" t="str">
        <f t="shared" si="75"/>
        <v/>
      </c>
      <c r="AY103" s="4" t="str">
        <f t="shared" si="63"/>
        <v/>
      </c>
      <c r="AZ103" s="4" t="str">
        <f t="shared" si="64"/>
        <v/>
      </c>
      <c r="BA103" s="4" t="str">
        <f t="shared" si="65"/>
        <v/>
      </c>
      <c r="BB103" s="4" t="str">
        <f t="shared" si="76"/>
        <v/>
      </c>
      <c r="BC103" s="4" t="str">
        <f t="shared" si="77"/>
        <v/>
      </c>
      <c r="BD103" s="4" t="str">
        <f t="shared" si="54"/>
        <v>999:99.99</v>
      </c>
      <c r="BE103" s="4" t="str">
        <f t="shared" si="78"/>
        <v>999:99.99</v>
      </c>
      <c r="BF103" s="4" t="str">
        <f t="shared" si="66"/>
        <v>999:99.99</v>
      </c>
      <c r="BG103" s="4" t="str">
        <f t="shared" si="79"/>
        <v>999:99.99</v>
      </c>
      <c r="BH103" s="4" t="str">
        <f t="shared" si="80"/>
        <v>999:99.99</v>
      </c>
    </row>
    <row r="104" spans="1:60" ht="24" customHeight="1" x14ac:dyDescent="0.25">
      <c r="A104" s="40" t="str">
        <f t="shared" si="55"/>
        <v/>
      </c>
      <c r="B104" s="39"/>
      <c r="C104" s="39"/>
      <c r="D104" s="39"/>
      <c r="E104" s="39"/>
      <c r="F104" s="41"/>
      <c r="G104" s="39"/>
      <c r="H104" s="42"/>
      <c r="I104" s="39"/>
      <c r="J104" s="42"/>
      <c r="K104" s="42"/>
      <c r="L104" s="42"/>
      <c r="M104" s="42"/>
      <c r="N104" s="42"/>
      <c r="O104" s="42"/>
      <c r="P104" s="42"/>
      <c r="Q104" s="40" t="str">
        <f t="shared" si="86"/>
        <v/>
      </c>
      <c r="R104" s="82" t="str">
        <f>IF(ISERROR(VLOOKUP(AI104,AK$59:$AL$75,2,0)),"",VLOOKUP(AI104,AK$59:$AL$75,2,0))</f>
        <v/>
      </c>
      <c r="S104" s="13"/>
      <c r="T104" s="14">
        <f t="shared" si="45"/>
        <v>0</v>
      </c>
      <c r="U104" s="14">
        <f t="shared" si="85"/>
        <v>0</v>
      </c>
      <c r="V104" s="14">
        <f t="shared" si="46"/>
        <v>0</v>
      </c>
      <c r="W104" s="14">
        <f t="shared" si="47"/>
        <v>0</v>
      </c>
      <c r="X104" s="14">
        <f t="shared" si="48"/>
        <v>0</v>
      </c>
      <c r="Y104" s="14">
        <f t="shared" si="49"/>
        <v>0</v>
      </c>
      <c r="Z104" s="14">
        <f t="shared" si="69"/>
        <v>0</v>
      </c>
      <c r="AA104" s="14">
        <f t="shared" si="70"/>
        <v>0</v>
      </c>
      <c r="AB104" s="14">
        <f t="shared" si="71"/>
        <v>0</v>
      </c>
      <c r="AC104" s="14">
        <f t="shared" si="72"/>
        <v>0</v>
      </c>
      <c r="AD104" s="14">
        <f t="shared" si="73"/>
        <v>0</v>
      </c>
      <c r="AE104" s="13" t="str">
        <f t="shared" si="81"/>
        <v>19000100</v>
      </c>
      <c r="AF104" s="9" t="str">
        <f t="shared" si="57"/>
        <v/>
      </c>
      <c r="AG104" s="9" t="str">
        <f t="shared" si="58"/>
        <v/>
      </c>
      <c r="AH104" s="9" t="str">
        <f t="shared" si="59"/>
        <v/>
      </c>
      <c r="AI104" s="4" t="str">
        <f t="shared" si="87"/>
        <v/>
      </c>
      <c r="AP104" s="7">
        <v>197</v>
      </c>
      <c r="AQ104" s="4">
        <f t="shared" si="82"/>
        <v>0</v>
      </c>
      <c r="AR104" s="4" t="str">
        <f t="shared" si="83"/>
        <v/>
      </c>
      <c r="AS104" s="4" t="str">
        <f t="shared" si="84"/>
        <v xml:space="preserve"> </v>
      </c>
      <c r="AT104" s="4" t="str">
        <f t="shared" si="60"/>
        <v/>
      </c>
      <c r="AU104" s="4" t="str">
        <f t="shared" si="61"/>
        <v/>
      </c>
      <c r="AV104" s="4" t="str">
        <f t="shared" si="62"/>
        <v/>
      </c>
      <c r="AW104" s="4" t="str">
        <f t="shared" si="74"/>
        <v/>
      </c>
      <c r="AX104" s="4" t="str">
        <f t="shared" si="75"/>
        <v/>
      </c>
      <c r="AY104" s="4" t="str">
        <f t="shared" si="63"/>
        <v/>
      </c>
      <c r="AZ104" s="4" t="str">
        <f t="shared" si="64"/>
        <v/>
      </c>
      <c r="BA104" s="4" t="str">
        <f t="shared" si="65"/>
        <v/>
      </c>
      <c r="BB104" s="4" t="str">
        <f t="shared" si="76"/>
        <v/>
      </c>
      <c r="BC104" s="4" t="str">
        <f t="shared" si="77"/>
        <v/>
      </c>
      <c r="BD104" s="4" t="str">
        <f t="shared" si="54"/>
        <v>999:99.99</v>
      </c>
      <c r="BE104" s="4" t="str">
        <f t="shared" si="78"/>
        <v>999:99.99</v>
      </c>
      <c r="BF104" s="4" t="str">
        <f t="shared" si="66"/>
        <v>999:99.99</v>
      </c>
      <c r="BG104" s="4" t="str">
        <f t="shared" si="79"/>
        <v>999:99.99</v>
      </c>
      <c r="BH104" s="4" t="str">
        <f t="shared" si="80"/>
        <v>999:99.99</v>
      </c>
    </row>
    <row r="105" spans="1:60" ht="24" customHeight="1" x14ac:dyDescent="0.25">
      <c r="A105" s="40" t="str">
        <f t="shared" si="55"/>
        <v/>
      </c>
      <c r="B105" s="39"/>
      <c r="C105" s="39"/>
      <c r="D105" s="39"/>
      <c r="E105" s="39"/>
      <c r="F105" s="41"/>
      <c r="G105" s="39"/>
      <c r="H105" s="42"/>
      <c r="I105" s="39"/>
      <c r="J105" s="42"/>
      <c r="K105" s="42"/>
      <c r="L105" s="42"/>
      <c r="M105" s="42"/>
      <c r="N105" s="42"/>
      <c r="O105" s="42"/>
      <c r="P105" s="42"/>
      <c r="Q105" s="40" t="str">
        <f t="shared" si="86"/>
        <v/>
      </c>
      <c r="R105" s="82" t="str">
        <f>IF(ISERROR(VLOOKUP(AI105,AK$59:$AL$75,2,0)),"",VLOOKUP(AI105,AK$59:$AL$75,2,0))</f>
        <v/>
      </c>
      <c r="S105" s="13"/>
      <c r="T105" s="14">
        <f t="shared" si="45"/>
        <v>0</v>
      </c>
      <c r="U105" s="14">
        <f t="shared" si="85"/>
        <v>0</v>
      </c>
      <c r="V105" s="14">
        <f t="shared" si="46"/>
        <v>0</v>
      </c>
      <c r="W105" s="14">
        <f t="shared" si="47"/>
        <v>0</v>
      </c>
      <c r="X105" s="14">
        <f t="shared" si="48"/>
        <v>0</v>
      </c>
      <c r="Y105" s="14">
        <f t="shared" si="49"/>
        <v>0</v>
      </c>
      <c r="Z105" s="14">
        <f t="shared" si="69"/>
        <v>0</v>
      </c>
      <c r="AA105" s="14">
        <f t="shared" si="70"/>
        <v>0</v>
      </c>
      <c r="AB105" s="14">
        <f t="shared" si="71"/>
        <v>0</v>
      </c>
      <c r="AC105" s="14">
        <f t="shared" si="72"/>
        <v>0</v>
      </c>
      <c r="AD105" s="14">
        <f t="shared" si="73"/>
        <v>0</v>
      </c>
      <c r="AE105" s="13" t="str">
        <f t="shared" si="81"/>
        <v>19000100</v>
      </c>
      <c r="AF105" s="9" t="str">
        <f t="shared" si="57"/>
        <v/>
      </c>
      <c r="AG105" s="9" t="str">
        <f t="shared" si="58"/>
        <v/>
      </c>
      <c r="AH105" s="9" t="str">
        <f t="shared" si="59"/>
        <v/>
      </c>
      <c r="AI105" s="4" t="str">
        <f t="shared" si="87"/>
        <v/>
      </c>
      <c r="AP105" s="7">
        <v>198</v>
      </c>
      <c r="AQ105" s="4">
        <f t="shared" si="82"/>
        <v>0</v>
      </c>
      <c r="AR105" s="4" t="str">
        <f t="shared" si="83"/>
        <v/>
      </c>
      <c r="AS105" s="4" t="str">
        <f t="shared" si="84"/>
        <v xml:space="preserve"> </v>
      </c>
      <c r="AT105" s="4" t="str">
        <f t="shared" si="60"/>
        <v/>
      </c>
      <c r="AU105" s="4" t="str">
        <f t="shared" si="61"/>
        <v/>
      </c>
      <c r="AV105" s="4" t="str">
        <f t="shared" si="62"/>
        <v/>
      </c>
      <c r="AW105" s="4" t="str">
        <f t="shared" si="74"/>
        <v/>
      </c>
      <c r="AX105" s="4" t="str">
        <f t="shared" si="75"/>
        <v/>
      </c>
      <c r="AY105" s="4" t="str">
        <f t="shared" si="63"/>
        <v/>
      </c>
      <c r="AZ105" s="4" t="str">
        <f t="shared" si="64"/>
        <v/>
      </c>
      <c r="BA105" s="4" t="str">
        <f t="shared" si="65"/>
        <v/>
      </c>
      <c r="BB105" s="4" t="str">
        <f t="shared" si="76"/>
        <v/>
      </c>
      <c r="BC105" s="4" t="str">
        <f t="shared" si="77"/>
        <v/>
      </c>
      <c r="BD105" s="4" t="str">
        <f t="shared" si="54"/>
        <v>999:99.99</v>
      </c>
      <c r="BE105" s="4" t="str">
        <f t="shared" si="78"/>
        <v>999:99.99</v>
      </c>
      <c r="BF105" s="4" t="str">
        <f t="shared" si="66"/>
        <v>999:99.99</v>
      </c>
      <c r="BG105" s="4" t="str">
        <f t="shared" si="79"/>
        <v>999:99.99</v>
      </c>
      <c r="BH105" s="4" t="str">
        <f t="shared" si="80"/>
        <v>999:99.99</v>
      </c>
    </row>
    <row r="106" spans="1:60" ht="24" customHeight="1" x14ac:dyDescent="0.25">
      <c r="A106" s="40" t="str">
        <f t="shared" si="55"/>
        <v/>
      </c>
      <c r="B106" s="39"/>
      <c r="C106" s="39"/>
      <c r="D106" s="39"/>
      <c r="E106" s="39"/>
      <c r="F106" s="41"/>
      <c r="G106" s="39"/>
      <c r="H106" s="42"/>
      <c r="I106" s="39"/>
      <c r="J106" s="42"/>
      <c r="K106" s="42"/>
      <c r="L106" s="42"/>
      <c r="M106" s="42"/>
      <c r="N106" s="42"/>
      <c r="O106" s="42"/>
      <c r="P106" s="42"/>
      <c r="Q106" s="40" t="str">
        <f t="shared" si="86"/>
        <v/>
      </c>
      <c r="R106" s="82" t="str">
        <f>IF(ISERROR(VLOOKUP(AI106,AK$59:$AL$75,2,0)),"",VLOOKUP(AI106,AK$59:$AL$75,2,0))</f>
        <v/>
      </c>
      <c r="S106" s="13"/>
      <c r="T106" s="14">
        <f t="shared" si="45"/>
        <v>0</v>
      </c>
      <c r="U106" s="14">
        <f t="shared" si="85"/>
        <v>0</v>
      </c>
      <c r="V106" s="14">
        <f t="shared" si="46"/>
        <v>0</v>
      </c>
      <c r="W106" s="14">
        <f t="shared" si="47"/>
        <v>0</v>
      </c>
      <c r="X106" s="14">
        <f t="shared" si="48"/>
        <v>0</v>
      </c>
      <c r="Y106" s="14">
        <f t="shared" si="49"/>
        <v>0</v>
      </c>
      <c r="Z106" s="14">
        <f t="shared" si="69"/>
        <v>0</v>
      </c>
      <c r="AA106" s="14">
        <f t="shared" si="70"/>
        <v>0</v>
      </c>
      <c r="AB106" s="14">
        <f t="shared" si="71"/>
        <v>0</v>
      </c>
      <c r="AC106" s="14">
        <f t="shared" si="72"/>
        <v>0</v>
      </c>
      <c r="AD106" s="14">
        <f t="shared" si="73"/>
        <v>0</v>
      </c>
      <c r="AE106" s="13" t="str">
        <f t="shared" si="81"/>
        <v>19000100</v>
      </c>
      <c r="AF106" s="9" t="str">
        <f t="shared" si="57"/>
        <v/>
      </c>
      <c r="AG106" s="9" t="str">
        <f t="shared" si="58"/>
        <v/>
      </c>
      <c r="AH106" s="9" t="str">
        <f t="shared" si="59"/>
        <v/>
      </c>
      <c r="AI106" s="4" t="str">
        <f t="shared" si="87"/>
        <v/>
      </c>
      <c r="AP106" s="7">
        <v>199</v>
      </c>
      <c r="AQ106" s="4">
        <f t="shared" si="82"/>
        <v>0</v>
      </c>
      <c r="AR106" s="4" t="str">
        <f t="shared" si="83"/>
        <v/>
      </c>
      <c r="AS106" s="4" t="str">
        <f t="shared" si="84"/>
        <v xml:space="preserve"> </v>
      </c>
      <c r="AT106" s="4" t="str">
        <f t="shared" si="60"/>
        <v/>
      </c>
      <c r="AU106" s="4" t="str">
        <f t="shared" si="61"/>
        <v/>
      </c>
      <c r="AV106" s="4" t="str">
        <f t="shared" si="62"/>
        <v/>
      </c>
      <c r="AW106" s="4" t="str">
        <f t="shared" si="74"/>
        <v/>
      </c>
      <c r="AX106" s="4" t="str">
        <f t="shared" si="75"/>
        <v/>
      </c>
      <c r="AY106" s="4" t="str">
        <f t="shared" si="63"/>
        <v/>
      </c>
      <c r="AZ106" s="4" t="str">
        <f t="shared" si="64"/>
        <v/>
      </c>
      <c r="BA106" s="4" t="str">
        <f t="shared" si="65"/>
        <v/>
      </c>
      <c r="BB106" s="4" t="str">
        <f t="shared" si="76"/>
        <v/>
      </c>
      <c r="BC106" s="4" t="str">
        <f t="shared" si="77"/>
        <v/>
      </c>
      <c r="BD106" s="4" t="str">
        <f t="shared" si="54"/>
        <v>999:99.99</v>
      </c>
      <c r="BE106" s="4" t="str">
        <f t="shared" si="78"/>
        <v>999:99.99</v>
      </c>
      <c r="BF106" s="4" t="str">
        <f t="shared" si="66"/>
        <v>999:99.99</v>
      </c>
      <c r="BG106" s="4" t="str">
        <f t="shared" si="79"/>
        <v>999:99.99</v>
      </c>
      <c r="BH106" s="4" t="str">
        <f t="shared" si="80"/>
        <v>999:99.99</v>
      </c>
    </row>
    <row r="107" spans="1:60" ht="24" customHeight="1" x14ac:dyDescent="0.25">
      <c r="A107" s="40" t="str">
        <f t="shared" si="55"/>
        <v/>
      </c>
      <c r="B107" s="39"/>
      <c r="C107" s="39"/>
      <c r="D107" s="39"/>
      <c r="E107" s="39"/>
      <c r="F107" s="41"/>
      <c r="G107" s="39"/>
      <c r="H107" s="42"/>
      <c r="I107" s="39"/>
      <c r="J107" s="42"/>
      <c r="K107" s="42"/>
      <c r="L107" s="42"/>
      <c r="M107" s="42"/>
      <c r="N107" s="42"/>
      <c r="O107" s="42"/>
      <c r="P107" s="42"/>
      <c r="Q107" s="40" t="str">
        <f t="shared" si="86"/>
        <v/>
      </c>
      <c r="R107" s="82" t="str">
        <f>IF(ISERROR(VLOOKUP(AI107,AK$59:$AL$75,2,0)),"",VLOOKUP(AI107,AK$59:$AL$75,2,0))</f>
        <v/>
      </c>
      <c r="S107" s="13"/>
      <c r="T107" s="14">
        <f t="shared" si="45"/>
        <v>0</v>
      </c>
      <c r="U107" s="14">
        <f t="shared" si="85"/>
        <v>0</v>
      </c>
      <c r="V107" s="14">
        <f t="shared" si="46"/>
        <v>0</v>
      </c>
      <c r="W107" s="14">
        <f t="shared" si="47"/>
        <v>0</v>
      </c>
      <c r="X107" s="14">
        <f t="shared" si="48"/>
        <v>0</v>
      </c>
      <c r="Y107" s="14">
        <f t="shared" si="49"/>
        <v>0</v>
      </c>
      <c r="Z107" s="14">
        <f t="shared" si="69"/>
        <v>0</v>
      </c>
      <c r="AA107" s="14">
        <f t="shared" si="70"/>
        <v>0</v>
      </c>
      <c r="AB107" s="14">
        <f t="shared" si="71"/>
        <v>0</v>
      </c>
      <c r="AC107" s="14">
        <f t="shared" si="72"/>
        <v>0</v>
      </c>
      <c r="AD107" s="14">
        <f t="shared" si="73"/>
        <v>0</v>
      </c>
      <c r="AE107" s="13" t="str">
        <f t="shared" si="81"/>
        <v>19000100</v>
      </c>
      <c r="AF107" s="9" t="str">
        <f t="shared" si="57"/>
        <v/>
      </c>
      <c r="AG107" s="9" t="str">
        <f t="shared" si="58"/>
        <v/>
      </c>
      <c r="AH107" s="9" t="str">
        <f t="shared" si="59"/>
        <v/>
      </c>
      <c r="AI107" s="4" t="str">
        <f t="shared" si="87"/>
        <v/>
      </c>
      <c r="AP107" s="7">
        <v>200</v>
      </c>
      <c r="AQ107" s="4">
        <f t="shared" si="82"/>
        <v>0</v>
      </c>
      <c r="AR107" s="4" t="str">
        <f t="shared" si="83"/>
        <v/>
      </c>
      <c r="AS107" s="4" t="str">
        <f t="shared" si="84"/>
        <v xml:space="preserve"> </v>
      </c>
      <c r="AT107" s="4" t="str">
        <f t="shared" si="60"/>
        <v/>
      </c>
      <c r="AU107" s="4" t="str">
        <f t="shared" si="61"/>
        <v/>
      </c>
      <c r="AV107" s="4" t="str">
        <f t="shared" si="62"/>
        <v/>
      </c>
      <c r="AW107" s="4" t="str">
        <f t="shared" si="74"/>
        <v/>
      </c>
      <c r="AX107" s="4" t="str">
        <f t="shared" si="75"/>
        <v/>
      </c>
      <c r="AY107" s="4" t="str">
        <f t="shared" si="63"/>
        <v/>
      </c>
      <c r="AZ107" s="4" t="str">
        <f t="shared" si="64"/>
        <v/>
      </c>
      <c r="BA107" s="4" t="str">
        <f t="shared" si="65"/>
        <v/>
      </c>
      <c r="BB107" s="4" t="str">
        <f t="shared" si="76"/>
        <v/>
      </c>
      <c r="BC107" s="4" t="str">
        <f t="shared" si="77"/>
        <v/>
      </c>
      <c r="BD107" s="4" t="str">
        <f t="shared" si="54"/>
        <v>999:99.99</v>
      </c>
      <c r="BE107" s="4" t="str">
        <f t="shared" si="78"/>
        <v>999:99.99</v>
      </c>
      <c r="BF107" s="4" t="str">
        <f t="shared" si="66"/>
        <v>999:99.99</v>
      </c>
      <c r="BG107" s="4" t="str">
        <f t="shared" si="79"/>
        <v>999:99.99</v>
      </c>
      <c r="BH107" s="4" t="str">
        <f t="shared" si="80"/>
        <v>999:99.99</v>
      </c>
    </row>
    <row r="108" spans="1:60" ht="16.5" customHeight="1" x14ac:dyDescent="0.25">
      <c r="Y108" s="16">
        <f>50-COUNTIF(Y58:Y107,0)</f>
        <v>0</v>
      </c>
    </row>
    <row r="109" spans="1:60" ht="16.5" customHeight="1" x14ac:dyDescent="0.25">
      <c r="Y109" s="16">
        <f>SUM(Y58:Y107)</f>
        <v>0</v>
      </c>
    </row>
  </sheetData>
  <sheetProtection password="C18F" sheet="1" objects="1" scenarios="1" selectLockedCells="1" sort="0"/>
  <sortState ref="B6:J14">
    <sortCondition ref="F6:F14"/>
  </sortState>
  <mergeCells count="10">
    <mergeCell ref="O4:P4"/>
    <mergeCell ref="AT4:AX4"/>
    <mergeCell ref="AY4:BC4"/>
    <mergeCell ref="BD4:BH4"/>
    <mergeCell ref="Z3:AB3"/>
    <mergeCell ref="I1:J1"/>
    <mergeCell ref="G4:H4"/>
    <mergeCell ref="I4:J4"/>
    <mergeCell ref="K4:L4"/>
    <mergeCell ref="M4:N4"/>
  </mergeCells>
  <phoneticPr fontId="2"/>
  <conditionalFormatting sqref="G73:G107 G6:G57">
    <cfRule type="expression" dxfId="68" priority="64" stopIfTrue="1">
      <formula>$Z6&gt;0</formula>
    </cfRule>
  </conditionalFormatting>
  <conditionalFormatting sqref="I6:I107">
    <cfRule type="expression" dxfId="67" priority="63">
      <formula>$AA6&gt;0</formula>
    </cfRule>
  </conditionalFormatting>
  <conditionalFormatting sqref="K6:K107">
    <cfRule type="expression" dxfId="66" priority="62">
      <formula>$AB6&gt;0</formula>
    </cfRule>
  </conditionalFormatting>
  <conditionalFormatting sqref="H6:H55 H58:H107">
    <cfRule type="expression" dxfId="65" priority="66" stopIfTrue="1">
      <formula>H6&gt;#REF!</formula>
    </cfRule>
  </conditionalFormatting>
  <conditionalFormatting sqref="M6:M107">
    <cfRule type="expression" dxfId="64" priority="60">
      <formula>$AC6&gt;0</formula>
    </cfRule>
  </conditionalFormatting>
  <conditionalFormatting sqref="O6:O107">
    <cfRule type="expression" dxfId="63" priority="58">
      <formula>$AD6&gt;0</formula>
    </cfRule>
  </conditionalFormatting>
  <conditionalFormatting sqref="G6:G55">
    <cfRule type="expression" dxfId="62" priority="57" stopIfTrue="1">
      <formula>$Z6&gt;0</formula>
    </cfRule>
  </conditionalFormatting>
  <conditionalFormatting sqref="I6:I55">
    <cfRule type="expression" dxfId="61" priority="56">
      <formula>$AA6&gt;0</formula>
    </cfRule>
  </conditionalFormatting>
  <conditionalFormatting sqref="K6:K24">
    <cfRule type="expression" dxfId="60" priority="55">
      <formula>$AB6&gt;0</formula>
    </cfRule>
  </conditionalFormatting>
  <conditionalFormatting sqref="H6:H24">
    <cfRule type="expression" dxfId="59" priority="54" stopIfTrue="1">
      <formula>H6&gt;#REF!</formula>
    </cfRule>
  </conditionalFormatting>
  <conditionalFormatting sqref="M6:M24">
    <cfRule type="expression" dxfId="58" priority="53">
      <formula>$AC6&gt;0</formula>
    </cfRule>
  </conditionalFormatting>
  <conditionalFormatting sqref="G12">
    <cfRule type="expression" dxfId="57" priority="52">
      <formula>$AB12&gt;0</formula>
    </cfRule>
  </conditionalFormatting>
  <conditionalFormatting sqref="I12">
    <cfRule type="expression" dxfId="56" priority="51">
      <formula>$AC12&gt;0</formula>
    </cfRule>
  </conditionalFormatting>
  <conditionalFormatting sqref="K12">
    <cfRule type="expression" dxfId="55" priority="50">
      <formula>$AD12&gt;0</formula>
    </cfRule>
  </conditionalFormatting>
  <conditionalFormatting sqref="G73:G107">
    <cfRule type="expression" dxfId="54" priority="49" stopIfTrue="1">
      <formula>$Z73&gt;0</formula>
    </cfRule>
  </conditionalFormatting>
  <conditionalFormatting sqref="I58:I107">
    <cfRule type="expression" dxfId="53" priority="48">
      <formula>$AA58&gt;0</formula>
    </cfRule>
  </conditionalFormatting>
  <conditionalFormatting sqref="K58:K76">
    <cfRule type="expression" dxfId="52" priority="47">
      <formula>$AB58&gt;0</formula>
    </cfRule>
  </conditionalFormatting>
  <conditionalFormatting sqref="H58:H76">
    <cfRule type="expression" dxfId="51" priority="46" stopIfTrue="1">
      <formula>H58&gt;#REF!</formula>
    </cfRule>
  </conditionalFormatting>
  <conditionalFormatting sqref="M58:M76">
    <cfRule type="expression" dxfId="50" priority="45">
      <formula>$AC58&gt;0</formula>
    </cfRule>
  </conditionalFormatting>
  <conditionalFormatting sqref="G77">
    <cfRule type="expression" dxfId="49" priority="44" stopIfTrue="1">
      <formula>$Z77&gt;0</formula>
    </cfRule>
  </conditionalFormatting>
  <conditionalFormatting sqref="I77">
    <cfRule type="expression" dxfId="48" priority="43">
      <formula>$AA77&gt;0</formula>
    </cfRule>
  </conditionalFormatting>
  <conditionalFormatting sqref="K77">
    <cfRule type="expression" dxfId="47" priority="42">
      <formula>$AB77&gt;0</formula>
    </cfRule>
  </conditionalFormatting>
  <conditionalFormatting sqref="H77">
    <cfRule type="expression" dxfId="46" priority="41" stopIfTrue="1">
      <formula>H77&gt;#REF!</formula>
    </cfRule>
  </conditionalFormatting>
  <conditionalFormatting sqref="M77">
    <cfRule type="expression" dxfId="45" priority="40">
      <formula>$AC77&gt;0</formula>
    </cfRule>
  </conditionalFormatting>
  <conditionalFormatting sqref="G58:G72">
    <cfRule type="expression" dxfId="44" priority="39" stopIfTrue="1">
      <formula>$Z58&gt;0</formula>
    </cfRule>
  </conditionalFormatting>
  <conditionalFormatting sqref="G13">
    <cfRule type="expression" dxfId="43" priority="38" stopIfTrue="1">
      <formula>$Z13&gt;0</formula>
    </cfRule>
  </conditionalFormatting>
  <conditionalFormatting sqref="I13">
    <cfRule type="expression" dxfId="42" priority="37">
      <formula>$AA13&gt;0</formula>
    </cfRule>
  </conditionalFormatting>
  <conditionalFormatting sqref="H13">
    <cfRule type="expression" dxfId="41" priority="36" stopIfTrue="1">
      <formula>H13&gt;#REF!</formula>
    </cfRule>
  </conditionalFormatting>
  <conditionalFormatting sqref="G13">
    <cfRule type="expression" dxfId="40" priority="35">
      <formula>$AB13&gt;0</formula>
    </cfRule>
  </conditionalFormatting>
  <conditionalFormatting sqref="I13">
    <cfRule type="expression" dxfId="39" priority="34">
      <formula>$AC13&gt;0</formula>
    </cfRule>
  </conditionalFormatting>
  <conditionalFormatting sqref="G14">
    <cfRule type="expression" dxfId="38" priority="33" stopIfTrue="1">
      <formula>$Z14&gt;0</formula>
    </cfRule>
  </conditionalFormatting>
  <conditionalFormatting sqref="I14">
    <cfRule type="expression" dxfId="37" priority="32">
      <formula>$AA14&gt;0</formula>
    </cfRule>
  </conditionalFormatting>
  <conditionalFormatting sqref="H14">
    <cfRule type="expression" dxfId="36" priority="31" stopIfTrue="1">
      <formula>H14&gt;#REF!</formula>
    </cfRule>
  </conditionalFormatting>
  <conditionalFormatting sqref="G11">
    <cfRule type="expression" dxfId="35" priority="30">
      <formula>$AB11&gt;0</formula>
    </cfRule>
  </conditionalFormatting>
  <conditionalFormatting sqref="I11">
    <cfRule type="expression" dxfId="34" priority="29">
      <formula>$AC11&gt;0</formula>
    </cfRule>
  </conditionalFormatting>
  <conditionalFormatting sqref="G12">
    <cfRule type="expression" dxfId="33" priority="28" stopIfTrue="1">
      <formula>$Z12&gt;0</formula>
    </cfRule>
  </conditionalFormatting>
  <conditionalFormatting sqref="I12">
    <cfRule type="expression" dxfId="32" priority="27">
      <formula>$AA12&gt;0</formula>
    </cfRule>
  </conditionalFormatting>
  <conditionalFormatting sqref="H12">
    <cfRule type="expression" dxfId="31" priority="26" stopIfTrue="1">
      <formula>H12&gt;#REF!</formula>
    </cfRule>
  </conditionalFormatting>
  <conditionalFormatting sqref="G12">
    <cfRule type="expression" dxfId="30" priority="25">
      <formula>$AB12&gt;0</formula>
    </cfRule>
  </conditionalFormatting>
  <conditionalFormatting sqref="I12">
    <cfRule type="expression" dxfId="29" priority="24">
      <formula>$AC12&gt;0</formula>
    </cfRule>
  </conditionalFormatting>
  <conditionalFormatting sqref="G13">
    <cfRule type="expression" dxfId="28" priority="23" stopIfTrue="1">
      <formula>$Z13&gt;0</formula>
    </cfRule>
  </conditionalFormatting>
  <conditionalFormatting sqref="I13">
    <cfRule type="expression" dxfId="27" priority="22">
      <formula>$AA13&gt;0</formula>
    </cfRule>
  </conditionalFormatting>
  <conditionalFormatting sqref="H13">
    <cfRule type="expression" dxfId="26" priority="21" stopIfTrue="1">
      <formula>H13&gt;#REF!</formula>
    </cfRule>
  </conditionalFormatting>
  <conditionalFormatting sqref="G13">
    <cfRule type="expression" dxfId="25" priority="20">
      <formula>$AB13&gt;0</formula>
    </cfRule>
  </conditionalFormatting>
  <conditionalFormatting sqref="I13">
    <cfRule type="expression" dxfId="24" priority="19">
      <formula>$AC13&gt;0</formula>
    </cfRule>
  </conditionalFormatting>
  <conditionalFormatting sqref="G14">
    <cfRule type="expression" dxfId="23" priority="18" stopIfTrue="1">
      <formula>$Z14&gt;0</formula>
    </cfRule>
  </conditionalFormatting>
  <conditionalFormatting sqref="I14">
    <cfRule type="expression" dxfId="22" priority="17">
      <formula>$AA14&gt;0</formula>
    </cfRule>
  </conditionalFormatting>
  <conditionalFormatting sqref="H14">
    <cfRule type="expression" dxfId="21" priority="16" stopIfTrue="1">
      <formula>H14&gt;#REF!</formula>
    </cfRule>
  </conditionalFormatting>
  <conditionalFormatting sqref="G14">
    <cfRule type="expression" dxfId="20" priority="15">
      <formula>$AB14&gt;0</formula>
    </cfRule>
  </conditionalFormatting>
  <conditionalFormatting sqref="I14">
    <cfRule type="expression" dxfId="19" priority="14">
      <formula>$AC14&gt;0</formula>
    </cfRule>
  </conditionalFormatting>
  <conditionalFormatting sqref="G15">
    <cfRule type="expression" dxfId="18" priority="13" stopIfTrue="1">
      <formula>$Z15&gt;0</formula>
    </cfRule>
  </conditionalFormatting>
  <conditionalFormatting sqref="I15">
    <cfRule type="expression" dxfId="17" priority="12">
      <formula>$AA15&gt;0</formula>
    </cfRule>
  </conditionalFormatting>
  <conditionalFormatting sqref="H15">
    <cfRule type="expression" dxfId="16" priority="11" stopIfTrue="1">
      <formula>H15&gt;#REF!</formula>
    </cfRule>
  </conditionalFormatting>
  <conditionalFormatting sqref="G12">
    <cfRule type="expression" dxfId="15" priority="10">
      <formula>$AB12&gt;0</formula>
    </cfRule>
  </conditionalFormatting>
  <conditionalFormatting sqref="I12">
    <cfRule type="expression" dxfId="14" priority="9">
      <formula>$AC12&gt;0</formula>
    </cfRule>
  </conditionalFormatting>
  <conditionalFormatting sqref="G13">
    <cfRule type="expression" dxfId="13" priority="8" stopIfTrue="1">
      <formula>$Z13&gt;0</formula>
    </cfRule>
  </conditionalFormatting>
  <conditionalFormatting sqref="I13">
    <cfRule type="expression" dxfId="12" priority="7">
      <formula>$AA13&gt;0</formula>
    </cfRule>
  </conditionalFormatting>
  <conditionalFormatting sqref="H13">
    <cfRule type="expression" dxfId="11" priority="6" stopIfTrue="1">
      <formula>H13&gt;#REF!</formula>
    </cfRule>
  </conditionalFormatting>
  <conditionalFormatting sqref="G13">
    <cfRule type="expression" dxfId="10" priority="5">
      <formula>$AB13&gt;0</formula>
    </cfRule>
  </conditionalFormatting>
  <conditionalFormatting sqref="I13">
    <cfRule type="expression" dxfId="9" priority="4">
      <formula>$AC13&gt;0</formula>
    </cfRule>
  </conditionalFormatting>
  <conditionalFormatting sqref="G14">
    <cfRule type="expression" dxfId="8" priority="3" stopIfTrue="1">
      <formula>$Z14&gt;0</formula>
    </cfRule>
  </conditionalFormatting>
  <conditionalFormatting sqref="I14">
    <cfRule type="expression" dxfId="7" priority="2">
      <formula>$AA14&gt;0</formula>
    </cfRule>
  </conditionalFormatting>
  <conditionalFormatting sqref="H14">
    <cfRule type="expression" dxfId="6" priority="1" stopIfTrue="1">
      <formula>H14&gt;#REF!</formula>
    </cfRule>
  </conditionalFormatting>
  <dataValidations xWindow="962" yWindow="316" count="9">
    <dataValidation type="date" imeMode="off" allowBlank="1" showInputMessage="1" showErrorMessage="1" promptTitle="生年月日" prompt="生年月日を西暦で入力して下さい。" sqref="F6:F55 F58:F107">
      <formula1>$AJ$1-100*365</formula1>
      <formula2>TODAY()</formula2>
    </dataValidation>
    <dataValidation imeMode="halfKatakana" allowBlank="1" showInputMessage="1" showErrorMessage="1" promptTitle="選手名カナ" prompt="選手の名のフリカナを入力して下さい。_x000a_（半角カタカナ）" sqref="E6:E55 E58:E107"/>
    <dataValidation imeMode="halfKatakana" allowBlank="1" showInputMessage="1" showErrorMessage="1" promptTitle="選手姓カナ" prompt="選手の姓のフリカナを入力して下さい。_x000a_（半角カタカナ）" sqref="D6:D55 D58:D107"/>
    <dataValidation imeMode="on" allowBlank="1" showInputMessage="1" showErrorMessage="1" promptTitle="姓" prompt="選手の姓を入力して下さい。" sqref="B6:B55 B58:B107"/>
    <dataValidation imeMode="on" allowBlank="1" showInputMessage="1" showErrorMessage="1" promptTitle="名" prompt="選手の名を入力して下さい。" sqref="C6:C55 C58:C107"/>
    <dataValidation type="decimal" imeMode="off" allowBlank="1" showInputMessage="1" showErrorMessage="1" errorTitle="入力確認" error="20秒から10分以内で入力して下さい。_x000a_１分以上の場合は_x000a_1分45秒67→｢145.67｣の形式で_x000a_入力して下さい。" promptTitle="エントリータイム入力" prompt="例　30秒45　→　30.45_x000a_1分13秒32　→　113.32" sqref="H6:H55 N6:N55 H58:H107 J6:J55 J58:J107 L58:L107 L6:L55 N58:N107 P58:P107 P6:P55">
      <formula1>20</formula1>
      <formula2>1000</formula2>
    </dataValidation>
    <dataValidation allowBlank="1" showInputMessage="1" showErrorMessage="1" prompt="入力不要" sqref="A6:A55 Q6:Q107 A58:A107"/>
    <dataValidation type="list" allowBlank="1" showInputMessage="1" showErrorMessage="1" promptTitle="種目選択" sqref="K6:K55 O58:O107 M58:M107 K58:K107 O6:O55 M6:M55">
      <formula1>IF($AI6&lt;12,$AJ$5:$AJ$10,$AJ$23:$AJ$32)</formula1>
    </dataValidation>
    <dataValidation type="list" allowBlank="1" showInputMessage="1" showErrorMessage="1" promptTitle="種目選択" sqref="G6:G55 I6:I55 I58:I107 G58:G107">
      <formula1>$AJ$5:$AJ$15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76" fitToHeight="4" orientation="landscape" horizontalDpi="300" verticalDpi="300" r:id="rId1"/>
  <headerFooter alignWithMargins="0"/>
  <rowBreaks count="3" manualBreakCount="3">
    <brk id="30" max="17" man="1"/>
    <brk id="56" max="17" man="1"/>
    <brk id="8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16"/>
  <sheetViews>
    <sheetView workbookViewId="0">
      <selection activeCell="H24" sqref="H24"/>
    </sheetView>
  </sheetViews>
  <sheetFormatPr defaultRowHeight="12" x14ac:dyDescent="0.25"/>
  <cols>
    <col min="1" max="1" width="4.42578125" style="19" customWidth="1"/>
    <col min="2" max="2" width="7.140625" style="19" customWidth="1"/>
    <col min="3" max="3" width="11.42578125" style="19" customWidth="1"/>
    <col min="4" max="4" width="19.7109375" style="18" customWidth="1"/>
    <col min="5" max="5" width="9.7109375" style="18" bestFit="1" customWidth="1"/>
    <col min="6" max="8" width="12.85546875" style="18" customWidth="1"/>
    <col min="9" max="9" width="9.7109375" style="18" customWidth="1"/>
    <col min="10" max="10" width="5.7109375" style="18" hidden="1" customWidth="1"/>
    <col min="11" max="11" width="9.7109375" style="19" hidden="1" customWidth="1"/>
    <col min="12" max="12" width="10.7109375" style="19" hidden="1" customWidth="1"/>
    <col min="13" max="13" width="19.42578125" style="18" hidden="1" customWidth="1"/>
    <col min="14" max="17" width="5.7109375" style="18" hidden="1" customWidth="1"/>
    <col min="18" max="22" width="3.7109375" style="18" hidden="1" customWidth="1"/>
    <col min="23" max="23" width="5.7109375" style="18" hidden="1" customWidth="1"/>
    <col min="24" max="32" width="3.7109375" style="18" hidden="1" customWidth="1"/>
    <col min="33" max="40" width="3.7109375" style="92" hidden="1" customWidth="1"/>
    <col min="41" max="41" width="2.7109375" style="92" hidden="1" customWidth="1"/>
    <col min="42" max="42" width="7.7109375" style="92" hidden="1" customWidth="1"/>
    <col min="43" max="47" width="3.7109375" style="18" hidden="1" customWidth="1"/>
    <col min="48" max="48" width="19.42578125" style="18" hidden="1" customWidth="1"/>
    <col min="49" max="49" width="25.42578125" style="18" hidden="1" customWidth="1"/>
    <col min="50" max="50" width="9.7109375" style="18" hidden="1" customWidth="1"/>
    <col min="51" max="51" width="7.7109375" style="18" hidden="1" customWidth="1"/>
    <col min="52" max="52" width="8.7109375" style="18" hidden="1" customWidth="1"/>
    <col min="53" max="53" width="4.7109375" style="18" hidden="1" customWidth="1"/>
    <col min="54" max="54" width="5.7109375" style="18" hidden="1" customWidth="1"/>
    <col min="55" max="55" width="6.7109375" style="18" hidden="1" customWidth="1"/>
    <col min="56" max="58" width="5.7109375" style="18" hidden="1" customWidth="1"/>
    <col min="59" max="59" width="7.7109375" style="18" hidden="1" customWidth="1"/>
    <col min="60" max="71" width="2.7109375" style="18" hidden="1" customWidth="1"/>
    <col min="72" max="77" width="19.42578125" style="18" hidden="1" customWidth="1"/>
    <col min="78" max="78" width="9.7109375" style="18" hidden="1" customWidth="1"/>
    <col min="79" max="79" width="8.7109375" style="18" hidden="1" customWidth="1"/>
    <col min="80" max="80" width="19.42578125" style="18" hidden="1" customWidth="1"/>
    <col min="81" max="81" width="22.5703125" style="18" hidden="1" customWidth="1"/>
    <col min="82" max="82" width="4" style="19" hidden="1" customWidth="1"/>
    <col min="83" max="83" width="8.7109375" style="18" hidden="1" customWidth="1"/>
    <col min="84" max="85" width="19.42578125" style="18" hidden="1" customWidth="1"/>
    <col min="86" max="95" width="9.140625" style="18" hidden="1" customWidth="1"/>
    <col min="96" max="96" width="9.140625" style="18" customWidth="1"/>
    <col min="97" max="16384" width="9.140625" style="18"/>
  </cols>
  <sheetData>
    <row r="1" spans="1:83" ht="14.25" customHeight="1" x14ac:dyDescent="0.25">
      <c r="A1" s="218" t="str">
        <f>申込書!B1</f>
        <v>OWSインドアスイムあいち2018</v>
      </c>
      <c r="B1" s="218"/>
      <c r="C1" s="218"/>
      <c r="D1" s="218"/>
      <c r="E1" s="218"/>
      <c r="H1" s="215" t="s">
        <v>148</v>
      </c>
      <c r="I1" s="216"/>
    </row>
    <row r="2" spans="1:83" ht="14.25" customHeight="1" x14ac:dyDescent="0.25">
      <c r="A2" s="215" t="s">
        <v>149</v>
      </c>
      <c r="B2" s="219"/>
      <c r="C2" s="216"/>
      <c r="D2" s="5"/>
      <c r="I2" s="7"/>
    </row>
    <row r="3" spans="1:83" ht="14.25" customHeight="1" x14ac:dyDescent="0.25">
      <c r="A3" s="93" t="e">
        <v>#REF!</v>
      </c>
      <c r="B3" s="7" t="s">
        <v>22</v>
      </c>
      <c r="D3" s="17"/>
      <c r="H3" s="220"/>
      <c r="I3" s="220"/>
    </row>
    <row r="4" spans="1:83" ht="14.25" customHeight="1" x14ac:dyDescent="0.25">
      <c r="B4" s="8" t="s">
        <v>220</v>
      </c>
      <c r="C4" s="21"/>
      <c r="D4" s="20"/>
      <c r="G4" s="94" t="s">
        <v>150</v>
      </c>
      <c r="K4" s="21"/>
      <c r="L4" s="21"/>
      <c r="N4" s="95" t="s">
        <v>151</v>
      </c>
      <c r="O4" s="95" t="s">
        <v>177</v>
      </c>
      <c r="P4" s="95" t="s">
        <v>151</v>
      </c>
      <c r="Q4" s="221" t="s">
        <v>73</v>
      </c>
      <c r="R4" s="223" t="s">
        <v>59</v>
      </c>
      <c r="S4" s="224"/>
      <c r="T4" s="224"/>
      <c r="U4" s="224"/>
      <c r="V4" s="224"/>
      <c r="W4" s="96" t="s">
        <v>11</v>
      </c>
      <c r="X4" s="217" t="s">
        <v>10</v>
      </c>
      <c r="Y4" s="217"/>
      <c r="Z4" s="217"/>
      <c r="AA4" s="217"/>
      <c r="AB4" s="217"/>
      <c r="AC4" s="217" t="s">
        <v>178</v>
      </c>
      <c r="AD4" s="217"/>
      <c r="AE4" s="217"/>
      <c r="AF4" s="217"/>
      <c r="AG4" s="225" t="s">
        <v>152</v>
      </c>
      <c r="AH4" s="226"/>
      <c r="AI4" s="226"/>
      <c r="AJ4" s="226"/>
      <c r="AK4" s="227" t="s">
        <v>153</v>
      </c>
      <c r="AL4" s="228"/>
      <c r="AM4" s="228"/>
      <c r="AN4" s="228"/>
      <c r="AO4" s="229"/>
      <c r="AP4" s="230" t="s">
        <v>93</v>
      </c>
      <c r="AQ4" s="230"/>
      <c r="AR4" s="217" t="s">
        <v>154</v>
      </c>
      <c r="AS4" s="217"/>
      <c r="AT4" s="217"/>
      <c r="AU4" s="217"/>
    </row>
    <row r="5" spans="1:83" s="19" customFormat="1" ht="14.25" customHeight="1" x14ac:dyDescent="0.25">
      <c r="A5" s="97" t="s">
        <v>179</v>
      </c>
      <c r="B5" s="97" t="s">
        <v>59</v>
      </c>
      <c r="C5" s="97" t="s">
        <v>11</v>
      </c>
      <c r="D5" s="97" t="s">
        <v>151</v>
      </c>
      <c r="E5" s="97" t="s">
        <v>180</v>
      </c>
      <c r="F5" s="97" t="s">
        <v>155</v>
      </c>
      <c r="G5" s="97" t="s">
        <v>156</v>
      </c>
      <c r="H5" s="97" t="s">
        <v>157</v>
      </c>
      <c r="I5" s="97" t="s">
        <v>158</v>
      </c>
      <c r="J5" s="98"/>
      <c r="K5" s="97" t="s">
        <v>159</v>
      </c>
      <c r="L5" s="97" t="s">
        <v>181</v>
      </c>
      <c r="N5" s="99" t="s">
        <v>160</v>
      </c>
      <c r="O5" s="99" t="s">
        <v>182</v>
      </c>
      <c r="P5" s="99" t="s">
        <v>182</v>
      </c>
      <c r="Q5" s="222"/>
      <c r="R5" s="97" t="s">
        <v>183</v>
      </c>
      <c r="S5" s="97" t="s">
        <v>184</v>
      </c>
      <c r="T5" s="97" t="s">
        <v>185</v>
      </c>
      <c r="U5" s="97" t="s">
        <v>186</v>
      </c>
      <c r="V5" s="97" t="s">
        <v>161</v>
      </c>
      <c r="W5" s="97"/>
      <c r="X5" s="97" t="s">
        <v>187</v>
      </c>
      <c r="Y5" s="97" t="s">
        <v>188</v>
      </c>
      <c r="Z5" s="97" t="s">
        <v>189</v>
      </c>
      <c r="AA5" s="97" t="s">
        <v>190</v>
      </c>
      <c r="AB5" s="97" t="s">
        <v>161</v>
      </c>
      <c r="AC5" s="97" t="s">
        <v>187</v>
      </c>
      <c r="AD5" s="97" t="s">
        <v>188</v>
      </c>
      <c r="AE5" s="97" t="s">
        <v>189</v>
      </c>
      <c r="AF5" s="97" t="s">
        <v>190</v>
      </c>
      <c r="AG5" s="100" t="s">
        <v>187</v>
      </c>
      <c r="AH5" s="100" t="s">
        <v>188</v>
      </c>
      <c r="AI5" s="100" t="s">
        <v>189</v>
      </c>
      <c r="AJ5" s="100" t="s">
        <v>190</v>
      </c>
      <c r="AK5" s="100" t="s">
        <v>187</v>
      </c>
      <c r="AL5" s="100" t="s">
        <v>188</v>
      </c>
      <c r="AM5" s="100" t="s">
        <v>189</v>
      </c>
      <c r="AN5" s="100" t="s">
        <v>190</v>
      </c>
      <c r="AO5" s="100"/>
      <c r="AP5" s="100" t="s">
        <v>162</v>
      </c>
      <c r="AQ5" s="97" t="s">
        <v>163</v>
      </c>
      <c r="AR5" s="97" t="s">
        <v>191</v>
      </c>
      <c r="AS5" s="97" t="s">
        <v>192</v>
      </c>
      <c r="AT5" s="97" t="s">
        <v>193</v>
      </c>
      <c r="AU5" s="97" t="s">
        <v>194</v>
      </c>
      <c r="AW5" s="19" t="s">
        <v>164</v>
      </c>
      <c r="AX5" s="19" t="s">
        <v>72</v>
      </c>
      <c r="AY5" s="19" t="s">
        <v>73</v>
      </c>
      <c r="BB5" s="19" t="s">
        <v>66</v>
      </c>
      <c r="BC5" s="19" t="s">
        <v>70</v>
      </c>
      <c r="BD5" s="19" t="s">
        <v>10</v>
      </c>
      <c r="BE5" s="19" t="s">
        <v>59</v>
      </c>
      <c r="BF5" s="19" t="s">
        <v>195</v>
      </c>
      <c r="BG5" s="19" t="s">
        <v>65</v>
      </c>
      <c r="BH5" s="19">
        <f>AX14</f>
        <v>1</v>
      </c>
      <c r="BI5" s="19">
        <f>AX15</f>
        <v>2</v>
      </c>
      <c r="BJ5" s="19">
        <f>AX16</f>
        <v>3</v>
      </c>
      <c r="BK5" s="19">
        <f>AX17</f>
        <v>4</v>
      </c>
      <c r="BL5" s="19">
        <f>AX18</f>
        <v>5</v>
      </c>
      <c r="BM5" s="19">
        <f>AX19</f>
        <v>6</v>
      </c>
      <c r="BN5" s="19">
        <f>AX18</f>
        <v>5</v>
      </c>
      <c r="BO5" s="19">
        <f>AX19</f>
        <v>6</v>
      </c>
      <c r="BP5" s="19">
        <f>AX20</f>
        <v>7</v>
      </c>
      <c r="BQ5" s="19">
        <f>AX21</f>
        <v>8</v>
      </c>
      <c r="BR5" s="19">
        <f>AX30</f>
        <v>0</v>
      </c>
      <c r="BS5" s="19">
        <f>AX31</f>
        <v>0</v>
      </c>
    </row>
    <row r="6" spans="1:83" ht="14.25" customHeight="1" x14ac:dyDescent="0.25">
      <c r="A6" s="97" t="str">
        <f>IF(B6="","",1)</f>
        <v/>
      </c>
      <c r="B6" s="101"/>
      <c r="C6" s="101"/>
      <c r="D6" s="102"/>
      <c r="E6" s="103"/>
      <c r="F6" s="102"/>
      <c r="G6" s="102"/>
      <c r="H6" s="102"/>
      <c r="I6" s="102"/>
      <c r="J6" s="104" t="str">
        <f>IF(V6=3,"性別確認!",IF(AO6&lt;&gt;0,"泳者重複!",""))</f>
        <v/>
      </c>
      <c r="K6" s="105" t="str">
        <f>IF(D6="","",SUM(X6:AA6))</f>
        <v/>
      </c>
      <c r="L6" s="105" t="str">
        <f>IF(E6="","999:99.99"," "&amp;LEFT(RIGHT("        "&amp;TEXT(E6,"0.00"),7),2)&amp;":"&amp;RIGHT(TEXT(E6,"0.00"),5))</f>
        <v>999:99.99</v>
      </c>
      <c r="N6" s="57" t="str">
        <f>IF($D6="","",VLOOKUP($B6&amp;$D6,$AW$14:$AX$31,2,0))</f>
        <v/>
      </c>
      <c r="O6" s="57" t="str">
        <f>IF($D6="","",VLOOKUP($B6&amp;$D6,$AW$14:$AY$31,3,0))</f>
        <v/>
      </c>
      <c r="P6" s="57" t="str">
        <f>IF($D6="","",VLOOKUP($D6,$AW$7:$AY$10,2,0))</f>
        <v/>
      </c>
      <c r="Q6" s="57" t="str">
        <f>IF($D6="","",VLOOKUP($D6,$AW$7:$AY$10,3,0))</f>
        <v/>
      </c>
      <c r="R6" s="57">
        <f>IF(F6="",0,VLOOKUP(F6,$BB$7:$BE$216,4,0))</f>
        <v>0</v>
      </c>
      <c r="S6" s="57">
        <f>IF(G6="",0,VLOOKUP(G6,$BB$7:$BE$216,4,0))</f>
        <v>0</v>
      </c>
      <c r="T6" s="57">
        <f>IF(H6="",0,VLOOKUP(H6,$BB$7:$BE$216,4,0))</f>
        <v>0</v>
      </c>
      <c r="U6" s="57">
        <f>IF(I6="",0,VLOOKUP(I6,$BB$7:$BE$216,4,0))</f>
        <v>0</v>
      </c>
      <c r="V6" s="57" t="str">
        <f>IF(B6="","",IF(B6="男子",0,5))</f>
        <v/>
      </c>
      <c r="W6" s="57" t="str">
        <f>IF(C6="","",VLOOKUP(C6,$CC$7:$CD$16,2,0))</f>
        <v/>
      </c>
      <c r="X6" s="57">
        <f>IF($F6="",0,VLOOKUP($F6,$BB$7:$BE$216,3,0))</f>
        <v>0</v>
      </c>
      <c r="Y6" s="57">
        <f>IF($G6="",0,VLOOKUP($G6,$BB$7:$BE$216,3,0))</f>
        <v>0</v>
      </c>
      <c r="Z6" s="57">
        <f>IF($H6="",0,VLOOKUP($H6,$BB$7:$BE$216,3,0))</f>
        <v>0</v>
      </c>
      <c r="AA6" s="57">
        <f>IF($I6="",0,VLOOKUP($I6,$BB$7:$BE$216,3,0))</f>
        <v>0</v>
      </c>
      <c r="AB6" s="57">
        <f>IF(SUM(X6:AA6)=0,0,IF(SUM(X6:AA6)=20,5,IF(SUM(X6:AA6)=10,9,3)))</f>
        <v>0</v>
      </c>
      <c r="AC6" s="57">
        <f>IF($F6="",0,VLOOKUP($F6,$BB$7:$BF$216,5,0))</f>
        <v>0</v>
      </c>
      <c r="AD6" s="57">
        <f>IF($G6="",0,VLOOKUP($G6,$BB$7:$BF$216,5,0))</f>
        <v>0</v>
      </c>
      <c r="AE6" s="57">
        <f>IF($H6="",0,VLOOKUP($H6,$BB$7:$BF$216,5,0))</f>
        <v>0</v>
      </c>
      <c r="AF6" s="57">
        <f>IF($I6="",0,VLOOKUP($I6,$BB$7:$BF$216,5,0))</f>
        <v>0</v>
      </c>
      <c r="AG6" s="106" t="str">
        <f>IF(F6="","",$N6&amp;F6)</f>
        <v/>
      </c>
      <c r="AH6" s="106" t="str">
        <f>IF(G6="","",$N6&amp;G6)</f>
        <v/>
      </c>
      <c r="AI6" s="106" t="str">
        <f>IF(H6="","",$N6&amp;H6)</f>
        <v/>
      </c>
      <c r="AJ6" s="106" t="str">
        <f>IF(I6="","",$N6&amp;I6)</f>
        <v/>
      </c>
      <c r="AK6" s="106">
        <f>IF(F6="",0,VLOOKUP(F6,$BB$7:$BS$216,$N6+6,0))</f>
        <v>0</v>
      </c>
      <c r="AL6" s="106">
        <f>IF(G6="",0,VLOOKUP(G6,$BB$7:$BS$216,$N6+6,0))</f>
        <v>0</v>
      </c>
      <c r="AM6" s="106">
        <f>IF(H6="",0,VLOOKUP(H6,$BB$7:$BS$216,$N6+6,0))</f>
        <v>0</v>
      </c>
      <c r="AN6" s="106">
        <f>IF(I6="",0,VLOOKUP(I6,$BB$7:$BS$216,$N6+6,0))</f>
        <v>0</v>
      </c>
      <c r="AO6" s="106">
        <f>IF(OR(AK6&gt;1,AL6&gt;1,AM6&gt;1,AN6&gt;1),1,0)</f>
        <v>0</v>
      </c>
      <c r="AP6" s="106" t="str">
        <f>IF(D6="","",TEXT(N6,"00")&amp;W6)</f>
        <v/>
      </c>
      <c r="AQ6" s="57">
        <f>IF(AP6="",0,COUNTIF($AP$6:$AP$65,AP6))</f>
        <v>0</v>
      </c>
      <c r="AR6" s="57" t="str">
        <f>IF(F6="","",VLOOKUP(F6,$BB$7:$BG$216,6,0))</f>
        <v/>
      </c>
      <c r="AS6" s="57" t="str">
        <f>IF(G6="","",VLOOKUP(G6,$BB$7:$BG$216,6,0))</f>
        <v/>
      </c>
      <c r="AT6" s="57" t="str">
        <f>IF(H6="","",VLOOKUP(H6,$BB$7:$BG$216,6,0))</f>
        <v/>
      </c>
      <c r="AU6" s="57" t="str">
        <f>IF(I6="","",VLOOKUP(I6,$BB$7:$BG$216,6,0))</f>
        <v/>
      </c>
    </row>
    <row r="7" spans="1:83" ht="14.25" customHeight="1" x14ac:dyDescent="0.25">
      <c r="A7" s="97" t="str">
        <f>IF(B7="","",A6+1)</f>
        <v/>
      </c>
      <c r="B7" s="101"/>
      <c r="C7" s="101"/>
      <c r="D7" s="102"/>
      <c r="E7" s="103"/>
      <c r="F7" s="102"/>
      <c r="G7" s="102"/>
      <c r="H7" s="102"/>
      <c r="I7" s="102"/>
      <c r="J7" s="104" t="str">
        <f t="shared" ref="J7:J65" si="0">IF(V7=3,"性別確認!",IF(AO7&lt;&gt;0,"泳者重複!",""))</f>
        <v/>
      </c>
      <c r="K7" s="105" t="str">
        <f t="shared" ref="K7:K53" si="1">IF(D7="","",SUM(X7:AA7))</f>
        <v/>
      </c>
      <c r="L7" s="105" t="str">
        <f t="shared" ref="L7:L65" si="2">IF(E7="","999:99.99"," "&amp;LEFT(RIGHT("        "&amp;TEXT(E7,"0.00"),7),2)&amp;":"&amp;RIGHT(TEXT(E7,"0.00"),5))</f>
        <v>999:99.99</v>
      </c>
      <c r="N7" s="57" t="str">
        <f t="shared" ref="N7:N65" si="3">IF($D7="","",VLOOKUP($B7&amp;$D7,$AW$14:$AX$31,2,0))</f>
        <v/>
      </c>
      <c r="O7" s="57" t="str">
        <f t="shared" ref="O7:O65" si="4">IF($D7="","",VLOOKUP($B7&amp;$D7,$AW$14:$AY$31,3,0))</f>
        <v/>
      </c>
      <c r="P7" s="57" t="str">
        <f t="shared" ref="P7:P65" si="5">IF($D7="","",VLOOKUP($D7,$AW$7:$AY$10,2,0))</f>
        <v/>
      </c>
      <c r="Q7" s="57" t="str">
        <f t="shared" ref="Q7:Q65" si="6">IF($D7="","",VLOOKUP($D7,$AW$7:$AY$10,3,0))</f>
        <v/>
      </c>
      <c r="R7" s="57">
        <f t="shared" ref="R7:R65" si="7">IF(F7="",0,VLOOKUP(F7,$BB$7:$BE$216,4,0))</f>
        <v>0</v>
      </c>
      <c r="S7" s="57">
        <f t="shared" ref="S7:S65" si="8">IF(G7="",0,VLOOKUP(G7,$BB$7:$BE$216,4,0))</f>
        <v>0</v>
      </c>
      <c r="T7" s="57">
        <f t="shared" ref="T7:T65" si="9">IF(H7="",0,VLOOKUP(H7,$BB$7:$BE$216,4,0))</f>
        <v>0</v>
      </c>
      <c r="U7" s="57">
        <f t="shared" ref="U7:U65" si="10">IF(I7="",0,VLOOKUP(I7,$BB$7:$BE$216,4,0))</f>
        <v>0</v>
      </c>
      <c r="V7" s="57" t="str">
        <f t="shared" ref="V7:V65" si="11">IF(B7="","",IF(B7="男子",0,5))</f>
        <v/>
      </c>
      <c r="W7" s="57" t="str">
        <f t="shared" ref="W7:W65" si="12">IF(C7="","",VLOOKUP(C7,$CC$7:$CD$16,2,0))</f>
        <v/>
      </c>
      <c r="X7" s="57">
        <f t="shared" ref="X7:X65" si="13">IF($F7="",0,VLOOKUP($F7,$BB$7:$BE$216,3,0))</f>
        <v>0</v>
      </c>
      <c r="Y7" s="57">
        <f t="shared" ref="Y7:Y65" si="14">IF($G7="",0,VLOOKUP($G7,$BB$7:$BE$216,3,0))</f>
        <v>0</v>
      </c>
      <c r="Z7" s="57">
        <f t="shared" ref="Z7:Z65" si="15">IF($H7="",0,VLOOKUP($H7,$BB$7:$BE$216,3,0))</f>
        <v>0</v>
      </c>
      <c r="AA7" s="57">
        <f t="shared" ref="AA7:AA65" si="16">IF($I7="",0,VLOOKUP($I7,$BB$7:$BE$216,3,0))</f>
        <v>0</v>
      </c>
      <c r="AB7" s="57">
        <f t="shared" ref="AB7:AB55" si="17">IF(SUM(X7:AA7)=0,0,IF(SUM(X7:AA7)=20,5,IF(SUM(X7:AA7)=10,9,3)))</f>
        <v>0</v>
      </c>
      <c r="AC7" s="57">
        <f t="shared" ref="AC7:AC65" si="18">IF($F7="",0,VLOOKUP($F7,$BB$7:$BF$216,5,0))</f>
        <v>0</v>
      </c>
      <c r="AD7" s="57">
        <f t="shared" ref="AD7:AD65" si="19">IF($G7="",0,VLOOKUP($G7,$BB$7:$BF$216,5,0))</f>
        <v>0</v>
      </c>
      <c r="AE7" s="57">
        <f t="shared" ref="AE7:AE65" si="20">IF($H7="",0,VLOOKUP($H7,$BB$7:$BF$216,5,0))</f>
        <v>0</v>
      </c>
      <c r="AF7" s="57">
        <f t="shared" ref="AF7:AF65" si="21">IF($I7="",0,VLOOKUP($I7,$BB$7:$BF$216,5,0))</f>
        <v>0</v>
      </c>
      <c r="AG7" s="106" t="str">
        <f t="shared" ref="AG7:AJ65" si="22">IF(F7="","",$N7&amp;F7)</f>
        <v/>
      </c>
      <c r="AH7" s="106" t="str">
        <f t="shared" si="22"/>
        <v/>
      </c>
      <c r="AI7" s="106" t="str">
        <f t="shared" si="22"/>
        <v/>
      </c>
      <c r="AJ7" s="106" t="str">
        <f t="shared" si="22"/>
        <v/>
      </c>
      <c r="AK7" s="106">
        <f t="shared" ref="AK7:AK65" si="23">IF(F7="",0,VLOOKUP(F7,$BB$7:$BS$216,$N7+6,0))</f>
        <v>0</v>
      </c>
      <c r="AL7" s="106">
        <f t="shared" ref="AL7:AL65" si="24">IF(G7="",0,VLOOKUP(G7,$BB$7:$BS$216,$N7+6,0))</f>
        <v>0</v>
      </c>
      <c r="AM7" s="106">
        <f t="shared" ref="AM7:AM65" si="25">IF(H7="",0,VLOOKUP(H7,$BB$7:$BS$216,$N7+6,0))</f>
        <v>0</v>
      </c>
      <c r="AN7" s="106">
        <f t="shared" ref="AN7:AN65" si="26">IF(I7="",0,VLOOKUP(I7,$BB$7:$BS$216,$N7+6,0))</f>
        <v>0</v>
      </c>
      <c r="AO7" s="106">
        <f t="shared" ref="AO7:AO65" si="27">IF(OR(AK7&gt;1,AL7&gt;1,AM7&gt;1,AN7&gt;1),1,0)</f>
        <v>0</v>
      </c>
      <c r="AP7" s="106" t="str">
        <f t="shared" ref="AP7:AP65" si="28">IF(D7="","",TEXT(N7,"00")&amp;W7)</f>
        <v/>
      </c>
      <c r="AQ7" s="57">
        <f t="shared" ref="AQ7:AQ65" si="29">IF(AP7="",0,COUNTIF($AP$6:$AP$65,AP7))</f>
        <v>0</v>
      </c>
      <c r="AR7" s="57" t="str">
        <f t="shared" ref="AR7:AR62" si="30">IF(F7="","",VLOOKUP(F7,$BB$7:$BG$216,6,0))</f>
        <v/>
      </c>
      <c r="AS7" s="57" t="str">
        <f t="shared" ref="AS7:AS62" si="31">IF(G7="","",VLOOKUP(G7,$BB$7:$BG$216,6,0))</f>
        <v/>
      </c>
      <c r="AT7" s="57" t="str">
        <f t="shared" ref="AT7:AT62" si="32">IF(H7="","",VLOOKUP(H7,$BB$7:$BG$216,6,0))</f>
        <v/>
      </c>
      <c r="AU7" s="57" t="str">
        <f t="shared" ref="AU7:AU62" si="33">IF(I7="","",VLOOKUP(I7,$BB$7:$BG$216,6,0))</f>
        <v/>
      </c>
      <c r="AW7" s="18" t="s">
        <v>196</v>
      </c>
      <c r="AX7" s="18">
        <v>6</v>
      </c>
      <c r="AY7" s="18">
        <v>100</v>
      </c>
      <c r="BA7" s="18">
        <v>1</v>
      </c>
      <c r="BB7" s="18" t="str">
        <f>選手!C2</f>
        <v/>
      </c>
      <c r="BC7" s="18" t="str">
        <f>選手!L2</f>
        <v/>
      </c>
      <c r="BD7" s="18" t="str">
        <f>選手!F2</f>
        <v/>
      </c>
      <c r="BE7" s="18">
        <f>選手!B2</f>
        <v>0</v>
      </c>
      <c r="BG7" s="18" t="str">
        <f>選手!A2</f>
        <v/>
      </c>
      <c r="BH7" s="18">
        <f>COUNTIF($AG$6:$AJ$65,BH$5&amp;$BB7)</f>
        <v>0</v>
      </c>
      <c r="BI7" s="18">
        <f t="shared" ref="BI7:BS22" si="34">COUNTIF($AG$6:$AJ$65,BI$5&amp;$BB7)</f>
        <v>0</v>
      </c>
      <c r="BJ7" s="18">
        <f t="shared" si="34"/>
        <v>0</v>
      </c>
      <c r="BK7" s="18">
        <f t="shared" si="34"/>
        <v>0</v>
      </c>
      <c r="BL7" s="18">
        <f t="shared" si="34"/>
        <v>0</v>
      </c>
      <c r="BM7" s="18">
        <f t="shared" si="34"/>
        <v>0</v>
      </c>
      <c r="BN7" s="18">
        <f t="shared" si="34"/>
        <v>0</v>
      </c>
      <c r="BO7" s="18">
        <f t="shared" si="34"/>
        <v>0</v>
      </c>
      <c r="BP7" s="18">
        <f t="shared" si="34"/>
        <v>0</v>
      </c>
      <c r="BQ7" s="18">
        <f t="shared" si="34"/>
        <v>0</v>
      </c>
      <c r="BR7" s="18">
        <f t="shared" si="34"/>
        <v>0</v>
      </c>
      <c r="BS7" s="18">
        <f t="shared" si="34"/>
        <v>0</v>
      </c>
      <c r="BZ7" s="4" t="s">
        <v>115</v>
      </c>
      <c r="CA7" s="107">
        <v>50</v>
      </c>
      <c r="CB7" s="4"/>
      <c r="CC7" s="4"/>
      <c r="CD7" s="108"/>
      <c r="CE7" s="107">
        <v>350</v>
      </c>
    </row>
    <row r="8" spans="1:83" ht="14.25" customHeight="1" x14ac:dyDescent="0.25">
      <c r="A8" s="97" t="str">
        <f t="shared" ref="A8:A65" si="35">IF(B8="","",A7+1)</f>
        <v/>
      </c>
      <c r="B8" s="101"/>
      <c r="C8" s="101"/>
      <c r="D8" s="102"/>
      <c r="E8" s="103"/>
      <c r="F8" s="102"/>
      <c r="G8" s="102"/>
      <c r="H8" s="102"/>
      <c r="I8" s="102"/>
      <c r="J8" s="104" t="str">
        <f t="shared" si="0"/>
        <v/>
      </c>
      <c r="K8" s="105" t="str">
        <f t="shared" si="1"/>
        <v/>
      </c>
      <c r="L8" s="105" t="str">
        <f t="shared" si="2"/>
        <v>999:99.99</v>
      </c>
      <c r="N8" s="57" t="str">
        <f t="shared" si="3"/>
        <v/>
      </c>
      <c r="O8" s="57" t="str">
        <f t="shared" si="4"/>
        <v/>
      </c>
      <c r="P8" s="57" t="str">
        <f t="shared" si="5"/>
        <v/>
      </c>
      <c r="Q8" s="57" t="str">
        <f t="shared" si="6"/>
        <v/>
      </c>
      <c r="R8" s="57">
        <f t="shared" si="7"/>
        <v>0</v>
      </c>
      <c r="S8" s="57">
        <f t="shared" si="8"/>
        <v>0</v>
      </c>
      <c r="T8" s="57">
        <f t="shared" si="9"/>
        <v>0</v>
      </c>
      <c r="U8" s="57">
        <f t="shared" si="10"/>
        <v>0</v>
      </c>
      <c r="V8" s="57" t="str">
        <f t="shared" si="11"/>
        <v/>
      </c>
      <c r="W8" s="57" t="str">
        <f t="shared" si="12"/>
        <v/>
      </c>
      <c r="X8" s="57">
        <f t="shared" si="13"/>
        <v>0</v>
      </c>
      <c r="Y8" s="57">
        <f t="shared" si="14"/>
        <v>0</v>
      </c>
      <c r="Z8" s="57">
        <f t="shared" si="15"/>
        <v>0</v>
      </c>
      <c r="AA8" s="57">
        <f t="shared" si="16"/>
        <v>0</v>
      </c>
      <c r="AB8" s="57">
        <f t="shared" si="17"/>
        <v>0</v>
      </c>
      <c r="AC8" s="57">
        <f t="shared" si="18"/>
        <v>0</v>
      </c>
      <c r="AD8" s="57">
        <f t="shared" si="19"/>
        <v>0</v>
      </c>
      <c r="AE8" s="57">
        <f t="shared" si="20"/>
        <v>0</v>
      </c>
      <c r="AF8" s="57">
        <f t="shared" si="21"/>
        <v>0</v>
      </c>
      <c r="AG8" s="106" t="str">
        <f t="shared" si="22"/>
        <v/>
      </c>
      <c r="AH8" s="106" t="str">
        <f t="shared" si="22"/>
        <v/>
      </c>
      <c r="AI8" s="106" t="str">
        <f t="shared" si="22"/>
        <v/>
      </c>
      <c r="AJ8" s="106" t="str">
        <f t="shared" si="22"/>
        <v/>
      </c>
      <c r="AK8" s="106">
        <f t="shared" si="23"/>
        <v>0</v>
      </c>
      <c r="AL8" s="106">
        <f t="shared" si="24"/>
        <v>0</v>
      </c>
      <c r="AM8" s="106">
        <f t="shared" si="25"/>
        <v>0</v>
      </c>
      <c r="AN8" s="106">
        <f t="shared" si="26"/>
        <v>0</v>
      </c>
      <c r="AO8" s="106">
        <f>IF(OR(AK8&gt;1,AL8&gt;1,AM8&gt;1,AN8&gt;1),1,0)</f>
        <v>0</v>
      </c>
      <c r="AP8" s="106" t="str">
        <f t="shared" si="28"/>
        <v/>
      </c>
      <c r="AQ8" s="57">
        <f t="shared" si="29"/>
        <v>0</v>
      </c>
      <c r="AR8" s="57" t="str">
        <f t="shared" si="30"/>
        <v/>
      </c>
      <c r="AS8" s="57" t="str">
        <f t="shared" si="31"/>
        <v/>
      </c>
      <c r="AT8" s="57" t="str">
        <f t="shared" si="32"/>
        <v/>
      </c>
      <c r="AU8" s="57" t="str">
        <f t="shared" si="33"/>
        <v/>
      </c>
      <c r="AW8" s="18" t="s">
        <v>197</v>
      </c>
      <c r="AX8" s="18">
        <v>7</v>
      </c>
      <c r="AY8" s="18">
        <v>100</v>
      </c>
      <c r="BA8" s="18">
        <v>2</v>
      </c>
      <c r="BB8" s="18" t="str">
        <f>選手!C3</f>
        <v/>
      </c>
      <c r="BC8" s="18" t="str">
        <f>選手!L3</f>
        <v/>
      </c>
      <c r="BD8" s="18" t="str">
        <f>選手!F3</f>
        <v/>
      </c>
      <c r="BE8" s="18">
        <f>選手!B3</f>
        <v>0</v>
      </c>
      <c r="BG8" s="18" t="str">
        <f>選手!A3</f>
        <v/>
      </c>
      <c r="BH8" s="18">
        <f t="shared" ref="BH8:BS39" si="36">COUNTIF($AG$6:$AJ$65,BH$5&amp;$BB8)</f>
        <v>0</v>
      </c>
      <c r="BI8" s="18">
        <f t="shared" si="34"/>
        <v>0</v>
      </c>
      <c r="BJ8" s="18">
        <f t="shared" si="34"/>
        <v>0</v>
      </c>
      <c r="BK8" s="18">
        <f t="shared" si="34"/>
        <v>0</v>
      </c>
      <c r="BL8" s="18">
        <f t="shared" si="34"/>
        <v>0</v>
      </c>
      <c r="BM8" s="18">
        <f t="shared" si="34"/>
        <v>0</v>
      </c>
      <c r="BN8" s="18">
        <f t="shared" si="34"/>
        <v>0</v>
      </c>
      <c r="BO8" s="18">
        <f t="shared" si="34"/>
        <v>0</v>
      </c>
      <c r="BP8" s="18">
        <f t="shared" si="34"/>
        <v>0</v>
      </c>
      <c r="BQ8" s="18">
        <f t="shared" si="34"/>
        <v>0</v>
      </c>
      <c r="BR8" s="18">
        <f t="shared" si="34"/>
        <v>0</v>
      </c>
      <c r="BS8" s="18">
        <f t="shared" si="34"/>
        <v>0</v>
      </c>
      <c r="BZ8" s="4" t="s">
        <v>198</v>
      </c>
      <c r="CA8" s="107">
        <v>100</v>
      </c>
      <c r="CB8" s="4"/>
      <c r="CC8" s="4"/>
      <c r="CD8" s="108">
        <v>1</v>
      </c>
      <c r="CE8" s="107">
        <v>340</v>
      </c>
    </row>
    <row r="9" spans="1:83" ht="14.25" customHeight="1" x14ac:dyDescent="0.25">
      <c r="A9" s="97" t="str">
        <f t="shared" si="35"/>
        <v/>
      </c>
      <c r="B9" s="101"/>
      <c r="C9" s="101"/>
      <c r="D9" s="102"/>
      <c r="E9" s="103"/>
      <c r="F9" s="102"/>
      <c r="G9" s="102"/>
      <c r="H9" s="102"/>
      <c r="I9" s="102"/>
      <c r="J9" s="104" t="str">
        <f t="shared" si="0"/>
        <v/>
      </c>
      <c r="K9" s="105" t="str">
        <f t="shared" si="1"/>
        <v/>
      </c>
      <c r="L9" s="105" t="str">
        <f t="shared" si="2"/>
        <v>999:99.99</v>
      </c>
      <c r="N9" s="57" t="str">
        <f t="shared" si="3"/>
        <v/>
      </c>
      <c r="O9" s="57" t="str">
        <f t="shared" si="4"/>
        <v/>
      </c>
      <c r="P9" s="57" t="str">
        <f t="shared" si="5"/>
        <v/>
      </c>
      <c r="Q9" s="57" t="str">
        <f t="shared" si="6"/>
        <v/>
      </c>
      <c r="R9" s="57">
        <f t="shared" si="7"/>
        <v>0</v>
      </c>
      <c r="S9" s="57">
        <f t="shared" si="8"/>
        <v>0</v>
      </c>
      <c r="T9" s="57">
        <f t="shared" si="9"/>
        <v>0</v>
      </c>
      <c r="U9" s="57">
        <f t="shared" si="10"/>
        <v>0</v>
      </c>
      <c r="V9" s="57" t="str">
        <f t="shared" si="11"/>
        <v/>
      </c>
      <c r="W9" s="57" t="str">
        <f t="shared" si="12"/>
        <v/>
      </c>
      <c r="X9" s="57">
        <f t="shared" si="13"/>
        <v>0</v>
      </c>
      <c r="Y9" s="57">
        <f t="shared" si="14"/>
        <v>0</v>
      </c>
      <c r="Z9" s="57">
        <f t="shared" si="15"/>
        <v>0</v>
      </c>
      <c r="AA9" s="57">
        <f t="shared" si="16"/>
        <v>0</v>
      </c>
      <c r="AB9" s="57">
        <f t="shared" si="17"/>
        <v>0</v>
      </c>
      <c r="AC9" s="57">
        <f t="shared" si="18"/>
        <v>0</v>
      </c>
      <c r="AD9" s="57">
        <f t="shared" si="19"/>
        <v>0</v>
      </c>
      <c r="AE9" s="57">
        <f t="shared" si="20"/>
        <v>0</v>
      </c>
      <c r="AF9" s="57">
        <f t="shared" si="21"/>
        <v>0</v>
      </c>
      <c r="AG9" s="106" t="str">
        <f t="shared" si="22"/>
        <v/>
      </c>
      <c r="AH9" s="106" t="str">
        <f t="shared" si="22"/>
        <v/>
      </c>
      <c r="AI9" s="106" t="str">
        <f t="shared" si="22"/>
        <v/>
      </c>
      <c r="AJ9" s="106" t="str">
        <f t="shared" si="22"/>
        <v/>
      </c>
      <c r="AK9" s="106">
        <f t="shared" si="23"/>
        <v>0</v>
      </c>
      <c r="AL9" s="106">
        <f t="shared" si="24"/>
        <v>0</v>
      </c>
      <c r="AM9" s="106">
        <f t="shared" si="25"/>
        <v>0</v>
      </c>
      <c r="AN9" s="106">
        <f t="shared" si="26"/>
        <v>0</v>
      </c>
      <c r="AO9" s="106">
        <f t="shared" si="27"/>
        <v>0</v>
      </c>
      <c r="AP9" s="106" t="str">
        <f t="shared" si="28"/>
        <v/>
      </c>
      <c r="AQ9" s="57">
        <f t="shared" si="29"/>
        <v>0</v>
      </c>
      <c r="AR9" s="57" t="str">
        <f t="shared" si="30"/>
        <v/>
      </c>
      <c r="AS9" s="57" t="str">
        <f t="shared" si="31"/>
        <v/>
      </c>
      <c r="AT9" s="57" t="str">
        <f t="shared" si="32"/>
        <v/>
      </c>
      <c r="AU9" s="57" t="str">
        <f t="shared" si="33"/>
        <v/>
      </c>
      <c r="AW9" s="18" t="s">
        <v>199</v>
      </c>
      <c r="AX9" s="18">
        <v>6</v>
      </c>
      <c r="AY9" s="18">
        <v>200</v>
      </c>
      <c r="BA9" s="18">
        <v>3</v>
      </c>
      <c r="BB9" s="18" t="str">
        <f>選手!C4</f>
        <v/>
      </c>
      <c r="BC9" s="18" t="str">
        <f>選手!L4</f>
        <v/>
      </c>
      <c r="BD9" s="18" t="str">
        <f>選手!F4</f>
        <v/>
      </c>
      <c r="BE9" s="18">
        <f>選手!B4</f>
        <v>0</v>
      </c>
      <c r="BG9" s="18" t="str">
        <f>選手!A4</f>
        <v/>
      </c>
      <c r="BH9" s="18">
        <f t="shared" si="36"/>
        <v>0</v>
      </c>
      <c r="BI9" s="18">
        <f>COUNTIF($AG$6:$AJ$65,BI$5&amp;$BB9)</f>
        <v>0</v>
      </c>
      <c r="BJ9" s="18">
        <f t="shared" si="34"/>
        <v>0</v>
      </c>
      <c r="BK9" s="18">
        <f t="shared" si="34"/>
        <v>0</v>
      </c>
      <c r="BL9" s="18">
        <f t="shared" si="34"/>
        <v>0</v>
      </c>
      <c r="BM9" s="18">
        <f t="shared" si="34"/>
        <v>0</v>
      </c>
      <c r="BN9" s="18">
        <f t="shared" si="34"/>
        <v>0</v>
      </c>
      <c r="BO9" s="18">
        <f t="shared" si="34"/>
        <v>0</v>
      </c>
      <c r="BP9" s="18">
        <f t="shared" si="34"/>
        <v>0</v>
      </c>
      <c r="BQ9" s="18">
        <f t="shared" si="34"/>
        <v>0</v>
      </c>
      <c r="BR9" s="18">
        <f t="shared" si="34"/>
        <v>0</v>
      </c>
      <c r="BS9" s="18">
        <f t="shared" si="34"/>
        <v>0</v>
      </c>
      <c r="BZ9" s="4" t="s">
        <v>165</v>
      </c>
      <c r="CA9" s="107">
        <v>101</v>
      </c>
      <c r="CB9" s="4"/>
      <c r="CC9" s="4" t="s">
        <v>221</v>
      </c>
      <c r="CD9" s="108">
        <v>21</v>
      </c>
      <c r="CE9" s="107">
        <v>320</v>
      </c>
    </row>
    <row r="10" spans="1:83" ht="14.25" customHeight="1" x14ac:dyDescent="0.25">
      <c r="A10" s="97" t="str">
        <f t="shared" si="35"/>
        <v/>
      </c>
      <c r="B10" s="101"/>
      <c r="C10" s="101"/>
      <c r="D10" s="102"/>
      <c r="E10" s="103"/>
      <c r="F10" s="102"/>
      <c r="G10" s="102"/>
      <c r="H10" s="102"/>
      <c r="I10" s="102"/>
      <c r="J10" s="104" t="str">
        <f t="shared" si="0"/>
        <v/>
      </c>
      <c r="K10" s="105" t="str">
        <f t="shared" si="1"/>
        <v/>
      </c>
      <c r="L10" s="105" t="str">
        <f t="shared" si="2"/>
        <v>999:99.99</v>
      </c>
      <c r="N10" s="57" t="str">
        <f t="shared" si="3"/>
        <v/>
      </c>
      <c r="O10" s="57" t="str">
        <f t="shared" si="4"/>
        <v/>
      </c>
      <c r="P10" s="57" t="str">
        <f t="shared" si="5"/>
        <v/>
      </c>
      <c r="Q10" s="57" t="str">
        <f t="shared" si="6"/>
        <v/>
      </c>
      <c r="R10" s="57">
        <f t="shared" si="7"/>
        <v>0</v>
      </c>
      <c r="S10" s="57">
        <f t="shared" si="8"/>
        <v>0</v>
      </c>
      <c r="T10" s="57">
        <f t="shared" si="9"/>
        <v>0</v>
      </c>
      <c r="U10" s="57">
        <f t="shared" si="10"/>
        <v>0</v>
      </c>
      <c r="V10" s="57" t="str">
        <f t="shared" si="11"/>
        <v/>
      </c>
      <c r="W10" s="57" t="str">
        <f t="shared" si="12"/>
        <v/>
      </c>
      <c r="X10" s="57">
        <f t="shared" si="13"/>
        <v>0</v>
      </c>
      <c r="Y10" s="57">
        <f t="shared" si="14"/>
        <v>0</v>
      </c>
      <c r="Z10" s="57">
        <f t="shared" si="15"/>
        <v>0</v>
      </c>
      <c r="AA10" s="57">
        <f t="shared" si="16"/>
        <v>0</v>
      </c>
      <c r="AB10" s="57">
        <f t="shared" si="17"/>
        <v>0</v>
      </c>
      <c r="AC10" s="57">
        <f t="shared" si="18"/>
        <v>0</v>
      </c>
      <c r="AD10" s="57">
        <f t="shared" si="19"/>
        <v>0</v>
      </c>
      <c r="AE10" s="57">
        <f t="shared" si="20"/>
        <v>0</v>
      </c>
      <c r="AF10" s="57">
        <f t="shared" si="21"/>
        <v>0</v>
      </c>
      <c r="AG10" s="106" t="str">
        <f t="shared" si="22"/>
        <v/>
      </c>
      <c r="AH10" s="106" t="str">
        <f t="shared" si="22"/>
        <v/>
      </c>
      <c r="AI10" s="106" t="str">
        <f t="shared" si="22"/>
        <v/>
      </c>
      <c r="AJ10" s="106" t="str">
        <f t="shared" si="22"/>
        <v/>
      </c>
      <c r="AK10" s="106">
        <f t="shared" si="23"/>
        <v>0</v>
      </c>
      <c r="AL10" s="106">
        <f t="shared" si="24"/>
        <v>0</v>
      </c>
      <c r="AM10" s="106">
        <f t="shared" si="25"/>
        <v>0</v>
      </c>
      <c r="AN10" s="106">
        <f t="shared" si="26"/>
        <v>0</v>
      </c>
      <c r="AO10" s="106">
        <f t="shared" si="27"/>
        <v>0</v>
      </c>
      <c r="AP10" s="106" t="str">
        <f t="shared" si="28"/>
        <v/>
      </c>
      <c r="AQ10" s="57">
        <f t="shared" si="29"/>
        <v>0</v>
      </c>
      <c r="AR10" s="57" t="str">
        <f t="shared" si="30"/>
        <v/>
      </c>
      <c r="AS10" s="57" t="str">
        <f t="shared" si="31"/>
        <v/>
      </c>
      <c r="AT10" s="57" t="str">
        <f t="shared" si="32"/>
        <v/>
      </c>
      <c r="AU10" s="57" t="str">
        <f t="shared" si="33"/>
        <v/>
      </c>
      <c r="AW10" s="18" t="s">
        <v>200</v>
      </c>
      <c r="AX10" s="18">
        <v>7</v>
      </c>
      <c r="AY10" s="18">
        <v>200</v>
      </c>
      <c r="BA10" s="18">
        <v>4</v>
      </c>
      <c r="BB10" s="18" t="str">
        <f>選手!C5</f>
        <v/>
      </c>
      <c r="BC10" s="18" t="str">
        <f>選手!L5</f>
        <v/>
      </c>
      <c r="BD10" s="18" t="str">
        <f>選手!F5</f>
        <v/>
      </c>
      <c r="BE10" s="18">
        <f>選手!B5</f>
        <v>0</v>
      </c>
      <c r="BG10" s="18" t="str">
        <f>選手!A5</f>
        <v/>
      </c>
      <c r="BH10" s="18">
        <f t="shared" si="36"/>
        <v>0</v>
      </c>
      <c r="BI10" s="18">
        <f t="shared" si="34"/>
        <v>0</v>
      </c>
      <c r="BJ10" s="18">
        <f t="shared" si="34"/>
        <v>0</v>
      </c>
      <c r="BK10" s="18">
        <f t="shared" si="34"/>
        <v>0</v>
      </c>
      <c r="BL10" s="18">
        <f t="shared" si="34"/>
        <v>0</v>
      </c>
      <c r="BM10" s="18">
        <f t="shared" si="34"/>
        <v>0</v>
      </c>
      <c r="BN10" s="18">
        <f t="shared" si="34"/>
        <v>0</v>
      </c>
      <c r="BO10" s="18">
        <f t="shared" si="34"/>
        <v>0</v>
      </c>
      <c r="BP10" s="18">
        <f t="shared" si="34"/>
        <v>0</v>
      </c>
      <c r="BQ10" s="18">
        <f t="shared" si="34"/>
        <v>0</v>
      </c>
      <c r="BR10" s="18">
        <f t="shared" si="34"/>
        <v>0</v>
      </c>
      <c r="BS10" s="18">
        <f t="shared" si="34"/>
        <v>0</v>
      </c>
      <c r="BZ10" s="4" t="s">
        <v>166</v>
      </c>
      <c r="CA10" s="107">
        <v>102</v>
      </c>
      <c r="CB10" s="4"/>
      <c r="CC10" s="4" t="s">
        <v>222</v>
      </c>
      <c r="CD10" s="108">
        <v>22</v>
      </c>
      <c r="CE10" s="107">
        <v>310</v>
      </c>
    </row>
    <row r="11" spans="1:83" ht="14.25" customHeight="1" x14ac:dyDescent="0.25">
      <c r="A11" s="97" t="str">
        <f t="shared" si="35"/>
        <v/>
      </c>
      <c r="B11" s="101"/>
      <c r="C11" s="101"/>
      <c r="D11" s="102"/>
      <c r="E11" s="103"/>
      <c r="F11" s="102"/>
      <c r="G11" s="102"/>
      <c r="H11" s="102"/>
      <c r="I11" s="102"/>
      <c r="J11" s="104" t="str">
        <f t="shared" si="0"/>
        <v/>
      </c>
      <c r="K11" s="105" t="str">
        <f t="shared" si="1"/>
        <v/>
      </c>
      <c r="L11" s="105" t="str">
        <f t="shared" si="2"/>
        <v>999:99.99</v>
      </c>
      <c r="N11" s="57" t="str">
        <f t="shared" si="3"/>
        <v/>
      </c>
      <c r="O11" s="57" t="str">
        <f t="shared" si="4"/>
        <v/>
      </c>
      <c r="P11" s="57" t="str">
        <f t="shared" si="5"/>
        <v/>
      </c>
      <c r="Q11" s="57" t="str">
        <f t="shared" si="6"/>
        <v/>
      </c>
      <c r="R11" s="57">
        <f t="shared" si="7"/>
        <v>0</v>
      </c>
      <c r="S11" s="57">
        <f t="shared" si="8"/>
        <v>0</v>
      </c>
      <c r="T11" s="57">
        <f t="shared" si="9"/>
        <v>0</v>
      </c>
      <c r="U11" s="57">
        <f t="shared" si="10"/>
        <v>0</v>
      </c>
      <c r="V11" s="57" t="str">
        <f t="shared" si="11"/>
        <v/>
      </c>
      <c r="W11" s="57" t="str">
        <f t="shared" si="12"/>
        <v/>
      </c>
      <c r="X11" s="57">
        <f t="shared" si="13"/>
        <v>0</v>
      </c>
      <c r="Y11" s="57">
        <f t="shared" si="14"/>
        <v>0</v>
      </c>
      <c r="Z11" s="57">
        <f t="shared" si="15"/>
        <v>0</v>
      </c>
      <c r="AA11" s="57">
        <f t="shared" si="16"/>
        <v>0</v>
      </c>
      <c r="AB11" s="57">
        <f t="shared" si="17"/>
        <v>0</v>
      </c>
      <c r="AC11" s="57">
        <f t="shared" si="18"/>
        <v>0</v>
      </c>
      <c r="AD11" s="57">
        <f t="shared" si="19"/>
        <v>0</v>
      </c>
      <c r="AE11" s="57">
        <f t="shared" si="20"/>
        <v>0</v>
      </c>
      <c r="AF11" s="57">
        <f t="shared" si="21"/>
        <v>0</v>
      </c>
      <c r="AG11" s="106" t="str">
        <f t="shared" si="22"/>
        <v/>
      </c>
      <c r="AH11" s="106" t="str">
        <f t="shared" si="22"/>
        <v/>
      </c>
      <c r="AI11" s="106" t="str">
        <f t="shared" si="22"/>
        <v/>
      </c>
      <c r="AJ11" s="106" t="str">
        <f t="shared" si="22"/>
        <v/>
      </c>
      <c r="AK11" s="106">
        <f t="shared" si="23"/>
        <v>0</v>
      </c>
      <c r="AL11" s="106">
        <f t="shared" si="24"/>
        <v>0</v>
      </c>
      <c r="AM11" s="106">
        <f t="shared" si="25"/>
        <v>0</v>
      </c>
      <c r="AN11" s="106">
        <f t="shared" si="26"/>
        <v>0</v>
      </c>
      <c r="AO11" s="106">
        <f t="shared" si="27"/>
        <v>0</v>
      </c>
      <c r="AP11" s="106" t="str">
        <f t="shared" si="28"/>
        <v/>
      </c>
      <c r="AQ11" s="57">
        <f t="shared" si="29"/>
        <v>0</v>
      </c>
      <c r="AR11" s="57" t="str">
        <f t="shared" si="30"/>
        <v/>
      </c>
      <c r="AS11" s="57" t="str">
        <f t="shared" si="31"/>
        <v/>
      </c>
      <c r="AT11" s="57" t="str">
        <f t="shared" si="32"/>
        <v/>
      </c>
      <c r="AU11" s="57" t="str">
        <f t="shared" si="33"/>
        <v/>
      </c>
      <c r="BA11" s="18">
        <v>5</v>
      </c>
      <c r="BB11" s="18" t="str">
        <f>選手!C6</f>
        <v/>
      </c>
      <c r="BC11" s="18" t="str">
        <f>選手!L6</f>
        <v/>
      </c>
      <c r="BD11" s="18" t="str">
        <f>選手!F6</f>
        <v/>
      </c>
      <c r="BE11" s="18">
        <f>選手!B6</f>
        <v>0</v>
      </c>
      <c r="BG11" s="18" t="str">
        <f>選手!A6</f>
        <v/>
      </c>
      <c r="BH11" s="18">
        <f t="shared" si="36"/>
        <v>0</v>
      </c>
      <c r="BI11" s="18">
        <f t="shared" si="34"/>
        <v>0</v>
      </c>
      <c r="BJ11" s="18">
        <f t="shared" si="34"/>
        <v>0</v>
      </c>
      <c r="BK11" s="18">
        <f t="shared" si="34"/>
        <v>0</v>
      </c>
      <c r="BL11" s="18">
        <f t="shared" si="34"/>
        <v>0</v>
      </c>
      <c r="BM11" s="18">
        <f t="shared" si="34"/>
        <v>0</v>
      </c>
      <c r="BN11" s="18">
        <f t="shared" si="34"/>
        <v>0</v>
      </c>
      <c r="BO11" s="18">
        <f t="shared" si="34"/>
        <v>0</v>
      </c>
      <c r="BP11" s="18">
        <f t="shared" si="34"/>
        <v>0</v>
      </c>
      <c r="BQ11" s="18">
        <f t="shared" si="34"/>
        <v>0</v>
      </c>
      <c r="BR11" s="18">
        <f t="shared" si="34"/>
        <v>0</v>
      </c>
      <c r="BS11" s="18">
        <f t="shared" si="34"/>
        <v>0</v>
      </c>
      <c r="BZ11" s="4" t="s">
        <v>167</v>
      </c>
      <c r="CA11" s="107">
        <v>103</v>
      </c>
      <c r="CB11" s="4"/>
      <c r="CC11" s="4" t="s">
        <v>223</v>
      </c>
      <c r="CD11" s="108">
        <v>23</v>
      </c>
      <c r="CE11" s="107">
        <v>305</v>
      </c>
    </row>
    <row r="12" spans="1:83" ht="14.25" customHeight="1" x14ac:dyDescent="0.25">
      <c r="A12" s="97" t="str">
        <f t="shared" si="35"/>
        <v/>
      </c>
      <c r="B12" s="101"/>
      <c r="C12" s="101"/>
      <c r="D12" s="102"/>
      <c r="E12" s="103"/>
      <c r="F12" s="102"/>
      <c r="G12" s="102"/>
      <c r="H12" s="102"/>
      <c r="I12" s="102"/>
      <c r="J12" s="104" t="str">
        <f t="shared" si="0"/>
        <v/>
      </c>
      <c r="K12" s="105" t="str">
        <f t="shared" si="1"/>
        <v/>
      </c>
      <c r="L12" s="105" t="str">
        <f t="shared" si="2"/>
        <v>999:99.99</v>
      </c>
      <c r="N12" s="57" t="str">
        <f t="shared" si="3"/>
        <v/>
      </c>
      <c r="O12" s="57" t="str">
        <f t="shared" si="4"/>
        <v/>
      </c>
      <c r="P12" s="57" t="str">
        <f t="shared" si="5"/>
        <v/>
      </c>
      <c r="Q12" s="57" t="str">
        <f t="shared" si="6"/>
        <v/>
      </c>
      <c r="R12" s="57">
        <f t="shared" si="7"/>
        <v>0</v>
      </c>
      <c r="S12" s="57">
        <f t="shared" si="8"/>
        <v>0</v>
      </c>
      <c r="T12" s="57">
        <f t="shared" si="9"/>
        <v>0</v>
      </c>
      <c r="U12" s="57">
        <f t="shared" si="10"/>
        <v>0</v>
      </c>
      <c r="V12" s="57" t="str">
        <f t="shared" si="11"/>
        <v/>
      </c>
      <c r="W12" s="57" t="str">
        <f t="shared" si="12"/>
        <v/>
      </c>
      <c r="X12" s="57">
        <f t="shared" si="13"/>
        <v>0</v>
      </c>
      <c r="Y12" s="57">
        <f t="shared" si="14"/>
        <v>0</v>
      </c>
      <c r="Z12" s="57">
        <f t="shared" si="15"/>
        <v>0</v>
      </c>
      <c r="AA12" s="57">
        <f t="shared" si="16"/>
        <v>0</v>
      </c>
      <c r="AB12" s="57">
        <f t="shared" si="17"/>
        <v>0</v>
      </c>
      <c r="AC12" s="57">
        <f t="shared" si="18"/>
        <v>0</v>
      </c>
      <c r="AD12" s="57">
        <f t="shared" si="19"/>
        <v>0</v>
      </c>
      <c r="AE12" s="57">
        <f t="shared" si="20"/>
        <v>0</v>
      </c>
      <c r="AF12" s="57">
        <f t="shared" si="21"/>
        <v>0</v>
      </c>
      <c r="AG12" s="106" t="str">
        <f t="shared" si="22"/>
        <v/>
      </c>
      <c r="AH12" s="106" t="str">
        <f t="shared" si="22"/>
        <v/>
      </c>
      <c r="AI12" s="106" t="str">
        <f t="shared" si="22"/>
        <v/>
      </c>
      <c r="AJ12" s="106" t="str">
        <f t="shared" si="22"/>
        <v/>
      </c>
      <c r="AK12" s="106">
        <f t="shared" si="23"/>
        <v>0</v>
      </c>
      <c r="AL12" s="106">
        <f t="shared" si="24"/>
        <v>0</v>
      </c>
      <c r="AM12" s="106">
        <f t="shared" si="25"/>
        <v>0</v>
      </c>
      <c r="AN12" s="106">
        <f t="shared" si="26"/>
        <v>0</v>
      </c>
      <c r="AO12" s="106">
        <f t="shared" si="27"/>
        <v>0</v>
      </c>
      <c r="AP12" s="106" t="str">
        <f t="shared" si="28"/>
        <v/>
      </c>
      <c r="AQ12" s="57">
        <f t="shared" si="29"/>
        <v>0</v>
      </c>
      <c r="AR12" s="57" t="str">
        <f t="shared" si="30"/>
        <v/>
      </c>
      <c r="AS12" s="57" t="str">
        <f t="shared" si="31"/>
        <v/>
      </c>
      <c r="AT12" s="57" t="str">
        <f t="shared" si="32"/>
        <v/>
      </c>
      <c r="AU12" s="57" t="str">
        <f t="shared" si="33"/>
        <v/>
      </c>
      <c r="BA12" s="18">
        <v>6</v>
      </c>
      <c r="BB12" s="18" t="str">
        <f>選手!C7</f>
        <v/>
      </c>
      <c r="BC12" s="18" t="str">
        <f>選手!L7</f>
        <v/>
      </c>
      <c r="BD12" s="18" t="str">
        <f>選手!F7</f>
        <v/>
      </c>
      <c r="BE12" s="18">
        <f>選手!B7</f>
        <v>0</v>
      </c>
      <c r="BG12" s="18" t="str">
        <f>選手!A7</f>
        <v/>
      </c>
      <c r="BH12" s="18">
        <f t="shared" si="36"/>
        <v>0</v>
      </c>
      <c r="BI12" s="18">
        <f t="shared" si="34"/>
        <v>0</v>
      </c>
      <c r="BJ12" s="18">
        <f t="shared" si="34"/>
        <v>0</v>
      </c>
      <c r="BK12" s="18">
        <f t="shared" si="34"/>
        <v>0</v>
      </c>
      <c r="BL12" s="18">
        <f t="shared" si="34"/>
        <v>0</v>
      </c>
      <c r="BM12" s="18">
        <f t="shared" si="34"/>
        <v>0</v>
      </c>
      <c r="BN12" s="18">
        <f t="shared" si="34"/>
        <v>0</v>
      </c>
      <c r="BO12" s="18">
        <f t="shared" si="34"/>
        <v>0</v>
      </c>
      <c r="BP12" s="18">
        <f t="shared" si="34"/>
        <v>0</v>
      </c>
      <c r="BQ12" s="18">
        <f t="shared" si="34"/>
        <v>0</v>
      </c>
      <c r="BR12" s="18">
        <f t="shared" si="34"/>
        <v>0</v>
      </c>
      <c r="BS12" s="18">
        <f t="shared" si="34"/>
        <v>0</v>
      </c>
      <c r="BZ12" s="4" t="s">
        <v>168</v>
      </c>
      <c r="CA12" s="107">
        <v>104</v>
      </c>
      <c r="CB12" s="4"/>
      <c r="CC12" s="4" t="s">
        <v>224</v>
      </c>
      <c r="CD12" s="108">
        <v>24</v>
      </c>
      <c r="CE12" s="107">
        <v>300</v>
      </c>
    </row>
    <row r="13" spans="1:83" s="22" customFormat="1" ht="14.25" customHeight="1" x14ac:dyDescent="0.25">
      <c r="A13" s="97" t="str">
        <f t="shared" si="35"/>
        <v/>
      </c>
      <c r="B13" s="101"/>
      <c r="C13" s="101"/>
      <c r="D13" s="102"/>
      <c r="E13" s="103"/>
      <c r="F13" s="102"/>
      <c r="G13" s="102"/>
      <c r="H13" s="102"/>
      <c r="I13" s="102"/>
      <c r="J13" s="104" t="str">
        <f t="shared" si="0"/>
        <v/>
      </c>
      <c r="K13" s="105" t="str">
        <f t="shared" si="1"/>
        <v/>
      </c>
      <c r="L13" s="105" t="str">
        <f t="shared" si="2"/>
        <v>999:99.99</v>
      </c>
      <c r="N13" s="57" t="str">
        <f t="shared" si="3"/>
        <v/>
      </c>
      <c r="O13" s="57" t="str">
        <f t="shared" si="4"/>
        <v/>
      </c>
      <c r="P13" s="57" t="str">
        <f t="shared" si="5"/>
        <v/>
      </c>
      <c r="Q13" s="57" t="str">
        <f t="shared" si="6"/>
        <v/>
      </c>
      <c r="R13" s="57">
        <f t="shared" si="7"/>
        <v>0</v>
      </c>
      <c r="S13" s="57">
        <f t="shared" si="8"/>
        <v>0</v>
      </c>
      <c r="T13" s="57">
        <f t="shared" si="9"/>
        <v>0</v>
      </c>
      <c r="U13" s="57">
        <f t="shared" si="10"/>
        <v>0</v>
      </c>
      <c r="V13" s="57" t="str">
        <f t="shared" si="11"/>
        <v/>
      </c>
      <c r="W13" s="57" t="str">
        <f t="shared" si="12"/>
        <v/>
      </c>
      <c r="X13" s="57">
        <f t="shared" si="13"/>
        <v>0</v>
      </c>
      <c r="Y13" s="57">
        <f t="shared" si="14"/>
        <v>0</v>
      </c>
      <c r="Z13" s="57">
        <f t="shared" si="15"/>
        <v>0</v>
      </c>
      <c r="AA13" s="57">
        <f t="shared" si="16"/>
        <v>0</v>
      </c>
      <c r="AB13" s="57">
        <f t="shared" si="17"/>
        <v>0</v>
      </c>
      <c r="AC13" s="57">
        <f t="shared" si="18"/>
        <v>0</v>
      </c>
      <c r="AD13" s="57">
        <f t="shared" si="19"/>
        <v>0</v>
      </c>
      <c r="AE13" s="57">
        <f t="shared" si="20"/>
        <v>0</v>
      </c>
      <c r="AF13" s="57">
        <f t="shared" si="21"/>
        <v>0</v>
      </c>
      <c r="AG13" s="106" t="str">
        <f t="shared" si="22"/>
        <v/>
      </c>
      <c r="AH13" s="106" t="str">
        <f t="shared" si="22"/>
        <v/>
      </c>
      <c r="AI13" s="106" t="str">
        <f t="shared" si="22"/>
        <v/>
      </c>
      <c r="AJ13" s="106" t="str">
        <f t="shared" si="22"/>
        <v/>
      </c>
      <c r="AK13" s="106">
        <f t="shared" si="23"/>
        <v>0</v>
      </c>
      <c r="AL13" s="106">
        <f t="shared" si="24"/>
        <v>0</v>
      </c>
      <c r="AM13" s="106">
        <f t="shared" si="25"/>
        <v>0</v>
      </c>
      <c r="AN13" s="106">
        <f t="shared" si="26"/>
        <v>0</v>
      </c>
      <c r="AO13" s="106">
        <f t="shared" si="27"/>
        <v>0</v>
      </c>
      <c r="AP13" s="106" t="str">
        <f t="shared" si="28"/>
        <v/>
      </c>
      <c r="AQ13" s="57">
        <f t="shared" si="29"/>
        <v>0</v>
      </c>
      <c r="AR13" s="57" t="str">
        <f t="shared" si="30"/>
        <v/>
      </c>
      <c r="AS13" s="57" t="str">
        <f t="shared" si="31"/>
        <v/>
      </c>
      <c r="AT13" s="57" t="str">
        <f t="shared" si="32"/>
        <v/>
      </c>
      <c r="AU13" s="57" t="str">
        <f t="shared" si="33"/>
        <v/>
      </c>
      <c r="AV13" s="18"/>
      <c r="AW13" s="18"/>
      <c r="AX13" s="22" t="s">
        <v>169</v>
      </c>
      <c r="AY13" s="22" t="s">
        <v>201</v>
      </c>
      <c r="AZ13" s="22" t="s">
        <v>170</v>
      </c>
      <c r="BA13" s="18">
        <v>7</v>
      </c>
      <c r="BB13" s="18" t="str">
        <f>選手!C8</f>
        <v/>
      </c>
      <c r="BC13" s="18" t="str">
        <f>選手!L8</f>
        <v/>
      </c>
      <c r="BD13" s="18" t="str">
        <f>選手!F8</f>
        <v/>
      </c>
      <c r="BE13" s="18">
        <f>選手!B8</f>
        <v>0</v>
      </c>
      <c r="BF13" s="18"/>
      <c r="BG13" s="18" t="str">
        <f>選手!A8</f>
        <v/>
      </c>
      <c r="BH13" s="18">
        <f t="shared" si="36"/>
        <v>0</v>
      </c>
      <c r="BI13" s="18">
        <f t="shared" si="34"/>
        <v>0</v>
      </c>
      <c r="BJ13" s="18">
        <f t="shared" si="34"/>
        <v>0</v>
      </c>
      <c r="BK13" s="18">
        <f t="shared" si="34"/>
        <v>0</v>
      </c>
      <c r="BL13" s="18">
        <f t="shared" si="34"/>
        <v>0</v>
      </c>
      <c r="BM13" s="18">
        <f t="shared" si="34"/>
        <v>0</v>
      </c>
      <c r="BN13" s="18">
        <f t="shared" si="34"/>
        <v>0</v>
      </c>
      <c r="BO13" s="18">
        <f t="shared" si="34"/>
        <v>0</v>
      </c>
      <c r="BP13" s="18">
        <f t="shared" si="34"/>
        <v>0</v>
      </c>
      <c r="BQ13" s="18">
        <f t="shared" si="34"/>
        <v>0</v>
      </c>
      <c r="BR13" s="18">
        <f t="shared" si="34"/>
        <v>0</v>
      </c>
      <c r="BS13" s="18">
        <f t="shared" si="34"/>
        <v>0</v>
      </c>
      <c r="BT13" s="18"/>
      <c r="BZ13" s="4" t="s">
        <v>171</v>
      </c>
      <c r="CA13" s="107">
        <v>105</v>
      </c>
      <c r="CB13" s="4"/>
      <c r="CC13" s="4" t="s">
        <v>226</v>
      </c>
      <c r="CD13" s="108">
        <v>31</v>
      </c>
      <c r="CE13" s="89"/>
    </row>
    <row r="14" spans="1:83" ht="14.25" customHeight="1" x14ac:dyDescent="0.25">
      <c r="A14" s="97" t="str">
        <f t="shared" si="35"/>
        <v/>
      </c>
      <c r="B14" s="101"/>
      <c r="C14" s="101"/>
      <c r="D14" s="102"/>
      <c r="E14" s="103"/>
      <c r="F14" s="102"/>
      <c r="G14" s="102"/>
      <c r="H14" s="102"/>
      <c r="I14" s="102"/>
      <c r="J14" s="104" t="str">
        <f t="shared" si="0"/>
        <v/>
      </c>
      <c r="K14" s="105" t="str">
        <f t="shared" si="1"/>
        <v/>
      </c>
      <c r="L14" s="105" t="str">
        <f t="shared" si="2"/>
        <v>999:99.99</v>
      </c>
      <c r="N14" s="57" t="str">
        <f t="shared" si="3"/>
        <v/>
      </c>
      <c r="O14" s="57" t="str">
        <f t="shared" si="4"/>
        <v/>
      </c>
      <c r="P14" s="57" t="str">
        <f t="shared" si="5"/>
        <v/>
      </c>
      <c r="Q14" s="57" t="str">
        <f t="shared" si="6"/>
        <v/>
      </c>
      <c r="R14" s="57">
        <f t="shared" si="7"/>
        <v>0</v>
      </c>
      <c r="S14" s="57">
        <f t="shared" si="8"/>
        <v>0</v>
      </c>
      <c r="T14" s="57">
        <f t="shared" si="9"/>
        <v>0</v>
      </c>
      <c r="U14" s="57">
        <f t="shared" si="10"/>
        <v>0</v>
      </c>
      <c r="V14" s="57" t="str">
        <f t="shared" si="11"/>
        <v/>
      </c>
      <c r="W14" s="57" t="str">
        <f t="shared" si="12"/>
        <v/>
      </c>
      <c r="X14" s="57">
        <f t="shared" si="13"/>
        <v>0</v>
      </c>
      <c r="Y14" s="57">
        <f t="shared" si="14"/>
        <v>0</v>
      </c>
      <c r="Z14" s="57">
        <f t="shared" si="15"/>
        <v>0</v>
      </c>
      <c r="AA14" s="57">
        <f t="shared" si="16"/>
        <v>0</v>
      </c>
      <c r="AB14" s="57">
        <f t="shared" si="17"/>
        <v>0</v>
      </c>
      <c r="AC14" s="57">
        <f t="shared" si="18"/>
        <v>0</v>
      </c>
      <c r="AD14" s="57">
        <f t="shared" si="19"/>
        <v>0</v>
      </c>
      <c r="AE14" s="57">
        <f t="shared" si="20"/>
        <v>0</v>
      </c>
      <c r="AF14" s="57">
        <f t="shared" si="21"/>
        <v>0</v>
      </c>
      <c r="AG14" s="106" t="str">
        <f t="shared" si="22"/>
        <v/>
      </c>
      <c r="AH14" s="106" t="str">
        <f t="shared" si="22"/>
        <v/>
      </c>
      <c r="AI14" s="106" t="str">
        <f t="shared" si="22"/>
        <v/>
      </c>
      <c r="AJ14" s="106" t="str">
        <f t="shared" si="22"/>
        <v/>
      </c>
      <c r="AK14" s="106">
        <f t="shared" si="23"/>
        <v>0</v>
      </c>
      <c r="AL14" s="106">
        <f t="shared" si="24"/>
        <v>0</v>
      </c>
      <c r="AM14" s="106">
        <f t="shared" si="25"/>
        <v>0</v>
      </c>
      <c r="AN14" s="106">
        <f t="shared" si="26"/>
        <v>0</v>
      </c>
      <c r="AO14" s="106">
        <f t="shared" si="27"/>
        <v>0</v>
      </c>
      <c r="AP14" s="106" t="str">
        <f t="shared" si="28"/>
        <v/>
      </c>
      <c r="AQ14" s="57">
        <f t="shared" si="29"/>
        <v>0</v>
      </c>
      <c r="AR14" s="57" t="str">
        <f t="shared" si="30"/>
        <v/>
      </c>
      <c r="AS14" s="57" t="str">
        <f t="shared" si="31"/>
        <v/>
      </c>
      <c r="AT14" s="57" t="str">
        <f t="shared" si="32"/>
        <v/>
      </c>
      <c r="AU14" s="57" t="str">
        <f t="shared" si="33"/>
        <v/>
      </c>
      <c r="AW14" s="18" t="s">
        <v>202</v>
      </c>
      <c r="AX14" s="18">
        <v>1</v>
      </c>
      <c r="AY14" s="18">
        <v>11</v>
      </c>
      <c r="AZ14" s="18">
        <f t="shared" ref="AZ14:AZ21" si="37">COUNTIF($N$6:$N$65,AX14)</f>
        <v>0</v>
      </c>
      <c r="BA14" s="18">
        <v>8</v>
      </c>
      <c r="BB14" s="18" t="str">
        <f>選手!C9</f>
        <v/>
      </c>
      <c r="BC14" s="18" t="str">
        <f>選手!L9</f>
        <v/>
      </c>
      <c r="BD14" s="18" t="str">
        <f>選手!F9</f>
        <v/>
      </c>
      <c r="BE14" s="18">
        <f>選手!B9</f>
        <v>0</v>
      </c>
      <c r="BG14" s="18" t="str">
        <f>選手!A9</f>
        <v/>
      </c>
      <c r="BH14" s="18">
        <f t="shared" si="36"/>
        <v>0</v>
      </c>
      <c r="BI14" s="18">
        <f t="shared" si="34"/>
        <v>0</v>
      </c>
      <c r="BJ14" s="18">
        <f t="shared" si="34"/>
        <v>0</v>
      </c>
      <c r="BK14" s="18">
        <f t="shared" si="34"/>
        <v>0</v>
      </c>
      <c r="BL14" s="18">
        <f t="shared" si="34"/>
        <v>0</v>
      </c>
      <c r="BM14" s="18">
        <f t="shared" si="34"/>
        <v>0</v>
      </c>
      <c r="BN14" s="18">
        <f t="shared" si="34"/>
        <v>0</v>
      </c>
      <c r="BO14" s="18">
        <f t="shared" si="34"/>
        <v>0</v>
      </c>
      <c r="BP14" s="18">
        <f t="shared" si="34"/>
        <v>0</v>
      </c>
      <c r="BQ14" s="18">
        <f t="shared" si="34"/>
        <v>0</v>
      </c>
      <c r="BR14" s="18">
        <f t="shared" si="34"/>
        <v>0</v>
      </c>
      <c r="BS14" s="18">
        <f t="shared" si="34"/>
        <v>0</v>
      </c>
      <c r="BZ14" s="4" t="s">
        <v>172</v>
      </c>
      <c r="CA14" s="107">
        <v>106</v>
      </c>
      <c r="CB14" s="4"/>
      <c r="CC14" s="4" t="s">
        <v>227</v>
      </c>
      <c r="CD14" s="108">
        <v>32</v>
      </c>
      <c r="CE14" s="89"/>
    </row>
    <row r="15" spans="1:83" ht="14.25" customHeight="1" x14ac:dyDescent="0.25">
      <c r="A15" s="97" t="str">
        <f t="shared" si="35"/>
        <v/>
      </c>
      <c r="B15" s="101"/>
      <c r="C15" s="101"/>
      <c r="D15" s="102"/>
      <c r="E15" s="103"/>
      <c r="F15" s="102"/>
      <c r="G15" s="102"/>
      <c r="H15" s="102"/>
      <c r="I15" s="102"/>
      <c r="J15" s="104" t="str">
        <f t="shared" si="0"/>
        <v/>
      </c>
      <c r="K15" s="105" t="str">
        <f t="shared" si="1"/>
        <v/>
      </c>
      <c r="L15" s="105" t="str">
        <f t="shared" si="2"/>
        <v>999:99.99</v>
      </c>
      <c r="N15" s="57" t="str">
        <f t="shared" si="3"/>
        <v/>
      </c>
      <c r="O15" s="57" t="str">
        <f t="shared" si="4"/>
        <v/>
      </c>
      <c r="P15" s="57" t="str">
        <f t="shared" si="5"/>
        <v/>
      </c>
      <c r="Q15" s="57" t="str">
        <f t="shared" si="6"/>
        <v/>
      </c>
      <c r="R15" s="57">
        <f t="shared" si="7"/>
        <v>0</v>
      </c>
      <c r="S15" s="57">
        <f t="shared" si="8"/>
        <v>0</v>
      </c>
      <c r="T15" s="57">
        <f t="shared" si="9"/>
        <v>0</v>
      </c>
      <c r="U15" s="57">
        <f t="shared" si="10"/>
        <v>0</v>
      </c>
      <c r="V15" s="57" t="str">
        <f t="shared" si="11"/>
        <v/>
      </c>
      <c r="W15" s="57" t="str">
        <f t="shared" si="12"/>
        <v/>
      </c>
      <c r="X15" s="57">
        <f t="shared" si="13"/>
        <v>0</v>
      </c>
      <c r="Y15" s="57">
        <f t="shared" si="14"/>
        <v>0</v>
      </c>
      <c r="Z15" s="57">
        <f t="shared" si="15"/>
        <v>0</v>
      </c>
      <c r="AA15" s="57">
        <f t="shared" si="16"/>
        <v>0</v>
      </c>
      <c r="AB15" s="57">
        <f t="shared" si="17"/>
        <v>0</v>
      </c>
      <c r="AC15" s="57">
        <f t="shared" si="18"/>
        <v>0</v>
      </c>
      <c r="AD15" s="57">
        <f t="shared" si="19"/>
        <v>0</v>
      </c>
      <c r="AE15" s="57">
        <f t="shared" si="20"/>
        <v>0</v>
      </c>
      <c r="AF15" s="57">
        <f t="shared" si="21"/>
        <v>0</v>
      </c>
      <c r="AG15" s="106" t="str">
        <f t="shared" si="22"/>
        <v/>
      </c>
      <c r="AH15" s="106" t="str">
        <f t="shared" si="22"/>
        <v/>
      </c>
      <c r="AI15" s="106" t="str">
        <f t="shared" si="22"/>
        <v/>
      </c>
      <c r="AJ15" s="106" t="str">
        <f t="shared" si="22"/>
        <v/>
      </c>
      <c r="AK15" s="106">
        <f t="shared" si="23"/>
        <v>0</v>
      </c>
      <c r="AL15" s="106">
        <f t="shared" si="24"/>
        <v>0</v>
      </c>
      <c r="AM15" s="106">
        <f t="shared" si="25"/>
        <v>0</v>
      </c>
      <c r="AN15" s="106">
        <f t="shared" si="26"/>
        <v>0</v>
      </c>
      <c r="AO15" s="106">
        <f t="shared" si="27"/>
        <v>0</v>
      </c>
      <c r="AP15" s="106" t="str">
        <f t="shared" si="28"/>
        <v/>
      </c>
      <c r="AQ15" s="57">
        <f t="shared" si="29"/>
        <v>0</v>
      </c>
      <c r="AR15" s="57" t="str">
        <f t="shared" si="30"/>
        <v/>
      </c>
      <c r="AS15" s="57" t="str">
        <f t="shared" si="31"/>
        <v/>
      </c>
      <c r="AT15" s="57" t="str">
        <f t="shared" si="32"/>
        <v/>
      </c>
      <c r="AU15" s="57" t="str">
        <f t="shared" si="33"/>
        <v/>
      </c>
      <c r="AW15" s="18" t="s">
        <v>173</v>
      </c>
      <c r="AX15" s="18">
        <v>2</v>
      </c>
      <c r="AY15" s="18">
        <v>12</v>
      </c>
      <c r="AZ15" s="18">
        <f t="shared" si="37"/>
        <v>0</v>
      </c>
      <c r="BA15" s="18">
        <v>9</v>
      </c>
      <c r="BB15" s="18" t="str">
        <f>選手!C10</f>
        <v/>
      </c>
      <c r="BC15" s="18" t="str">
        <f>選手!L10</f>
        <v/>
      </c>
      <c r="BD15" s="18" t="str">
        <f>選手!F10</f>
        <v/>
      </c>
      <c r="BE15" s="18">
        <f>選手!B10</f>
        <v>0</v>
      </c>
      <c r="BG15" s="18" t="str">
        <f>選手!A10</f>
        <v/>
      </c>
      <c r="BH15" s="18">
        <f t="shared" si="36"/>
        <v>0</v>
      </c>
      <c r="BI15" s="18">
        <f t="shared" si="34"/>
        <v>0</v>
      </c>
      <c r="BJ15" s="18">
        <f t="shared" si="34"/>
        <v>0</v>
      </c>
      <c r="BK15" s="18">
        <f t="shared" si="34"/>
        <v>0</v>
      </c>
      <c r="BL15" s="18">
        <f t="shared" si="34"/>
        <v>0</v>
      </c>
      <c r="BM15" s="18">
        <f t="shared" si="34"/>
        <v>0</v>
      </c>
      <c r="BN15" s="18">
        <f t="shared" si="34"/>
        <v>0</v>
      </c>
      <c r="BO15" s="18">
        <f t="shared" si="34"/>
        <v>0</v>
      </c>
      <c r="BP15" s="18">
        <f t="shared" si="34"/>
        <v>0</v>
      </c>
      <c r="BQ15" s="18">
        <f t="shared" si="34"/>
        <v>0</v>
      </c>
      <c r="BR15" s="18">
        <f t="shared" si="34"/>
        <v>0</v>
      </c>
      <c r="BS15" s="18">
        <f t="shared" si="34"/>
        <v>0</v>
      </c>
      <c r="BZ15" s="4"/>
      <c r="CA15" s="4"/>
      <c r="CB15" s="4"/>
      <c r="CC15" s="4" t="s">
        <v>228</v>
      </c>
      <c r="CD15" s="108">
        <v>33</v>
      </c>
      <c r="CE15" s="89"/>
    </row>
    <row r="16" spans="1:83" ht="14.25" customHeight="1" x14ac:dyDescent="0.25">
      <c r="A16" s="97" t="str">
        <f t="shared" si="35"/>
        <v/>
      </c>
      <c r="B16" s="101"/>
      <c r="C16" s="101"/>
      <c r="D16" s="102"/>
      <c r="E16" s="103"/>
      <c r="F16" s="102"/>
      <c r="G16" s="102"/>
      <c r="H16" s="102"/>
      <c r="I16" s="102"/>
      <c r="J16" s="104" t="str">
        <f t="shared" si="0"/>
        <v/>
      </c>
      <c r="K16" s="105" t="str">
        <f t="shared" si="1"/>
        <v/>
      </c>
      <c r="L16" s="105" t="str">
        <f t="shared" si="2"/>
        <v>999:99.99</v>
      </c>
      <c r="N16" s="57" t="str">
        <f t="shared" si="3"/>
        <v/>
      </c>
      <c r="O16" s="57" t="str">
        <f t="shared" si="4"/>
        <v/>
      </c>
      <c r="P16" s="57" t="str">
        <f t="shared" si="5"/>
        <v/>
      </c>
      <c r="Q16" s="57" t="str">
        <f t="shared" si="6"/>
        <v/>
      </c>
      <c r="R16" s="57">
        <f t="shared" si="7"/>
        <v>0</v>
      </c>
      <c r="S16" s="57">
        <f t="shared" si="8"/>
        <v>0</v>
      </c>
      <c r="T16" s="57">
        <f t="shared" si="9"/>
        <v>0</v>
      </c>
      <c r="U16" s="57">
        <f t="shared" si="10"/>
        <v>0</v>
      </c>
      <c r="V16" s="57" t="str">
        <f t="shared" si="11"/>
        <v/>
      </c>
      <c r="W16" s="57" t="str">
        <f t="shared" si="12"/>
        <v/>
      </c>
      <c r="X16" s="57">
        <f t="shared" si="13"/>
        <v>0</v>
      </c>
      <c r="Y16" s="57">
        <f t="shared" si="14"/>
        <v>0</v>
      </c>
      <c r="Z16" s="57">
        <f t="shared" si="15"/>
        <v>0</v>
      </c>
      <c r="AA16" s="57">
        <f t="shared" si="16"/>
        <v>0</v>
      </c>
      <c r="AB16" s="57">
        <f t="shared" si="17"/>
        <v>0</v>
      </c>
      <c r="AC16" s="57">
        <f t="shared" si="18"/>
        <v>0</v>
      </c>
      <c r="AD16" s="57">
        <f t="shared" si="19"/>
        <v>0</v>
      </c>
      <c r="AE16" s="57">
        <f t="shared" si="20"/>
        <v>0</v>
      </c>
      <c r="AF16" s="57">
        <f t="shared" si="21"/>
        <v>0</v>
      </c>
      <c r="AG16" s="106" t="str">
        <f t="shared" si="22"/>
        <v/>
      </c>
      <c r="AH16" s="106" t="str">
        <f t="shared" si="22"/>
        <v/>
      </c>
      <c r="AI16" s="106" t="str">
        <f t="shared" si="22"/>
        <v/>
      </c>
      <c r="AJ16" s="106" t="str">
        <f t="shared" si="22"/>
        <v/>
      </c>
      <c r="AK16" s="106">
        <f t="shared" si="23"/>
        <v>0</v>
      </c>
      <c r="AL16" s="106">
        <f t="shared" si="24"/>
        <v>0</v>
      </c>
      <c r="AM16" s="106">
        <f t="shared" si="25"/>
        <v>0</v>
      </c>
      <c r="AN16" s="106">
        <f t="shared" si="26"/>
        <v>0</v>
      </c>
      <c r="AO16" s="106">
        <f t="shared" si="27"/>
        <v>0</v>
      </c>
      <c r="AP16" s="106" t="str">
        <f t="shared" si="28"/>
        <v/>
      </c>
      <c r="AQ16" s="57">
        <f t="shared" si="29"/>
        <v>0</v>
      </c>
      <c r="AR16" s="57" t="str">
        <f t="shared" si="30"/>
        <v/>
      </c>
      <c r="AS16" s="57" t="str">
        <f t="shared" si="31"/>
        <v/>
      </c>
      <c r="AT16" s="57" t="str">
        <f t="shared" si="32"/>
        <v/>
      </c>
      <c r="AU16" s="57" t="str">
        <f t="shared" si="33"/>
        <v/>
      </c>
      <c r="AW16" s="18" t="s">
        <v>203</v>
      </c>
      <c r="AX16" s="18">
        <v>3</v>
      </c>
      <c r="AY16" s="18">
        <v>15</v>
      </c>
      <c r="AZ16" s="18">
        <f t="shared" si="37"/>
        <v>0</v>
      </c>
      <c r="BA16" s="18">
        <v>10</v>
      </c>
      <c r="BB16" s="18" t="str">
        <f>選手!C11</f>
        <v/>
      </c>
      <c r="BC16" s="18" t="str">
        <f>選手!L11</f>
        <v/>
      </c>
      <c r="BD16" s="18" t="str">
        <f>選手!F11</f>
        <v/>
      </c>
      <c r="BE16" s="18">
        <f>選手!B11</f>
        <v>0</v>
      </c>
      <c r="BG16" s="18" t="str">
        <f>選手!A11</f>
        <v/>
      </c>
      <c r="BH16" s="18">
        <f t="shared" si="36"/>
        <v>0</v>
      </c>
      <c r="BI16" s="18">
        <f t="shared" si="34"/>
        <v>0</v>
      </c>
      <c r="BJ16" s="18">
        <f t="shared" si="34"/>
        <v>0</v>
      </c>
      <c r="BK16" s="18">
        <f t="shared" si="34"/>
        <v>0</v>
      </c>
      <c r="BL16" s="18">
        <f t="shared" si="34"/>
        <v>0</v>
      </c>
      <c r="BM16" s="18">
        <f t="shared" si="34"/>
        <v>0</v>
      </c>
      <c r="BN16" s="18">
        <f t="shared" si="34"/>
        <v>0</v>
      </c>
      <c r="BO16" s="18">
        <f t="shared" si="34"/>
        <v>0</v>
      </c>
      <c r="BP16" s="18">
        <f t="shared" si="34"/>
        <v>0</v>
      </c>
      <c r="BQ16" s="18">
        <f t="shared" si="34"/>
        <v>0</v>
      </c>
      <c r="BR16" s="18">
        <f t="shared" si="34"/>
        <v>0</v>
      </c>
      <c r="BS16" s="18">
        <f t="shared" si="34"/>
        <v>0</v>
      </c>
      <c r="BZ16" s="4"/>
      <c r="CA16" s="4"/>
      <c r="CB16" s="4"/>
      <c r="CC16" s="4" t="s">
        <v>225</v>
      </c>
      <c r="CD16" s="108">
        <v>34</v>
      </c>
      <c r="CE16" s="89"/>
    </row>
    <row r="17" spans="1:82" ht="14.25" customHeight="1" x14ac:dyDescent="0.25">
      <c r="A17" s="97" t="str">
        <f t="shared" si="35"/>
        <v/>
      </c>
      <c r="B17" s="101"/>
      <c r="C17" s="101"/>
      <c r="D17" s="102"/>
      <c r="E17" s="103"/>
      <c r="F17" s="102"/>
      <c r="G17" s="102"/>
      <c r="H17" s="102"/>
      <c r="I17" s="102"/>
      <c r="J17" s="104" t="str">
        <f t="shared" si="0"/>
        <v/>
      </c>
      <c r="K17" s="105" t="str">
        <f t="shared" si="1"/>
        <v/>
      </c>
      <c r="L17" s="105" t="str">
        <f t="shared" si="2"/>
        <v>999:99.99</v>
      </c>
      <c r="N17" s="57" t="str">
        <f t="shared" si="3"/>
        <v/>
      </c>
      <c r="O17" s="57" t="str">
        <f t="shared" si="4"/>
        <v/>
      </c>
      <c r="P17" s="57" t="str">
        <f t="shared" si="5"/>
        <v/>
      </c>
      <c r="Q17" s="57" t="str">
        <f t="shared" si="6"/>
        <v/>
      </c>
      <c r="R17" s="57">
        <f t="shared" si="7"/>
        <v>0</v>
      </c>
      <c r="S17" s="57">
        <f t="shared" si="8"/>
        <v>0</v>
      </c>
      <c r="T17" s="57">
        <f t="shared" si="9"/>
        <v>0</v>
      </c>
      <c r="U17" s="57">
        <f t="shared" si="10"/>
        <v>0</v>
      </c>
      <c r="V17" s="57" t="str">
        <f t="shared" si="11"/>
        <v/>
      </c>
      <c r="W17" s="57" t="str">
        <f t="shared" si="12"/>
        <v/>
      </c>
      <c r="X17" s="57">
        <f t="shared" si="13"/>
        <v>0</v>
      </c>
      <c r="Y17" s="57">
        <f t="shared" si="14"/>
        <v>0</v>
      </c>
      <c r="Z17" s="57">
        <f t="shared" si="15"/>
        <v>0</v>
      </c>
      <c r="AA17" s="57">
        <f t="shared" si="16"/>
        <v>0</v>
      </c>
      <c r="AB17" s="57">
        <f t="shared" si="17"/>
        <v>0</v>
      </c>
      <c r="AC17" s="57">
        <f t="shared" si="18"/>
        <v>0</v>
      </c>
      <c r="AD17" s="57">
        <f t="shared" si="19"/>
        <v>0</v>
      </c>
      <c r="AE17" s="57">
        <f t="shared" si="20"/>
        <v>0</v>
      </c>
      <c r="AF17" s="57">
        <f t="shared" si="21"/>
        <v>0</v>
      </c>
      <c r="AG17" s="106" t="str">
        <f t="shared" si="22"/>
        <v/>
      </c>
      <c r="AH17" s="106" t="str">
        <f t="shared" si="22"/>
        <v/>
      </c>
      <c r="AI17" s="106" t="str">
        <f t="shared" si="22"/>
        <v/>
      </c>
      <c r="AJ17" s="106" t="str">
        <f t="shared" si="22"/>
        <v/>
      </c>
      <c r="AK17" s="106">
        <f t="shared" si="23"/>
        <v>0</v>
      </c>
      <c r="AL17" s="106">
        <f t="shared" si="24"/>
        <v>0</v>
      </c>
      <c r="AM17" s="106">
        <f t="shared" si="25"/>
        <v>0</v>
      </c>
      <c r="AN17" s="106">
        <f t="shared" si="26"/>
        <v>0</v>
      </c>
      <c r="AO17" s="106">
        <f t="shared" si="27"/>
        <v>0</v>
      </c>
      <c r="AP17" s="106" t="str">
        <f t="shared" si="28"/>
        <v/>
      </c>
      <c r="AQ17" s="57">
        <f t="shared" si="29"/>
        <v>0</v>
      </c>
      <c r="AR17" s="57" t="str">
        <f t="shared" si="30"/>
        <v/>
      </c>
      <c r="AS17" s="57" t="str">
        <f t="shared" si="31"/>
        <v/>
      </c>
      <c r="AT17" s="57" t="str">
        <f t="shared" si="32"/>
        <v/>
      </c>
      <c r="AU17" s="57" t="str">
        <f t="shared" si="33"/>
        <v/>
      </c>
      <c r="AW17" s="18" t="s">
        <v>174</v>
      </c>
      <c r="AX17" s="71">
        <v>4</v>
      </c>
      <c r="AY17" s="71">
        <v>16</v>
      </c>
      <c r="AZ17" s="18">
        <f t="shared" si="37"/>
        <v>0</v>
      </c>
      <c r="BA17" s="18">
        <v>11</v>
      </c>
      <c r="BB17" s="18" t="str">
        <f>選手!C12</f>
        <v/>
      </c>
      <c r="BC17" s="18" t="str">
        <f>選手!L12</f>
        <v/>
      </c>
      <c r="BD17" s="18" t="str">
        <f>選手!F12</f>
        <v/>
      </c>
      <c r="BE17" s="18">
        <f>選手!B12</f>
        <v>0</v>
      </c>
      <c r="BG17" s="18" t="str">
        <f>選手!A12</f>
        <v/>
      </c>
      <c r="BH17" s="18">
        <f t="shared" si="36"/>
        <v>0</v>
      </c>
      <c r="BI17" s="18">
        <f t="shared" si="34"/>
        <v>0</v>
      </c>
      <c r="BJ17" s="18">
        <f t="shared" si="34"/>
        <v>0</v>
      </c>
      <c r="BK17" s="18">
        <f t="shared" si="34"/>
        <v>0</v>
      </c>
      <c r="BL17" s="18">
        <f t="shared" si="34"/>
        <v>0</v>
      </c>
      <c r="BM17" s="18">
        <f t="shared" si="34"/>
        <v>0</v>
      </c>
      <c r="BN17" s="18">
        <f t="shared" si="34"/>
        <v>0</v>
      </c>
      <c r="BO17" s="18">
        <f t="shared" si="34"/>
        <v>0</v>
      </c>
      <c r="BP17" s="18">
        <f t="shared" si="34"/>
        <v>0</v>
      </c>
      <c r="BQ17" s="18">
        <f t="shared" si="34"/>
        <v>0</v>
      </c>
      <c r="BR17" s="18">
        <f t="shared" si="34"/>
        <v>0</v>
      </c>
      <c r="BS17" s="18">
        <f t="shared" si="34"/>
        <v>0</v>
      </c>
      <c r="CD17" s="109"/>
    </row>
    <row r="18" spans="1:82" ht="14.25" customHeight="1" x14ac:dyDescent="0.25">
      <c r="A18" s="97" t="str">
        <f t="shared" si="35"/>
        <v/>
      </c>
      <c r="B18" s="101"/>
      <c r="C18" s="101"/>
      <c r="D18" s="102"/>
      <c r="E18" s="103"/>
      <c r="F18" s="102"/>
      <c r="G18" s="102"/>
      <c r="H18" s="102"/>
      <c r="I18" s="102"/>
      <c r="J18" s="104" t="str">
        <f t="shared" si="0"/>
        <v/>
      </c>
      <c r="K18" s="105" t="str">
        <f t="shared" si="1"/>
        <v/>
      </c>
      <c r="L18" s="105" t="str">
        <f t="shared" si="2"/>
        <v>999:99.99</v>
      </c>
      <c r="N18" s="57" t="str">
        <f t="shared" si="3"/>
        <v/>
      </c>
      <c r="O18" s="57" t="str">
        <f t="shared" si="4"/>
        <v/>
      </c>
      <c r="P18" s="57" t="str">
        <f t="shared" si="5"/>
        <v/>
      </c>
      <c r="Q18" s="57" t="str">
        <f t="shared" si="6"/>
        <v/>
      </c>
      <c r="R18" s="57">
        <f t="shared" si="7"/>
        <v>0</v>
      </c>
      <c r="S18" s="57">
        <f t="shared" si="8"/>
        <v>0</v>
      </c>
      <c r="T18" s="57">
        <f t="shared" si="9"/>
        <v>0</v>
      </c>
      <c r="U18" s="57">
        <f t="shared" si="10"/>
        <v>0</v>
      </c>
      <c r="V18" s="57" t="str">
        <f t="shared" si="11"/>
        <v/>
      </c>
      <c r="W18" s="57" t="str">
        <f t="shared" si="12"/>
        <v/>
      </c>
      <c r="X18" s="57">
        <f t="shared" si="13"/>
        <v>0</v>
      </c>
      <c r="Y18" s="57">
        <f t="shared" si="14"/>
        <v>0</v>
      </c>
      <c r="Z18" s="57">
        <f t="shared" si="15"/>
        <v>0</v>
      </c>
      <c r="AA18" s="57">
        <f t="shared" si="16"/>
        <v>0</v>
      </c>
      <c r="AB18" s="57">
        <f t="shared" si="17"/>
        <v>0</v>
      </c>
      <c r="AC18" s="57">
        <f t="shared" si="18"/>
        <v>0</v>
      </c>
      <c r="AD18" s="57">
        <f t="shared" si="19"/>
        <v>0</v>
      </c>
      <c r="AE18" s="57">
        <f t="shared" si="20"/>
        <v>0</v>
      </c>
      <c r="AF18" s="57">
        <f t="shared" si="21"/>
        <v>0</v>
      </c>
      <c r="AG18" s="106" t="str">
        <f t="shared" si="22"/>
        <v/>
      </c>
      <c r="AH18" s="106" t="str">
        <f t="shared" si="22"/>
        <v/>
      </c>
      <c r="AI18" s="106" t="str">
        <f t="shared" si="22"/>
        <v/>
      </c>
      <c r="AJ18" s="106" t="str">
        <f t="shared" si="22"/>
        <v/>
      </c>
      <c r="AK18" s="106">
        <f t="shared" si="23"/>
        <v>0</v>
      </c>
      <c r="AL18" s="106">
        <f t="shared" si="24"/>
        <v>0</v>
      </c>
      <c r="AM18" s="106">
        <f t="shared" si="25"/>
        <v>0</v>
      </c>
      <c r="AN18" s="106">
        <f t="shared" si="26"/>
        <v>0</v>
      </c>
      <c r="AO18" s="106">
        <f t="shared" si="27"/>
        <v>0</v>
      </c>
      <c r="AP18" s="106" t="str">
        <f t="shared" si="28"/>
        <v/>
      </c>
      <c r="AQ18" s="57">
        <f t="shared" si="29"/>
        <v>0</v>
      </c>
      <c r="AR18" s="57" t="str">
        <f t="shared" si="30"/>
        <v/>
      </c>
      <c r="AS18" s="57" t="str">
        <f t="shared" si="31"/>
        <v/>
      </c>
      <c r="AT18" s="57" t="str">
        <f t="shared" si="32"/>
        <v/>
      </c>
      <c r="AU18" s="57" t="str">
        <f t="shared" si="33"/>
        <v/>
      </c>
      <c r="AW18" s="18" t="s">
        <v>204</v>
      </c>
      <c r="AX18" s="110">
        <v>5</v>
      </c>
      <c r="AY18" s="110">
        <v>13</v>
      </c>
      <c r="AZ18" s="18">
        <f t="shared" si="37"/>
        <v>0</v>
      </c>
      <c r="BA18" s="18">
        <v>12</v>
      </c>
      <c r="BB18" s="18" t="str">
        <f>選手!C13</f>
        <v/>
      </c>
      <c r="BC18" s="18" t="str">
        <f>選手!L13</f>
        <v/>
      </c>
      <c r="BD18" s="18" t="str">
        <f>選手!F13</f>
        <v/>
      </c>
      <c r="BE18" s="18">
        <f>選手!B13</f>
        <v>0</v>
      </c>
      <c r="BG18" s="18" t="str">
        <f>選手!A13</f>
        <v/>
      </c>
      <c r="BH18" s="18">
        <f t="shared" si="36"/>
        <v>0</v>
      </c>
      <c r="BI18" s="18">
        <f t="shared" si="34"/>
        <v>0</v>
      </c>
      <c r="BJ18" s="18">
        <f t="shared" si="34"/>
        <v>0</v>
      </c>
      <c r="BK18" s="18">
        <f t="shared" si="34"/>
        <v>0</v>
      </c>
      <c r="BL18" s="18">
        <f t="shared" si="34"/>
        <v>0</v>
      </c>
      <c r="BM18" s="18">
        <f t="shared" si="34"/>
        <v>0</v>
      </c>
      <c r="BN18" s="18">
        <f t="shared" si="34"/>
        <v>0</v>
      </c>
      <c r="BO18" s="18">
        <f t="shared" si="34"/>
        <v>0</v>
      </c>
      <c r="BP18" s="18">
        <f t="shared" si="34"/>
        <v>0</v>
      </c>
      <c r="BQ18" s="18">
        <f t="shared" si="34"/>
        <v>0</v>
      </c>
      <c r="BR18" s="18">
        <f t="shared" si="34"/>
        <v>0</v>
      </c>
      <c r="BS18" s="18">
        <f t="shared" si="34"/>
        <v>0</v>
      </c>
    </row>
    <row r="19" spans="1:82" ht="14.25" customHeight="1" x14ac:dyDescent="0.25">
      <c r="A19" s="97" t="str">
        <f t="shared" si="35"/>
        <v/>
      </c>
      <c r="B19" s="101"/>
      <c r="C19" s="101"/>
      <c r="D19" s="102"/>
      <c r="E19" s="103"/>
      <c r="F19" s="102"/>
      <c r="G19" s="102"/>
      <c r="H19" s="102"/>
      <c r="I19" s="102"/>
      <c r="J19" s="104" t="str">
        <f t="shared" si="0"/>
        <v/>
      </c>
      <c r="K19" s="105" t="str">
        <f t="shared" si="1"/>
        <v/>
      </c>
      <c r="L19" s="105" t="str">
        <f t="shared" si="2"/>
        <v>999:99.99</v>
      </c>
      <c r="N19" s="57" t="str">
        <f t="shared" si="3"/>
        <v/>
      </c>
      <c r="O19" s="57" t="str">
        <f t="shared" si="4"/>
        <v/>
      </c>
      <c r="P19" s="57" t="str">
        <f t="shared" si="5"/>
        <v/>
      </c>
      <c r="Q19" s="57" t="str">
        <f t="shared" si="6"/>
        <v/>
      </c>
      <c r="R19" s="57">
        <f t="shared" si="7"/>
        <v>0</v>
      </c>
      <c r="S19" s="57">
        <f t="shared" si="8"/>
        <v>0</v>
      </c>
      <c r="T19" s="57">
        <f t="shared" si="9"/>
        <v>0</v>
      </c>
      <c r="U19" s="57">
        <f t="shared" si="10"/>
        <v>0</v>
      </c>
      <c r="V19" s="57" t="str">
        <f t="shared" si="11"/>
        <v/>
      </c>
      <c r="W19" s="57" t="str">
        <f t="shared" si="12"/>
        <v/>
      </c>
      <c r="X19" s="57">
        <f t="shared" si="13"/>
        <v>0</v>
      </c>
      <c r="Y19" s="57">
        <f t="shared" si="14"/>
        <v>0</v>
      </c>
      <c r="Z19" s="57">
        <f t="shared" si="15"/>
        <v>0</v>
      </c>
      <c r="AA19" s="57">
        <f t="shared" si="16"/>
        <v>0</v>
      </c>
      <c r="AB19" s="57">
        <f t="shared" si="17"/>
        <v>0</v>
      </c>
      <c r="AC19" s="57">
        <f t="shared" si="18"/>
        <v>0</v>
      </c>
      <c r="AD19" s="57">
        <f t="shared" si="19"/>
        <v>0</v>
      </c>
      <c r="AE19" s="57">
        <f t="shared" si="20"/>
        <v>0</v>
      </c>
      <c r="AF19" s="57">
        <f t="shared" si="21"/>
        <v>0</v>
      </c>
      <c r="AG19" s="106" t="str">
        <f t="shared" si="22"/>
        <v/>
      </c>
      <c r="AH19" s="106" t="str">
        <f t="shared" si="22"/>
        <v/>
      </c>
      <c r="AI19" s="106" t="str">
        <f t="shared" si="22"/>
        <v/>
      </c>
      <c r="AJ19" s="106" t="str">
        <f t="shared" si="22"/>
        <v/>
      </c>
      <c r="AK19" s="106">
        <f t="shared" si="23"/>
        <v>0</v>
      </c>
      <c r="AL19" s="106">
        <f t="shared" si="24"/>
        <v>0</v>
      </c>
      <c r="AM19" s="106">
        <f t="shared" si="25"/>
        <v>0</v>
      </c>
      <c r="AN19" s="106">
        <f t="shared" si="26"/>
        <v>0</v>
      </c>
      <c r="AO19" s="106">
        <f t="shared" si="27"/>
        <v>0</v>
      </c>
      <c r="AP19" s="106" t="str">
        <f t="shared" si="28"/>
        <v/>
      </c>
      <c r="AQ19" s="57">
        <f t="shared" si="29"/>
        <v>0</v>
      </c>
      <c r="AR19" s="57" t="str">
        <f t="shared" si="30"/>
        <v/>
      </c>
      <c r="AS19" s="57" t="str">
        <f t="shared" si="31"/>
        <v/>
      </c>
      <c r="AT19" s="57" t="str">
        <f t="shared" si="32"/>
        <v/>
      </c>
      <c r="AU19" s="57" t="str">
        <f t="shared" si="33"/>
        <v/>
      </c>
      <c r="AW19" s="18" t="s">
        <v>175</v>
      </c>
      <c r="AX19" s="110">
        <v>6</v>
      </c>
      <c r="AY19" s="110">
        <v>14</v>
      </c>
      <c r="AZ19" s="18">
        <f t="shared" si="37"/>
        <v>0</v>
      </c>
      <c r="BA19" s="18">
        <v>13</v>
      </c>
      <c r="BB19" s="18" t="str">
        <f>選手!C14</f>
        <v/>
      </c>
      <c r="BC19" s="18" t="str">
        <f>選手!L14</f>
        <v/>
      </c>
      <c r="BD19" s="18" t="str">
        <f>選手!F14</f>
        <v/>
      </c>
      <c r="BE19" s="18">
        <f>選手!B14</f>
        <v>0</v>
      </c>
      <c r="BG19" s="18" t="str">
        <f>選手!A14</f>
        <v/>
      </c>
      <c r="BH19" s="18">
        <f t="shared" si="36"/>
        <v>0</v>
      </c>
      <c r="BI19" s="18">
        <f t="shared" si="34"/>
        <v>0</v>
      </c>
      <c r="BJ19" s="18">
        <f t="shared" si="34"/>
        <v>0</v>
      </c>
      <c r="BK19" s="18">
        <f t="shared" si="34"/>
        <v>0</v>
      </c>
      <c r="BL19" s="18">
        <f t="shared" si="34"/>
        <v>0</v>
      </c>
      <c r="BM19" s="18">
        <f t="shared" si="34"/>
        <v>0</v>
      </c>
      <c r="BN19" s="18">
        <f t="shared" si="34"/>
        <v>0</v>
      </c>
      <c r="BO19" s="18">
        <f t="shared" si="34"/>
        <v>0</v>
      </c>
      <c r="BP19" s="18">
        <f t="shared" si="34"/>
        <v>0</v>
      </c>
      <c r="BQ19" s="18">
        <f t="shared" si="34"/>
        <v>0</v>
      </c>
      <c r="BR19" s="18">
        <f t="shared" si="34"/>
        <v>0</v>
      </c>
      <c r="BS19" s="18">
        <f t="shared" si="34"/>
        <v>0</v>
      </c>
    </row>
    <row r="20" spans="1:82" s="71" customFormat="1" ht="14.25" customHeight="1" x14ac:dyDescent="0.25">
      <c r="A20" s="97" t="str">
        <f t="shared" si="35"/>
        <v/>
      </c>
      <c r="B20" s="101"/>
      <c r="C20" s="101"/>
      <c r="D20" s="102"/>
      <c r="E20" s="103"/>
      <c r="F20" s="102"/>
      <c r="G20" s="102"/>
      <c r="H20" s="102"/>
      <c r="I20" s="102"/>
      <c r="J20" s="104" t="str">
        <f t="shared" si="0"/>
        <v/>
      </c>
      <c r="K20" s="105" t="str">
        <f t="shared" si="1"/>
        <v/>
      </c>
      <c r="L20" s="105" t="str">
        <f t="shared" si="2"/>
        <v>999:99.99</v>
      </c>
      <c r="N20" s="57" t="str">
        <f t="shared" si="3"/>
        <v/>
      </c>
      <c r="O20" s="57" t="str">
        <f t="shared" si="4"/>
        <v/>
      </c>
      <c r="P20" s="57" t="str">
        <f t="shared" si="5"/>
        <v/>
      </c>
      <c r="Q20" s="57" t="str">
        <f t="shared" si="6"/>
        <v/>
      </c>
      <c r="R20" s="57">
        <f t="shared" si="7"/>
        <v>0</v>
      </c>
      <c r="S20" s="57">
        <f t="shared" si="8"/>
        <v>0</v>
      </c>
      <c r="T20" s="57">
        <f t="shared" si="9"/>
        <v>0</v>
      </c>
      <c r="U20" s="57">
        <f t="shared" si="10"/>
        <v>0</v>
      </c>
      <c r="V20" s="57" t="str">
        <f t="shared" si="11"/>
        <v/>
      </c>
      <c r="W20" s="57" t="str">
        <f t="shared" si="12"/>
        <v/>
      </c>
      <c r="X20" s="57">
        <f t="shared" si="13"/>
        <v>0</v>
      </c>
      <c r="Y20" s="57">
        <f t="shared" si="14"/>
        <v>0</v>
      </c>
      <c r="Z20" s="57">
        <f t="shared" si="15"/>
        <v>0</v>
      </c>
      <c r="AA20" s="57">
        <f t="shared" si="16"/>
        <v>0</v>
      </c>
      <c r="AB20" s="57">
        <f t="shared" si="17"/>
        <v>0</v>
      </c>
      <c r="AC20" s="57">
        <f t="shared" si="18"/>
        <v>0</v>
      </c>
      <c r="AD20" s="57">
        <f t="shared" si="19"/>
        <v>0</v>
      </c>
      <c r="AE20" s="57">
        <f t="shared" si="20"/>
        <v>0</v>
      </c>
      <c r="AF20" s="57">
        <f t="shared" si="21"/>
        <v>0</v>
      </c>
      <c r="AG20" s="106" t="str">
        <f t="shared" si="22"/>
        <v/>
      </c>
      <c r="AH20" s="106" t="str">
        <f t="shared" si="22"/>
        <v/>
      </c>
      <c r="AI20" s="106" t="str">
        <f t="shared" si="22"/>
        <v/>
      </c>
      <c r="AJ20" s="106" t="str">
        <f t="shared" si="22"/>
        <v/>
      </c>
      <c r="AK20" s="106">
        <f t="shared" si="23"/>
        <v>0</v>
      </c>
      <c r="AL20" s="106">
        <f t="shared" si="24"/>
        <v>0</v>
      </c>
      <c r="AM20" s="106">
        <f t="shared" si="25"/>
        <v>0</v>
      </c>
      <c r="AN20" s="106">
        <f t="shared" si="26"/>
        <v>0</v>
      </c>
      <c r="AO20" s="106">
        <f t="shared" si="27"/>
        <v>0</v>
      </c>
      <c r="AP20" s="106" t="str">
        <f t="shared" si="28"/>
        <v/>
      </c>
      <c r="AQ20" s="57">
        <f t="shared" si="29"/>
        <v>0</v>
      </c>
      <c r="AR20" s="57" t="str">
        <f t="shared" si="30"/>
        <v/>
      </c>
      <c r="AS20" s="57" t="str">
        <f t="shared" si="31"/>
        <v/>
      </c>
      <c r="AT20" s="57" t="str">
        <f t="shared" si="32"/>
        <v/>
      </c>
      <c r="AU20" s="57" t="str">
        <f t="shared" si="33"/>
        <v/>
      </c>
      <c r="AV20" s="22"/>
      <c r="AW20" s="18" t="s">
        <v>205</v>
      </c>
      <c r="AX20" s="110">
        <v>7</v>
      </c>
      <c r="AY20" s="110">
        <v>17</v>
      </c>
      <c r="AZ20" s="18">
        <f t="shared" si="37"/>
        <v>0</v>
      </c>
      <c r="BA20" s="18">
        <v>14</v>
      </c>
      <c r="BB20" s="18" t="str">
        <f>選手!C15</f>
        <v/>
      </c>
      <c r="BC20" s="18" t="str">
        <f>選手!L15</f>
        <v/>
      </c>
      <c r="BD20" s="18" t="str">
        <f>選手!F15</f>
        <v/>
      </c>
      <c r="BE20" s="18">
        <f>選手!B15</f>
        <v>0</v>
      </c>
      <c r="BF20" s="18"/>
      <c r="BG20" s="18" t="str">
        <f>選手!A15</f>
        <v/>
      </c>
      <c r="BH20" s="18">
        <f t="shared" si="36"/>
        <v>0</v>
      </c>
      <c r="BI20" s="18">
        <f t="shared" si="34"/>
        <v>0</v>
      </c>
      <c r="BJ20" s="18">
        <f t="shared" si="34"/>
        <v>0</v>
      </c>
      <c r="BK20" s="18">
        <f t="shared" si="34"/>
        <v>0</v>
      </c>
      <c r="BL20" s="18">
        <f t="shared" si="34"/>
        <v>0</v>
      </c>
      <c r="BM20" s="18">
        <f t="shared" si="34"/>
        <v>0</v>
      </c>
      <c r="BN20" s="18">
        <f t="shared" si="34"/>
        <v>0</v>
      </c>
      <c r="BO20" s="18">
        <f t="shared" si="34"/>
        <v>0</v>
      </c>
      <c r="BP20" s="18">
        <f t="shared" si="34"/>
        <v>0</v>
      </c>
      <c r="BQ20" s="18">
        <f t="shared" si="34"/>
        <v>0</v>
      </c>
      <c r="BR20" s="18">
        <f t="shared" si="34"/>
        <v>0</v>
      </c>
      <c r="BS20" s="18">
        <f t="shared" si="34"/>
        <v>0</v>
      </c>
      <c r="BT20" s="18"/>
      <c r="CD20" s="22"/>
    </row>
    <row r="21" spans="1:82" s="22" customFormat="1" ht="14.25" customHeight="1" x14ac:dyDescent="0.25">
      <c r="A21" s="97" t="str">
        <f t="shared" si="35"/>
        <v/>
      </c>
      <c r="B21" s="101"/>
      <c r="C21" s="101"/>
      <c r="D21" s="102"/>
      <c r="E21" s="103"/>
      <c r="F21" s="102"/>
      <c r="G21" s="102"/>
      <c r="H21" s="102"/>
      <c r="I21" s="102"/>
      <c r="J21" s="104" t="str">
        <f t="shared" si="0"/>
        <v/>
      </c>
      <c r="K21" s="105" t="str">
        <f t="shared" si="1"/>
        <v/>
      </c>
      <c r="L21" s="105" t="str">
        <f t="shared" si="2"/>
        <v>999:99.99</v>
      </c>
      <c r="N21" s="57" t="str">
        <f t="shared" si="3"/>
        <v/>
      </c>
      <c r="O21" s="57" t="str">
        <f t="shared" si="4"/>
        <v/>
      </c>
      <c r="P21" s="57" t="str">
        <f t="shared" si="5"/>
        <v/>
      </c>
      <c r="Q21" s="57" t="str">
        <f t="shared" si="6"/>
        <v/>
      </c>
      <c r="R21" s="57">
        <f t="shared" si="7"/>
        <v>0</v>
      </c>
      <c r="S21" s="57">
        <f t="shared" si="8"/>
        <v>0</v>
      </c>
      <c r="T21" s="57">
        <f t="shared" si="9"/>
        <v>0</v>
      </c>
      <c r="U21" s="57">
        <f t="shared" si="10"/>
        <v>0</v>
      </c>
      <c r="V21" s="57" t="str">
        <f t="shared" si="11"/>
        <v/>
      </c>
      <c r="W21" s="57" t="str">
        <f t="shared" si="12"/>
        <v/>
      </c>
      <c r="X21" s="57">
        <f t="shared" si="13"/>
        <v>0</v>
      </c>
      <c r="Y21" s="57">
        <f t="shared" si="14"/>
        <v>0</v>
      </c>
      <c r="Z21" s="57">
        <f t="shared" si="15"/>
        <v>0</v>
      </c>
      <c r="AA21" s="57">
        <f t="shared" si="16"/>
        <v>0</v>
      </c>
      <c r="AB21" s="57">
        <f t="shared" si="17"/>
        <v>0</v>
      </c>
      <c r="AC21" s="57">
        <f t="shared" si="18"/>
        <v>0</v>
      </c>
      <c r="AD21" s="57">
        <f t="shared" si="19"/>
        <v>0</v>
      </c>
      <c r="AE21" s="57">
        <f t="shared" si="20"/>
        <v>0</v>
      </c>
      <c r="AF21" s="57">
        <f t="shared" si="21"/>
        <v>0</v>
      </c>
      <c r="AG21" s="106" t="str">
        <f t="shared" si="22"/>
        <v/>
      </c>
      <c r="AH21" s="106" t="str">
        <f t="shared" si="22"/>
        <v/>
      </c>
      <c r="AI21" s="106" t="str">
        <f t="shared" si="22"/>
        <v/>
      </c>
      <c r="AJ21" s="106" t="str">
        <f t="shared" si="22"/>
        <v/>
      </c>
      <c r="AK21" s="106">
        <f t="shared" si="23"/>
        <v>0</v>
      </c>
      <c r="AL21" s="106">
        <f t="shared" si="24"/>
        <v>0</v>
      </c>
      <c r="AM21" s="106">
        <f t="shared" si="25"/>
        <v>0</v>
      </c>
      <c r="AN21" s="106">
        <f t="shared" si="26"/>
        <v>0</v>
      </c>
      <c r="AO21" s="106">
        <f t="shared" si="27"/>
        <v>0</v>
      </c>
      <c r="AP21" s="106" t="str">
        <f t="shared" si="28"/>
        <v/>
      </c>
      <c r="AQ21" s="57">
        <f t="shared" si="29"/>
        <v>0</v>
      </c>
      <c r="AR21" s="57" t="str">
        <f t="shared" si="30"/>
        <v/>
      </c>
      <c r="AS21" s="57" t="str">
        <f t="shared" si="31"/>
        <v/>
      </c>
      <c r="AT21" s="57" t="str">
        <f t="shared" si="32"/>
        <v/>
      </c>
      <c r="AU21" s="57" t="str">
        <f t="shared" si="33"/>
        <v/>
      </c>
      <c r="AV21" s="18"/>
      <c r="AW21" s="18" t="s">
        <v>176</v>
      </c>
      <c r="AX21" s="110">
        <v>8</v>
      </c>
      <c r="AY21" s="110">
        <v>18</v>
      </c>
      <c r="AZ21" s="18">
        <f t="shared" si="37"/>
        <v>0</v>
      </c>
      <c r="BA21" s="18">
        <v>15</v>
      </c>
      <c r="BB21" s="18" t="str">
        <f>選手!C16</f>
        <v/>
      </c>
      <c r="BC21" s="18" t="str">
        <f>選手!L16</f>
        <v/>
      </c>
      <c r="BD21" s="18" t="str">
        <f>選手!F16</f>
        <v/>
      </c>
      <c r="BE21" s="18">
        <f>選手!B16</f>
        <v>0</v>
      </c>
      <c r="BF21" s="18"/>
      <c r="BG21" s="18" t="str">
        <f>選手!A16</f>
        <v/>
      </c>
      <c r="BH21" s="18">
        <f t="shared" si="36"/>
        <v>0</v>
      </c>
      <c r="BI21" s="18">
        <f t="shared" si="34"/>
        <v>0</v>
      </c>
      <c r="BJ21" s="18">
        <f t="shared" si="34"/>
        <v>0</v>
      </c>
      <c r="BK21" s="18">
        <f t="shared" si="34"/>
        <v>0</v>
      </c>
      <c r="BL21" s="18">
        <f t="shared" si="34"/>
        <v>0</v>
      </c>
      <c r="BM21" s="18">
        <f t="shared" si="34"/>
        <v>0</v>
      </c>
      <c r="BN21" s="18">
        <f t="shared" si="34"/>
        <v>0</v>
      </c>
      <c r="BO21" s="18">
        <f t="shared" si="34"/>
        <v>0</v>
      </c>
      <c r="BP21" s="18">
        <f t="shared" si="34"/>
        <v>0</v>
      </c>
      <c r="BQ21" s="18">
        <f t="shared" si="34"/>
        <v>0</v>
      </c>
      <c r="BR21" s="18">
        <f t="shared" si="34"/>
        <v>0</v>
      </c>
      <c r="BS21" s="18">
        <f t="shared" si="34"/>
        <v>0</v>
      </c>
      <c r="BT21" s="18"/>
    </row>
    <row r="22" spans="1:82" ht="14.25" customHeight="1" x14ac:dyDescent="0.25">
      <c r="A22" s="97" t="str">
        <f t="shared" si="35"/>
        <v/>
      </c>
      <c r="B22" s="101"/>
      <c r="C22" s="101"/>
      <c r="D22" s="102"/>
      <c r="E22" s="103"/>
      <c r="F22" s="102"/>
      <c r="G22" s="102"/>
      <c r="H22" s="102"/>
      <c r="I22" s="102"/>
      <c r="J22" s="104" t="str">
        <f t="shared" si="0"/>
        <v/>
      </c>
      <c r="K22" s="105" t="str">
        <f t="shared" si="1"/>
        <v/>
      </c>
      <c r="L22" s="105" t="str">
        <f t="shared" si="2"/>
        <v>999:99.99</v>
      </c>
      <c r="N22" s="57" t="str">
        <f t="shared" si="3"/>
        <v/>
      </c>
      <c r="O22" s="57" t="str">
        <f t="shared" si="4"/>
        <v/>
      </c>
      <c r="P22" s="57" t="str">
        <f t="shared" si="5"/>
        <v/>
      </c>
      <c r="Q22" s="57" t="str">
        <f t="shared" si="6"/>
        <v/>
      </c>
      <c r="R22" s="57">
        <f t="shared" si="7"/>
        <v>0</v>
      </c>
      <c r="S22" s="57">
        <f t="shared" si="8"/>
        <v>0</v>
      </c>
      <c r="T22" s="57">
        <f t="shared" si="9"/>
        <v>0</v>
      </c>
      <c r="U22" s="57">
        <f t="shared" si="10"/>
        <v>0</v>
      </c>
      <c r="V22" s="57" t="str">
        <f t="shared" si="11"/>
        <v/>
      </c>
      <c r="W22" s="57" t="str">
        <f t="shared" si="12"/>
        <v/>
      </c>
      <c r="X22" s="57">
        <f t="shared" si="13"/>
        <v>0</v>
      </c>
      <c r="Y22" s="57">
        <f t="shared" si="14"/>
        <v>0</v>
      </c>
      <c r="Z22" s="57">
        <f t="shared" si="15"/>
        <v>0</v>
      </c>
      <c r="AA22" s="57">
        <f t="shared" si="16"/>
        <v>0</v>
      </c>
      <c r="AB22" s="57">
        <f t="shared" si="17"/>
        <v>0</v>
      </c>
      <c r="AC22" s="57">
        <f t="shared" si="18"/>
        <v>0</v>
      </c>
      <c r="AD22" s="57">
        <f t="shared" si="19"/>
        <v>0</v>
      </c>
      <c r="AE22" s="57">
        <f t="shared" si="20"/>
        <v>0</v>
      </c>
      <c r="AF22" s="57">
        <f t="shared" si="21"/>
        <v>0</v>
      </c>
      <c r="AG22" s="106" t="str">
        <f t="shared" si="22"/>
        <v/>
      </c>
      <c r="AH22" s="106" t="str">
        <f t="shared" si="22"/>
        <v/>
      </c>
      <c r="AI22" s="106" t="str">
        <f t="shared" si="22"/>
        <v/>
      </c>
      <c r="AJ22" s="106" t="str">
        <f t="shared" si="22"/>
        <v/>
      </c>
      <c r="AK22" s="106">
        <f t="shared" si="23"/>
        <v>0</v>
      </c>
      <c r="AL22" s="106">
        <f t="shared" si="24"/>
        <v>0</v>
      </c>
      <c r="AM22" s="106">
        <f t="shared" si="25"/>
        <v>0</v>
      </c>
      <c r="AN22" s="106">
        <f t="shared" si="26"/>
        <v>0</v>
      </c>
      <c r="AO22" s="106">
        <f t="shared" si="27"/>
        <v>0</v>
      </c>
      <c r="AP22" s="106" t="str">
        <f t="shared" si="28"/>
        <v/>
      </c>
      <c r="AQ22" s="57">
        <f t="shared" si="29"/>
        <v>0</v>
      </c>
      <c r="AR22" s="57" t="str">
        <f t="shared" si="30"/>
        <v/>
      </c>
      <c r="AS22" s="57" t="str">
        <f t="shared" si="31"/>
        <v/>
      </c>
      <c r="AT22" s="57" t="str">
        <f t="shared" si="32"/>
        <v/>
      </c>
      <c r="AU22" s="57" t="str">
        <f t="shared" si="33"/>
        <v/>
      </c>
      <c r="BA22" s="18">
        <v>16</v>
      </c>
      <c r="BB22" s="18" t="str">
        <f>選手!C17</f>
        <v/>
      </c>
      <c r="BC22" s="18" t="str">
        <f>選手!L17</f>
        <v/>
      </c>
      <c r="BD22" s="18" t="str">
        <f>選手!F17</f>
        <v/>
      </c>
      <c r="BE22" s="18">
        <f>選手!B17</f>
        <v>0</v>
      </c>
      <c r="BG22" s="18" t="str">
        <f>選手!A17</f>
        <v/>
      </c>
      <c r="BH22" s="18">
        <f t="shared" si="36"/>
        <v>0</v>
      </c>
      <c r="BI22" s="18">
        <f t="shared" si="34"/>
        <v>0</v>
      </c>
      <c r="BJ22" s="18">
        <f t="shared" si="34"/>
        <v>0</v>
      </c>
      <c r="BK22" s="18">
        <f t="shared" si="34"/>
        <v>0</v>
      </c>
      <c r="BL22" s="18">
        <f t="shared" si="34"/>
        <v>0</v>
      </c>
      <c r="BM22" s="18">
        <f t="shared" si="34"/>
        <v>0</v>
      </c>
      <c r="BN22" s="18">
        <f t="shared" si="34"/>
        <v>0</v>
      </c>
      <c r="BO22" s="18">
        <f t="shared" si="34"/>
        <v>0</v>
      </c>
      <c r="BP22" s="18">
        <f t="shared" si="34"/>
        <v>0</v>
      </c>
      <c r="BQ22" s="18">
        <f t="shared" si="34"/>
        <v>0</v>
      </c>
      <c r="BR22" s="18">
        <f t="shared" si="34"/>
        <v>0</v>
      </c>
      <c r="BS22" s="18">
        <f t="shared" si="34"/>
        <v>0</v>
      </c>
    </row>
    <row r="23" spans="1:82" ht="14.25" customHeight="1" x14ac:dyDescent="0.25">
      <c r="A23" s="97" t="str">
        <f t="shared" si="35"/>
        <v/>
      </c>
      <c r="B23" s="101"/>
      <c r="C23" s="101"/>
      <c r="D23" s="102"/>
      <c r="E23" s="103"/>
      <c r="F23" s="102"/>
      <c r="G23" s="102"/>
      <c r="H23" s="102"/>
      <c r="I23" s="102"/>
      <c r="J23" s="104" t="str">
        <f t="shared" si="0"/>
        <v/>
      </c>
      <c r="K23" s="105" t="str">
        <f t="shared" si="1"/>
        <v/>
      </c>
      <c r="L23" s="105" t="str">
        <f t="shared" si="2"/>
        <v>999:99.99</v>
      </c>
      <c r="N23" s="57" t="str">
        <f t="shared" si="3"/>
        <v/>
      </c>
      <c r="O23" s="57" t="str">
        <f t="shared" si="4"/>
        <v/>
      </c>
      <c r="P23" s="57" t="str">
        <f t="shared" si="5"/>
        <v/>
      </c>
      <c r="Q23" s="57" t="str">
        <f t="shared" si="6"/>
        <v/>
      </c>
      <c r="R23" s="57">
        <f t="shared" si="7"/>
        <v>0</v>
      </c>
      <c r="S23" s="57">
        <f t="shared" si="8"/>
        <v>0</v>
      </c>
      <c r="T23" s="57">
        <f t="shared" si="9"/>
        <v>0</v>
      </c>
      <c r="U23" s="57">
        <f t="shared" si="10"/>
        <v>0</v>
      </c>
      <c r="V23" s="57" t="str">
        <f t="shared" si="11"/>
        <v/>
      </c>
      <c r="W23" s="57" t="str">
        <f t="shared" si="12"/>
        <v/>
      </c>
      <c r="X23" s="57">
        <f t="shared" si="13"/>
        <v>0</v>
      </c>
      <c r="Y23" s="57">
        <f t="shared" si="14"/>
        <v>0</v>
      </c>
      <c r="Z23" s="57">
        <f t="shared" si="15"/>
        <v>0</v>
      </c>
      <c r="AA23" s="57">
        <f t="shared" si="16"/>
        <v>0</v>
      </c>
      <c r="AB23" s="57">
        <f t="shared" si="17"/>
        <v>0</v>
      </c>
      <c r="AC23" s="57">
        <f t="shared" si="18"/>
        <v>0</v>
      </c>
      <c r="AD23" s="57">
        <f t="shared" si="19"/>
        <v>0</v>
      </c>
      <c r="AE23" s="57">
        <f t="shared" si="20"/>
        <v>0</v>
      </c>
      <c r="AF23" s="57">
        <f t="shared" si="21"/>
        <v>0</v>
      </c>
      <c r="AG23" s="106" t="str">
        <f t="shared" si="22"/>
        <v/>
      </c>
      <c r="AH23" s="106" t="str">
        <f t="shared" si="22"/>
        <v/>
      </c>
      <c r="AI23" s="106" t="str">
        <f t="shared" si="22"/>
        <v/>
      </c>
      <c r="AJ23" s="106" t="str">
        <f t="shared" si="22"/>
        <v/>
      </c>
      <c r="AK23" s="106">
        <f t="shared" si="23"/>
        <v>0</v>
      </c>
      <c r="AL23" s="106">
        <f t="shared" si="24"/>
        <v>0</v>
      </c>
      <c r="AM23" s="106">
        <f t="shared" si="25"/>
        <v>0</v>
      </c>
      <c r="AN23" s="106">
        <f t="shared" si="26"/>
        <v>0</v>
      </c>
      <c r="AO23" s="106">
        <f t="shared" si="27"/>
        <v>0</v>
      </c>
      <c r="AP23" s="106" t="str">
        <f t="shared" si="28"/>
        <v/>
      </c>
      <c r="AQ23" s="57">
        <f t="shared" si="29"/>
        <v>0</v>
      </c>
      <c r="AR23" s="57" t="str">
        <f t="shared" si="30"/>
        <v/>
      </c>
      <c r="AS23" s="57" t="str">
        <f t="shared" si="31"/>
        <v/>
      </c>
      <c r="AT23" s="57" t="str">
        <f t="shared" si="32"/>
        <v/>
      </c>
      <c r="AU23" s="57" t="str">
        <f t="shared" si="33"/>
        <v/>
      </c>
      <c r="AX23" s="71"/>
      <c r="AY23" s="71"/>
      <c r="BA23" s="18">
        <v>17</v>
      </c>
      <c r="BB23" s="18" t="str">
        <f>選手!C18</f>
        <v/>
      </c>
      <c r="BC23" s="18" t="str">
        <f>選手!L18</f>
        <v/>
      </c>
      <c r="BD23" s="18" t="str">
        <f>選手!F18</f>
        <v/>
      </c>
      <c r="BE23" s="18">
        <f>選手!B18</f>
        <v>0</v>
      </c>
      <c r="BG23" s="18" t="str">
        <f>選手!A18</f>
        <v/>
      </c>
      <c r="BH23" s="18">
        <f t="shared" si="36"/>
        <v>0</v>
      </c>
      <c r="BI23" s="18">
        <f t="shared" si="36"/>
        <v>0</v>
      </c>
      <c r="BJ23" s="18">
        <f t="shared" si="36"/>
        <v>0</v>
      </c>
      <c r="BK23" s="18">
        <f t="shared" si="36"/>
        <v>0</v>
      </c>
      <c r="BL23" s="18">
        <f t="shared" si="36"/>
        <v>0</v>
      </c>
      <c r="BM23" s="18">
        <f t="shared" si="36"/>
        <v>0</v>
      </c>
      <c r="BN23" s="18">
        <f t="shared" si="36"/>
        <v>0</v>
      </c>
      <c r="BO23" s="18">
        <f t="shared" si="36"/>
        <v>0</v>
      </c>
      <c r="BP23" s="18">
        <f t="shared" si="36"/>
        <v>0</v>
      </c>
      <c r="BQ23" s="18">
        <f t="shared" si="36"/>
        <v>0</v>
      </c>
      <c r="BR23" s="18">
        <f t="shared" si="36"/>
        <v>0</v>
      </c>
      <c r="BS23" s="18">
        <f t="shared" si="36"/>
        <v>0</v>
      </c>
    </row>
    <row r="24" spans="1:82" ht="14.25" customHeight="1" x14ac:dyDescent="0.25">
      <c r="A24" s="97" t="str">
        <f t="shared" si="35"/>
        <v/>
      </c>
      <c r="B24" s="101"/>
      <c r="C24" s="101"/>
      <c r="D24" s="102"/>
      <c r="E24" s="103"/>
      <c r="F24" s="102"/>
      <c r="G24" s="102"/>
      <c r="H24" s="102"/>
      <c r="I24" s="102"/>
      <c r="J24" s="104" t="str">
        <f t="shared" si="0"/>
        <v/>
      </c>
      <c r="K24" s="105" t="str">
        <f t="shared" si="1"/>
        <v/>
      </c>
      <c r="L24" s="105" t="str">
        <f t="shared" si="2"/>
        <v>999:99.99</v>
      </c>
      <c r="N24" s="57" t="str">
        <f t="shared" si="3"/>
        <v/>
      </c>
      <c r="O24" s="57" t="str">
        <f t="shared" si="4"/>
        <v/>
      </c>
      <c r="P24" s="57" t="str">
        <f t="shared" si="5"/>
        <v/>
      </c>
      <c r="Q24" s="57" t="str">
        <f t="shared" si="6"/>
        <v/>
      </c>
      <c r="R24" s="57">
        <f t="shared" si="7"/>
        <v>0</v>
      </c>
      <c r="S24" s="57">
        <f t="shared" si="8"/>
        <v>0</v>
      </c>
      <c r="T24" s="57">
        <f t="shared" si="9"/>
        <v>0</v>
      </c>
      <c r="U24" s="57">
        <f t="shared" si="10"/>
        <v>0</v>
      </c>
      <c r="V24" s="57" t="str">
        <f t="shared" si="11"/>
        <v/>
      </c>
      <c r="W24" s="57" t="str">
        <f t="shared" si="12"/>
        <v/>
      </c>
      <c r="X24" s="57">
        <f t="shared" si="13"/>
        <v>0</v>
      </c>
      <c r="Y24" s="57">
        <f t="shared" si="14"/>
        <v>0</v>
      </c>
      <c r="Z24" s="57">
        <f t="shared" si="15"/>
        <v>0</v>
      </c>
      <c r="AA24" s="57">
        <f t="shared" si="16"/>
        <v>0</v>
      </c>
      <c r="AB24" s="57">
        <f t="shared" si="17"/>
        <v>0</v>
      </c>
      <c r="AC24" s="57">
        <f t="shared" si="18"/>
        <v>0</v>
      </c>
      <c r="AD24" s="57">
        <f t="shared" si="19"/>
        <v>0</v>
      </c>
      <c r="AE24" s="57">
        <f t="shared" si="20"/>
        <v>0</v>
      </c>
      <c r="AF24" s="57">
        <f t="shared" si="21"/>
        <v>0</v>
      </c>
      <c r="AG24" s="106" t="str">
        <f t="shared" si="22"/>
        <v/>
      </c>
      <c r="AH24" s="106" t="str">
        <f t="shared" si="22"/>
        <v/>
      </c>
      <c r="AI24" s="106" t="str">
        <f t="shared" si="22"/>
        <v/>
      </c>
      <c r="AJ24" s="106" t="str">
        <f t="shared" si="22"/>
        <v/>
      </c>
      <c r="AK24" s="106">
        <f t="shared" si="23"/>
        <v>0</v>
      </c>
      <c r="AL24" s="106">
        <f t="shared" si="24"/>
        <v>0</v>
      </c>
      <c r="AM24" s="106">
        <f t="shared" si="25"/>
        <v>0</v>
      </c>
      <c r="AN24" s="106">
        <f t="shared" si="26"/>
        <v>0</v>
      </c>
      <c r="AO24" s="106">
        <f t="shared" si="27"/>
        <v>0</v>
      </c>
      <c r="AP24" s="106" t="str">
        <f t="shared" si="28"/>
        <v/>
      </c>
      <c r="AQ24" s="57">
        <f t="shared" si="29"/>
        <v>0</v>
      </c>
      <c r="AR24" s="57" t="str">
        <f t="shared" si="30"/>
        <v/>
      </c>
      <c r="AS24" s="57" t="str">
        <f t="shared" si="31"/>
        <v/>
      </c>
      <c r="AT24" s="57" t="str">
        <f t="shared" si="32"/>
        <v/>
      </c>
      <c r="AU24" s="57" t="str">
        <f t="shared" si="33"/>
        <v/>
      </c>
      <c r="AX24" s="71"/>
      <c r="AY24" s="71"/>
      <c r="BA24" s="18">
        <v>18</v>
      </c>
      <c r="BB24" s="18" t="str">
        <f>選手!C19</f>
        <v/>
      </c>
      <c r="BC24" s="18" t="str">
        <f>選手!L19</f>
        <v/>
      </c>
      <c r="BD24" s="18" t="str">
        <f>選手!F19</f>
        <v/>
      </c>
      <c r="BE24" s="18">
        <f>選手!B19</f>
        <v>0</v>
      </c>
      <c r="BG24" s="18" t="str">
        <f>選手!A19</f>
        <v/>
      </c>
      <c r="BH24" s="18">
        <f t="shared" si="36"/>
        <v>0</v>
      </c>
      <c r="BI24" s="18">
        <f t="shared" si="36"/>
        <v>0</v>
      </c>
      <c r="BJ24" s="18">
        <f t="shared" si="36"/>
        <v>0</v>
      </c>
      <c r="BK24" s="18">
        <f t="shared" si="36"/>
        <v>0</v>
      </c>
      <c r="BL24" s="18">
        <f t="shared" si="36"/>
        <v>0</v>
      </c>
      <c r="BM24" s="18">
        <f t="shared" si="36"/>
        <v>0</v>
      </c>
      <c r="BN24" s="18">
        <f t="shared" si="36"/>
        <v>0</v>
      </c>
      <c r="BO24" s="18">
        <f t="shared" si="36"/>
        <v>0</v>
      </c>
      <c r="BP24" s="18">
        <f t="shared" si="36"/>
        <v>0</v>
      </c>
      <c r="BQ24" s="18">
        <f t="shared" si="36"/>
        <v>0</v>
      </c>
      <c r="BR24" s="18">
        <f t="shared" si="36"/>
        <v>0</v>
      </c>
      <c r="BS24" s="18">
        <f t="shared" si="36"/>
        <v>0</v>
      </c>
    </row>
    <row r="25" spans="1:82" ht="14.25" customHeight="1" x14ac:dyDescent="0.25">
      <c r="A25" s="97" t="str">
        <f t="shared" si="35"/>
        <v/>
      </c>
      <c r="B25" s="101"/>
      <c r="C25" s="101"/>
      <c r="D25" s="102"/>
      <c r="E25" s="103"/>
      <c r="F25" s="102"/>
      <c r="G25" s="102"/>
      <c r="H25" s="102"/>
      <c r="I25" s="102"/>
      <c r="J25" s="104" t="str">
        <f t="shared" si="0"/>
        <v/>
      </c>
      <c r="K25" s="105" t="str">
        <f t="shared" si="1"/>
        <v/>
      </c>
      <c r="L25" s="105" t="str">
        <f t="shared" si="2"/>
        <v>999:99.99</v>
      </c>
      <c r="N25" s="57" t="str">
        <f t="shared" si="3"/>
        <v/>
      </c>
      <c r="O25" s="57" t="str">
        <f t="shared" si="4"/>
        <v/>
      </c>
      <c r="P25" s="57" t="str">
        <f t="shared" si="5"/>
        <v/>
      </c>
      <c r="Q25" s="57" t="str">
        <f t="shared" si="6"/>
        <v/>
      </c>
      <c r="R25" s="57">
        <f t="shared" si="7"/>
        <v>0</v>
      </c>
      <c r="S25" s="57">
        <f t="shared" si="8"/>
        <v>0</v>
      </c>
      <c r="T25" s="57">
        <f t="shared" si="9"/>
        <v>0</v>
      </c>
      <c r="U25" s="57">
        <f t="shared" si="10"/>
        <v>0</v>
      </c>
      <c r="V25" s="57" t="str">
        <f t="shared" si="11"/>
        <v/>
      </c>
      <c r="W25" s="57" t="str">
        <f t="shared" si="12"/>
        <v/>
      </c>
      <c r="X25" s="57">
        <f t="shared" si="13"/>
        <v>0</v>
      </c>
      <c r="Y25" s="57">
        <f t="shared" si="14"/>
        <v>0</v>
      </c>
      <c r="Z25" s="57">
        <f t="shared" si="15"/>
        <v>0</v>
      </c>
      <c r="AA25" s="57">
        <f t="shared" si="16"/>
        <v>0</v>
      </c>
      <c r="AB25" s="57">
        <f t="shared" si="17"/>
        <v>0</v>
      </c>
      <c r="AC25" s="57">
        <f t="shared" si="18"/>
        <v>0</v>
      </c>
      <c r="AD25" s="57">
        <f t="shared" si="19"/>
        <v>0</v>
      </c>
      <c r="AE25" s="57">
        <f t="shared" si="20"/>
        <v>0</v>
      </c>
      <c r="AF25" s="57">
        <f t="shared" si="21"/>
        <v>0</v>
      </c>
      <c r="AG25" s="106" t="str">
        <f t="shared" si="22"/>
        <v/>
      </c>
      <c r="AH25" s="106" t="str">
        <f t="shared" si="22"/>
        <v/>
      </c>
      <c r="AI25" s="106" t="str">
        <f t="shared" si="22"/>
        <v/>
      </c>
      <c r="AJ25" s="106" t="str">
        <f t="shared" si="22"/>
        <v/>
      </c>
      <c r="AK25" s="106">
        <f t="shared" si="23"/>
        <v>0</v>
      </c>
      <c r="AL25" s="106">
        <f t="shared" si="24"/>
        <v>0</v>
      </c>
      <c r="AM25" s="106">
        <f t="shared" si="25"/>
        <v>0</v>
      </c>
      <c r="AN25" s="106">
        <f t="shared" si="26"/>
        <v>0</v>
      </c>
      <c r="AO25" s="106">
        <f t="shared" si="27"/>
        <v>0</v>
      </c>
      <c r="AP25" s="106" t="str">
        <f t="shared" si="28"/>
        <v/>
      </c>
      <c r="AQ25" s="57">
        <f t="shared" si="29"/>
        <v>0</v>
      </c>
      <c r="AR25" s="57" t="str">
        <f t="shared" si="30"/>
        <v/>
      </c>
      <c r="AS25" s="57" t="str">
        <f t="shared" si="31"/>
        <v/>
      </c>
      <c r="AT25" s="57" t="str">
        <f t="shared" si="32"/>
        <v/>
      </c>
      <c r="AU25" s="57" t="str">
        <f t="shared" si="33"/>
        <v/>
      </c>
      <c r="AX25" s="110"/>
      <c r="AY25" s="110"/>
      <c r="BA25" s="18">
        <v>19</v>
      </c>
      <c r="BB25" s="18" t="str">
        <f>選手!C20</f>
        <v/>
      </c>
      <c r="BC25" s="18" t="str">
        <f>選手!L20</f>
        <v/>
      </c>
      <c r="BD25" s="18" t="str">
        <f>選手!F20</f>
        <v/>
      </c>
      <c r="BE25" s="18">
        <f>選手!B20</f>
        <v>0</v>
      </c>
      <c r="BG25" s="18" t="str">
        <f>選手!A20</f>
        <v/>
      </c>
      <c r="BH25" s="18">
        <f t="shared" si="36"/>
        <v>0</v>
      </c>
      <c r="BI25" s="18">
        <f t="shared" si="36"/>
        <v>0</v>
      </c>
      <c r="BJ25" s="18">
        <f t="shared" si="36"/>
        <v>0</v>
      </c>
      <c r="BK25" s="18">
        <f t="shared" si="36"/>
        <v>0</v>
      </c>
      <c r="BL25" s="18">
        <f t="shared" si="36"/>
        <v>0</v>
      </c>
      <c r="BM25" s="18">
        <f t="shared" si="36"/>
        <v>0</v>
      </c>
      <c r="BN25" s="18">
        <f t="shared" si="36"/>
        <v>0</v>
      </c>
      <c r="BO25" s="18">
        <f t="shared" si="36"/>
        <v>0</v>
      </c>
      <c r="BP25" s="18">
        <f t="shared" si="36"/>
        <v>0</v>
      </c>
      <c r="BQ25" s="18">
        <f t="shared" si="36"/>
        <v>0</v>
      </c>
      <c r="BR25" s="18">
        <f t="shared" si="36"/>
        <v>0</v>
      </c>
      <c r="BS25" s="18">
        <f t="shared" si="36"/>
        <v>0</v>
      </c>
    </row>
    <row r="26" spans="1:82" ht="14.25" customHeight="1" x14ac:dyDescent="0.25">
      <c r="A26" s="97" t="str">
        <f t="shared" si="35"/>
        <v/>
      </c>
      <c r="B26" s="101"/>
      <c r="C26" s="101"/>
      <c r="D26" s="102"/>
      <c r="E26" s="103"/>
      <c r="F26" s="102"/>
      <c r="G26" s="102"/>
      <c r="H26" s="102"/>
      <c r="I26" s="102"/>
      <c r="J26" s="104" t="str">
        <f t="shared" si="0"/>
        <v/>
      </c>
      <c r="K26" s="105" t="str">
        <f t="shared" si="1"/>
        <v/>
      </c>
      <c r="L26" s="105" t="str">
        <f t="shared" si="2"/>
        <v>999:99.99</v>
      </c>
      <c r="N26" s="57" t="str">
        <f t="shared" si="3"/>
        <v/>
      </c>
      <c r="O26" s="57" t="str">
        <f t="shared" si="4"/>
        <v/>
      </c>
      <c r="P26" s="57" t="str">
        <f t="shared" si="5"/>
        <v/>
      </c>
      <c r="Q26" s="57" t="str">
        <f t="shared" si="6"/>
        <v/>
      </c>
      <c r="R26" s="57">
        <f t="shared" si="7"/>
        <v>0</v>
      </c>
      <c r="S26" s="57">
        <f t="shared" si="8"/>
        <v>0</v>
      </c>
      <c r="T26" s="57">
        <f t="shared" si="9"/>
        <v>0</v>
      </c>
      <c r="U26" s="57">
        <f t="shared" si="10"/>
        <v>0</v>
      </c>
      <c r="V26" s="57" t="str">
        <f t="shared" si="11"/>
        <v/>
      </c>
      <c r="W26" s="57" t="str">
        <f t="shared" si="12"/>
        <v/>
      </c>
      <c r="X26" s="57">
        <f t="shared" si="13"/>
        <v>0</v>
      </c>
      <c r="Y26" s="57">
        <f t="shared" si="14"/>
        <v>0</v>
      </c>
      <c r="Z26" s="57">
        <f t="shared" si="15"/>
        <v>0</v>
      </c>
      <c r="AA26" s="57">
        <f t="shared" si="16"/>
        <v>0</v>
      </c>
      <c r="AB26" s="57">
        <f t="shared" si="17"/>
        <v>0</v>
      </c>
      <c r="AC26" s="57">
        <f t="shared" si="18"/>
        <v>0</v>
      </c>
      <c r="AD26" s="57">
        <f t="shared" si="19"/>
        <v>0</v>
      </c>
      <c r="AE26" s="57">
        <f t="shared" si="20"/>
        <v>0</v>
      </c>
      <c r="AF26" s="57">
        <f t="shared" si="21"/>
        <v>0</v>
      </c>
      <c r="AG26" s="106" t="str">
        <f t="shared" si="22"/>
        <v/>
      </c>
      <c r="AH26" s="106" t="str">
        <f t="shared" si="22"/>
        <v/>
      </c>
      <c r="AI26" s="106" t="str">
        <f t="shared" si="22"/>
        <v/>
      </c>
      <c r="AJ26" s="106" t="str">
        <f t="shared" si="22"/>
        <v/>
      </c>
      <c r="AK26" s="106">
        <f t="shared" si="23"/>
        <v>0</v>
      </c>
      <c r="AL26" s="106">
        <f t="shared" si="24"/>
        <v>0</v>
      </c>
      <c r="AM26" s="106">
        <f t="shared" si="25"/>
        <v>0</v>
      </c>
      <c r="AN26" s="106">
        <f t="shared" si="26"/>
        <v>0</v>
      </c>
      <c r="AO26" s="106">
        <f t="shared" si="27"/>
        <v>0</v>
      </c>
      <c r="AP26" s="106" t="str">
        <f t="shared" si="28"/>
        <v/>
      </c>
      <c r="AQ26" s="57">
        <f t="shared" si="29"/>
        <v>0</v>
      </c>
      <c r="AR26" s="57" t="str">
        <f t="shared" si="30"/>
        <v/>
      </c>
      <c r="AS26" s="57" t="str">
        <f t="shared" si="31"/>
        <v/>
      </c>
      <c r="AT26" s="57" t="str">
        <f t="shared" si="32"/>
        <v/>
      </c>
      <c r="AU26" s="57" t="str">
        <f t="shared" si="33"/>
        <v/>
      </c>
      <c r="AX26" s="110"/>
      <c r="AY26" s="110"/>
      <c r="BA26" s="18">
        <v>20</v>
      </c>
      <c r="BB26" s="18" t="str">
        <f>選手!C21</f>
        <v/>
      </c>
      <c r="BC26" s="18" t="str">
        <f>選手!L21</f>
        <v/>
      </c>
      <c r="BD26" s="18" t="str">
        <f>選手!F21</f>
        <v/>
      </c>
      <c r="BE26" s="18">
        <f>選手!B21</f>
        <v>0</v>
      </c>
      <c r="BG26" s="18" t="str">
        <f>選手!A21</f>
        <v/>
      </c>
      <c r="BH26" s="18">
        <f t="shared" si="36"/>
        <v>0</v>
      </c>
      <c r="BI26" s="18">
        <f t="shared" si="36"/>
        <v>0</v>
      </c>
      <c r="BJ26" s="18">
        <f t="shared" si="36"/>
        <v>0</v>
      </c>
      <c r="BK26" s="18">
        <f t="shared" si="36"/>
        <v>0</v>
      </c>
      <c r="BL26" s="18">
        <f t="shared" si="36"/>
        <v>0</v>
      </c>
      <c r="BM26" s="18">
        <f t="shared" si="36"/>
        <v>0</v>
      </c>
      <c r="BN26" s="18">
        <f t="shared" si="36"/>
        <v>0</v>
      </c>
      <c r="BO26" s="18">
        <f t="shared" si="36"/>
        <v>0</v>
      </c>
      <c r="BP26" s="18">
        <f t="shared" si="36"/>
        <v>0</v>
      </c>
      <c r="BQ26" s="18">
        <f t="shared" si="36"/>
        <v>0</v>
      </c>
      <c r="BR26" s="18">
        <f t="shared" si="36"/>
        <v>0</v>
      </c>
      <c r="BS26" s="18">
        <f t="shared" si="36"/>
        <v>0</v>
      </c>
    </row>
    <row r="27" spans="1:82" ht="14.25" customHeight="1" x14ac:dyDescent="0.25">
      <c r="A27" s="97" t="str">
        <f t="shared" si="35"/>
        <v/>
      </c>
      <c r="B27" s="101"/>
      <c r="C27" s="101"/>
      <c r="D27" s="102"/>
      <c r="E27" s="103"/>
      <c r="F27" s="102"/>
      <c r="G27" s="102"/>
      <c r="H27" s="102"/>
      <c r="I27" s="102"/>
      <c r="J27" s="104" t="str">
        <f t="shared" si="0"/>
        <v/>
      </c>
      <c r="K27" s="105" t="str">
        <f t="shared" si="1"/>
        <v/>
      </c>
      <c r="L27" s="105" t="str">
        <f t="shared" si="2"/>
        <v>999:99.99</v>
      </c>
      <c r="N27" s="57" t="str">
        <f t="shared" si="3"/>
        <v/>
      </c>
      <c r="O27" s="57" t="str">
        <f t="shared" si="4"/>
        <v/>
      </c>
      <c r="P27" s="57" t="str">
        <f t="shared" si="5"/>
        <v/>
      </c>
      <c r="Q27" s="57" t="str">
        <f t="shared" si="6"/>
        <v/>
      </c>
      <c r="R27" s="57">
        <f t="shared" si="7"/>
        <v>0</v>
      </c>
      <c r="S27" s="57">
        <f t="shared" si="8"/>
        <v>0</v>
      </c>
      <c r="T27" s="57">
        <f t="shared" si="9"/>
        <v>0</v>
      </c>
      <c r="U27" s="57">
        <f t="shared" si="10"/>
        <v>0</v>
      </c>
      <c r="V27" s="57" t="str">
        <f t="shared" si="11"/>
        <v/>
      </c>
      <c r="W27" s="57" t="str">
        <f t="shared" si="12"/>
        <v/>
      </c>
      <c r="X27" s="57">
        <f t="shared" si="13"/>
        <v>0</v>
      </c>
      <c r="Y27" s="57">
        <f t="shared" si="14"/>
        <v>0</v>
      </c>
      <c r="Z27" s="57">
        <f t="shared" si="15"/>
        <v>0</v>
      </c>
      <c r="AA27" s="57">
        <f t="shared" si="16"/>
        <v>0</v>
      </c>
      <c r="AB27" s="57">
        <f t="shared" si="17"/>
        <v>0</v>
      </c>
      <c r="AC27" s="57">
        <f t="shared" si="18"/>
        <v>0</v>
      </c>
      <c r="AD27" s="57">
        <f t="shared" si="19"/>
        <v>0</v>
      </c>
      <c r="AE27" s="57">
        <f t="shared" si="20"/>
        <v>0</v>
      </c>
      <c r="AF27" s="57">
        <f t="shared" si="21"/>
        <v>0</v>
      </c>
      <c r="AG27" s="106" t="str">
        <f t="shared" si="22"/>
        <v/>
      </c>
      <c r="AH27" s="106" t="str">
        <f t="shared" si="22"/>
        <v/>
      </c>
      <c r="AI27" s="106" t="str">
        <f t="shared" si="22"/>
        <v/>
      </c>
      <c r="AJ27" s="106" t="str">
        <f t="shared" si="22"/>
        <v/>
      </c>
      <c r="AK27" s="106">
        <f t="shared" si="23"/>
        <v>0</v>
      </c>
      <c r="AL27" s="106">
        <f t="shared" si="24"/>
        <v>0</v>
      </c>
      <c r="AM27" s="106">
        <f t="shared" si="25"/>
        <v>0</v>
      </c>
      <c r="AN27" s="106">
        <f t="shared" si="26"/>
        <v>0</v>
      </c>
      <c r="AO27" s="106">
        <f t="shared" si="27"/>
        <v>0</v>
      </c>
      <c r="AP27" s="106" t="str">
        <f t="shared" si="28"/>
        <v/>
      </c>
      <c r="AQ27" s="57">
        <f t="shared" si="29"/>
        <v>0</v>
      </c>
      <c r="AR27" s="57" t="str">
        <f t="shared" si="30"/>
        <v/>
      </c>
      <c r="AS27" s="57" t="str">
        <f t="shared" si="31"/>
        <v/>
      </c>
      <c r="AT27" s="57" t="str">
        <f t="shared" si="32"/>
        <v/>
      </c>
      <c r="AU27" s="57" t="str">
        <f t="shared" si="33"/>
        <v/>
      </c>
      <c r="AV27" s="22"/>
      <c r="AX27" s="110"/>
      <c r="AY27" s="110"/>
      <c r="BA27" s="18">
        <v>21</v>
      </c>
      <c r="BB27" s="18" t="str">
        <f>選手!C22</f>
        <v/>
      </c>
      <c r="BC27" s="18" t="str">
        <f>選手!L22</f>
        <v/>
      </c>
      <c r="BD27" s="18" t="str">
        <f>選手!F22</f>
        <v/>
      </c>
      <c r="BE27" s="18">
        <f>選手!B22</f>
        <v>0</v>
      </c>
      <c r="BG27" s="18" t="str">
        <f>選手!A22</f>
        <v/>
      </c>
      <c r="BH27" s="18">
        <f t="shared" si="36"/>
        <v>0</v>
      </c>
      <c r="BI27" s="18">
        <f t="shared" si="36"/>
        <v>0</v>
      </c>
      <c r="BJ27" s="18">
        <f t="shared" si="36"/>
        <v>0</v>
      </c>
      <c r="BK27" s="18">
        <f t="shared" si="36"/>
        <v>0</v>
      </c>
      <c r="BL27" s="18">
        <f t="shared" si="36"/>
        <v>0</v>
      </c>
      <c r="BM27" s="18">
        <f t="shared" si="36"/>
        <v>0</v>
      </c>
      <c r="BN27" s="18">
        <f t="shared" si="36"/>
        <v>0</v>
      </c>
      <c r="BO27" s="18">
        <f t="shared" si="36"/>
        <v>0</v>
      </c>
      <c r="BP27" s="18">
        <f t="shared" si="36"/>
        <v>0</v>
      </c>
      <c r="BQ27" s="18">
        <f t="shared" si="36"/>
        <v>0</v>
      </c>
      <c r="BR27" s="18">
        <f t="shared" si="36"/>
        <v>0</v>
      </c>
      <c r="BS27" s="18">
        <f t="shared" si="36"/>
        <v>0</v>
      </c>
    </row>
    <row r="28" spans="1:82" s="71" customFormat="1" ht="14.25" customHeight="1" x14ac:dyDescent="0.25">
      <c r="A28" s="97" t="str">
        <f t="shared" si="35"/>
        <v/>
      </c>
      <c r="B28" s="101"/>
      <c r="C28" s="101"/>
      <c r="D28" s="102"/>
      <c r="E28" s="103"/>
      <c r="F28" s="102"/>
      <c r="G28" s="102"/>
      <c r="H28" s="102"/>
      <c r="I28" s="102"/>
      <c r="J28" s="104" t="str">
        <f t="shared" si="0"/>
        <v/>
      </c>
      <c r="K28" s="105" t="str">
        <f t="shared" si="1"/>
        <v/>
      </c>
      <c r="L28" s="105" t="str">
        <f t="shared" si="2"/>
        <v>999:99.99</v>
      </c>
      <c r="N28" s="57" t="str">
        <f t="shared" si="3"/>
        <v/>
      </c>
      <c r="O28" s="57" t="str">
        <f t="shared" si="4"/>
        <v/>
      </c>
      <c r="P28" s="57" t="str">
        <f t="shared" si="5"/>
        <v/>
      </c>
      <c r="Q28" s="57" t="str">
        <f t="shared" si="6"/>
        <v/>
      </c>
      <c r="R28" s="57">
        <f t="shared" si="7"/>
        <v>0</v>
      </c>
      <c r="S28" s="57">
        <f t="shared" si="8"/>
        <v>0</v>
      </c>
      <c r="T28" s="57">
        <f t="shared" si="9"/>
        <v>0</v>
      </c>
      <c r="U28" s="57">
        <f t="shared" si="10"/>
        <v>0</v>
      </c>
      <c r="V28" s="57" t="str">
        <f t="shared" si="11"/>
        <v/>
      </c>
      <c r="W28" s="57" t="str">
        <f t="shared" si="12"/>
        <v/>
      </c>
      <c r="X28" s="57">
        <f t="shared" si="13"/>
        <v>0</v>
      </c>
      <c r="Y28" s="57">
        <f t="shared" si="14"/>
        <v>0</v>
      </c>
      <c r="Z28" s="57">
        <f t="shared" si="15"/>
        <v>0</v>
      </c>
      <c r="AA28" s="57">
        <f t="shared" si="16"/>
        <v>0</v>
      </c>
      <c r="AB28" s="57">
        <f t="shared" si="17"/>
        <v>0</v>
      </c>
      <c r="AC28" s="57">
        <f t="shared" si="18"/>
        <v>0</v>
      </c>
      <c r="AD28" s="57">
        <f t="shared" si="19"/>
        <v>0</v>
      </c>
      <c r="AE28" s="57">
        <f t="shared" si="20"/>
        <v>0</v>
      </c>
      <c r="AF28" s="57">
        <f t="shared" si="21"/>
        <v>0</v>
      </c>
      <c r="AG28" s="106" t="str">
        <f t="shared" si="22"/>
        <v/>
      </c>
      <c r="AH28" s="106" t="str">
        <f t="shared" si="22"/>
        <v/>
      </c>
      <c r="AI28" s="106" t="str">
        <f t="shared" si="22"/>
        <v/>
      </c>
      <c r="AJ28" s="106" t="str">
        <f t="shared" si="22"/>
        <v/>
      </c>
      <c r="AK28" s="106">
        <f t="shared" si="23"/>
        <v>0</v>
      </c>
      <c r="AL28" s="106">
        <f t="shared" si="24"/>
        <v>0</v>
      </c>
      <c r="AM28" s="106">
        <f t="shared" si="25"/>
        <v>0</v>
      </c>
      <c r="AN28" s="106">
        <f t="shared" si="26"/>
        <v>0</v>
      </c>
      <c r="AO28" s="106">
        <f t="shared" si="27"/>
        <v>0</v>
      </c>
      <c r="AP28" s="106" t="str">
        <f t="shared" si="28"/>
        <v/>
      </c>
      <c r="AQ28" s="57">
        <f t="shared" si="29"/>
        <v>0</v>
      </c>
      <c r="AR28" s="57" t="str">
        <f t="shared" si="30"/>
        <v/>
      </c>
      <c r="AS28" s="57" t="str">
        <f t="shared" si="31"/>
        <v/>
      </c>
      <c r="AT28" s="57" t="str">
        <f t="shared" si="32"/>
        <v/>
      </c>
      <c r="AU28" s="57" t="str">
        <f t="shared" si="33"/>
        <v/>
      </c>
      <c r="AV28" s="18"/>
      <c r="AW28" s="18"/>
      <c r="AX28" s="110"/>
      <c r="AY28" s="110"/>
      <c r="AZ28" s="18"/>
      <c r="BA28" s="18">
        <v>22</v>
      </c>
      <c r="BB28" s="18" t="str">
        <f>選手!C23</f>
        <v/>
      </c>
      <c r="BC28" s="18" t="str">
        <f>選手!L23</f>
        <v/>
      </c>
      <c r="BD28" s="18" t="str">
        <f>選手!F23</f>
        <v/>
      </c>
      <c r="BE28" s="18">
        <f>選手!B23</f>
        <v>0</v>
      </c>
      <c r="BF28" s="18"/>
      <c r="BG28" s="18" t="str">
        <f>選手!A23</f>
        <v/>
      </c>
      <c r="BH28" s="18">
        <f t="shared" si="36"/>
        <v>0</v>
      </c>
      <c r="BI28" s="18">
        <f t="shared" si="36"/>
        <v>0</v>
      </c>
      <c r="BJ28" s="18">
        <f t="shared" si="36"/>
        <v>0</v>
      </c>
      <c r="BK28" s="18">
        <f t="shared" si="36"/>
        <v>0</v>
      </c>
      <c r="BL28" s="18">
        <f t="shared" si="36"/>
        <v>0</v>
      </c>
      <c r="BM28" s="18">
        <f t="shared" si="36"/>
        <v>0</v>
      </c>
      <c r="BN28" s="18">
        <f t="shared" si="36"/>
        <v>0</v>
      </c>
      <c r="BO28" s="18">
        <f t="shared" si="36"/>
        <v>0</v>
      </c>
      <c r="BP28" s="18">
        <f t="shared" si="36"/>
        <v>0</v>
      </c>
      <c r="BQ28" s="18">
        <f t="shared" si="36"/>
        <v>0</v>
      </c>
      <c r="BR28" s="18">
        <f t="shared" si="36"/>
        <v>0</v>
      </c>
      <c r="BS28" s="18">
        <f t="shared" si="36"/>
        <v>0</v>
      </c>
      <c r="CD28" s="22"/>
    </row>
    <row r="29" spans="1:82" s="22" customFormat="1" ht="14.25" customHeight="1" x14ac:dyDescent="0.25">
      <c r="A29" s="97" t="str">
        <f t="shared" si="35"/>
        <v/>
      </c>
      <c r="B29" s="101"/>
      <c r="C29" s="101"/>
      <c r="D29" s="102"/>
      <c r="E29" s="103"/>
      <c r="F29" s="102"/>
      <c r="G29" s="102"/>
      <c r="H29" s="102"/>
      <c r="I29" s="102"/>
      <c r="J29" s="104" t="str">
        <f t="shared" si="0"/>
        <v/>
      </c>
      <c r="K29" s="105" t="str">
        <f t="shared" si="1"/>
        <v/>
      </c>
      <c r="L29" s="105" t="str">
        <f t="shared" si="2"/>
        <v>999:99.99</v>
      </c>
      <c r="N29" s="57" t="str">
        <f t="shared" si="3"/>
        <v/>
      </c>
      <c r="O29" s="57" t="str">
        <f t="shared" si="4"/>
        <v/>
      </c>
      <c r="P29" s="57" t="str">
        <f t="shared" si="5"/>
        <v/>
      </c>
      <c r="Q29" s="57" t="str">
        <f t="shared" si="6"/>
        <v/>
      </c>
      <c r="R29" s="57">
        <f t="shared" si="7"/>
        <v>0</v>
      </c>
      <c r="S29" s="57">
        <f t="shared" si="8"/>
        <v>0</v>
      </c>
      <c r="T29" s="57">
        <f t="shared" si="9"/>
        <v>0</v>
      </c>
      <c r="U29" s="57">
        <f t="shared" si="10"/>
        <v>0</v>
      </c>
      <c r="V29" s="57" t="str">
        <f t="shared" si="11"/>
        <v/>
      </c>
      <c r="W29" s="57" t="str">
        <f t="shared" si="12"/>
        <v/>
      </c>
      <c r="X29" s="57">
        <f t="shared" si="13"/>
        <v>0</v>
      </c>
      <c r="Y29" s="57">
        <f t="shared" si="14"/>
        <v>0</v>
      </c>
      <c r="Z29" s="57">
        <f t="shared" si="15"/>
        <v>0</v>
      </c>
      <c r="AA29" s="57">
        <f t="shared" si="16"/>
        <v>0</v>
      </c>
      <c r="AB29" s="57">
        <f t="shared" si="17"/>
        <v>0</v>
      </c>
      <c r="AC29" s="57">
        <f t="shared" si="18"/>
        <v>0</v>
      </c>
      <c r="AD29" s="57">
        <f t="shared" si="19"/>
        <v>0</v>
      </c>
      <c r="AE29" s="57">
        <f t="shared" si="20"/>
        <v>0</v>
      </c>
      <c r="AF29" s="57">
        <f t="shared" si="21"/>
        <v>0</v>
      </c>
      <c r="AG29" s="106" t="str">
        <f t="shared" si="22"/>
        <v/>
      </c>
      <c r="AH29" s="106" t="str">
        <f t="shared" si="22"/>
        <v/>
      </c>
      <c r="AI29" s="106" t="str">
        <f t="shared" si="22"/>
        <v/>
      </c>
      <c r="AJ29" s="106" t="str">
        <f t="shared" si="22"/>
        <v/>
      </c>
      <c r="AK29" s="106">
        <f t="shared" si="23"/>
        <v>0</v>
      </c>
      <c r="AL29" s="106">
        <f t="shared" si="24"/>
        <v>0</v>
      </c>
      <c r="AM29" s="106">
        <f t="shared" si="25"/>
        <v>0</v>
      </c>
      <c r="AN29" s="106">
        <f t="shared" si="26"/>
        <v>0</v>
      </c>
      <c r="AO29" s="106">
        <f t="shared" si="27"/>
        <v>0</v>
      </c>
      <c r="AP29" s="106" t="str">
        <f t="shared" si="28"/>
        <v/>
      </c>
      <c r="AQ29" s="57">
        <f t="shared" si="29"/>
        <v>0</v>
      </c>
      <c r="AR29" s="57" t="str">
        <f t="shared" si="30"/>
        <v/>
      </c>
      <c r="AS29" s="57" t="str">
        <f t="shared" si="31"/>
        <v/>
      </c>
      <c r="AT29" s="57" t="str">
        <f t="shared" si="32"/>
        <v/>
      </c>
      <c r="AU29" s="57" t="str">
        <f t="shared" si="33"/>
        <v/>
      </c>
      <c r="AV29" s="18"/>
      <c r="AW29" s="18"/>
      <c r="AX29" s="71"/>
      <c r="AY29" s="71"/>
      <c r="AZ29" s="18"/>
      <c r="BA29" s="18">
        <v>23</v>
      </c>
      <c r="BB29" s="18" t="str">
        <f>選手!C24</f>
        <v/>
      </c>
      <c r="BC29" s="18" t="str">
        <f>選手!L24</f>
        <v/>
      </c>
      <c r="BD29" s="18" t="str">
        <f>選手!F24</f>
        <v/>
      </c>
      <c r="BE29" s="18">
        <f>選手!B24</f>
        <v>0</v>
      </c>
      <c r="BF29" s="18"/>
      <c r="BG29" s="18" t="str">
        <f>選手!A24</f>
        <v/>
      </c>
      <c r="BH29" s="18">
        <f t="shared" si="36"/>
        <v>0</v>
      </c>
      <c r="BI29" s="18">
        <f t="shared" si="36"/>
        <v>0</v>
      </c>
      <c r="BJ29" s="18">
        <f t="shared" si="36"/>
        <v>0</v>
      </c>
      <c r="BK29" s="18">
        <f t="shared" si="36"/>
        <v>0</v>
      </c>
      <c r="BL29" s="18">
        <f t="shared" si="36"/>
        <v>0</v>
      </c>
      <c r="BM29" s="18">
        <f t="shared" si="36"/>
        <v>0</v>
      </c>
      <c r="BN29" s="18">
        <f t="shared" si="36"/>
        <v>0</v>
      </c>
      <c r="BO29" s="18">
        <f t="shared" si="36"/>
        <v>0</v>
      </c>
      <c r="BP29" s="18">
        <f t="shared" si="36"/>
        <v>0</v>
      </c>
      <c r="BQ29" s="18">
        <f t="shared" si="36"/>
        <v>0</v>
      </c>
      <c r="BR29" s="18">
        <f t="shared" si="36"/>
        <v>0</v>
      </c>
      <c r="BS29" s="18">
        <f t="shared" si="36"/>
        <v>0</v>
      </c>
    </row>
    <row r="30" spans="1:82" ht="14.25" customHeight="1" x14ac:dyDescent="0.25">
      <c r="A30" s="97" t="str">
        <f t="shared" si="35"/>
        <v/>
      </c>
      <c r="B30" s="101"/>
      <c r="C30" s="101"/>
      <c r="D30" s="102"/>
      <c r="E30" s="103"/>
      <c r="F30" s="102"/>
      <c r="G30" s="102"/>
      <c r="H30" s="102"/>
      <c r="I30" s="102"/>
      <c r="J30" s="104" t="str">
        <f t="shared" si="0"/>
        <v/>
      </c>
      <c r="K30" s="105" t="str">
        <f t="shared" si="1"/>
        <v/>
      </c>
      <c r="L30" s="105" t="str">
        <f t="shared" si="2"/>
        <v>999:99.99</v>
      </c>
      <c r="N30" s="57" t="str">
        <f t="shared" si="3"/>
        <v/>
      </c>
      <c r="O30" s="57" t="str">
        <f t="shared" si="4"/>
        <v/>
      </c>
      <c r="P30" s="57" t="str">
        <f t="shared" si="5"/>
        <v/>
      </c>
      <c r="Q30" s="57" t="str">
        <f t="shared" si="6"/>
        <v/>
      </c>
      <c r="R30" s="57">
        <f t="shared" si="7"/>
        <v>0</v>
      </c>
      <c r="S30" s="57">
        <f t="shared" si="8"/>
        <v>0</v>
      </c>
      <c r="T30" s="57">
        <f t="shared" si="9"/>
        <v>0</v>
      </c>
      <c r="U30" s="57">
        <f t="shared" si="10"/>
        <v>0</v>
      </c>
      <c r="V30" s="57" t="str">
        <f t="shared" si="11"/>
        <v/>
      </c>
      <c r="W30" s="57" t="str">
        <f t="shared" si="12"/>
        <v/>
      </c>
      <c r="X30" s="57">
        <f t="shared" si="13"/>
        <v>0</v>
      </c>
      <c r="Y30" s="57">
        <f t="shared" si="14"/>
        <v>0</v>
      </c>
      <c r="Z30" s="57">
        <f t="shared" si="15"/>
        <v>0</v>
      </c>
      <c r="AA30" s="57">
        <f t="shared" si="16"/>
        <v>0</v>
      </c>
      <c r="AB30" s="57">
        <f t="shared" si="17"/>
        <v>0</v>
      </c>
      <c r="AC30" s="57">
        <f t="shared" si="18"/>
        <v>0</v>
      </c>
      <c r="AD30" s="57">
        <f t="shared" si="19"/>
        <v>0</v>
      </c>
      <c r="AE30" s="57">
        <f t="shared" si="20"/>
        <v>0</v>
      </c>
      <c r="AF30" s="57">
        <f t="shared" si="21"/>
        <v>0</v>
      </c>
      <c r="AG30" s="106" t="str">
        <f t="shared" si="22"/>
        <v/>
      </c>
      <c r="AH30" s="106" t="str">
        <f t="shared" si="22"/>
        <v/>
      </c>
      <c r="AI30" s="106" t="str">
        <f t="shared" si="22"/>
        <v/>
      </c>
      <c r="AJ30" s="106" t="str">
        <f t="shared" si="22"/>
        <v/>
      </c>
      <c r="AK30" s="106">
        <f t="shared" si="23"/>
        <v>0</v>
      </c>
      <c r="AL30" s="106">
        <f t="shared" si="24"/>
        <v>0</v>
      </c>
      <c r="AM30" s="106">
        <f t="shared" si="25"/>
        <v>0</v>
      </c>
      <c r="AN30" s="106">
        <f t="shared" si="26"/>
        <v>0</v>
      </c>
      <c r="AO30" s="106">
        <f t="shared" si="27"/>
        <v>0</v>
      </c>
      <c r="AP30" s="106" t="str">
        <f t="shared" si="28"/>
        <v/>
      </c>
      <c r="AQ30" s="57">
        <f t="shared" si="29"/>
        <v>0</v>
      </c>
      <c r="AR30" s="57" t="str">
        <f t="shared" si="30"/>
        <v/>
      </c>
      <c r="AS30" s="57" t="str">
        <f t="shared" si="31"/>
        <v/>
      </c>
      <c r="AT30" s="57" t="str">
        <f t="shared" si="32"/>
        <v/>
      </c>
      <c r="AU30" s="57" t="str">
        <f t="shared" si="33"/>
        <v/>
      </c>
      <c r="AX30" s="71"/>
      <c r="AY30" s="71"/>
      <c r="BA30" s="18">
        <v>24</v>
      </c>
      <c r="BB30" s="18" t="str">
        <f>選手!C25</f>
        <v/>
      </c>
      <c r="BC30" s="18" t="str">
        <f>選手!L25</f>
        <v/>
      </c>
      <c r="BD30" s="18" t="str">
        <f>選手!F25</f>
        <v/>
      </c>
      <c r="BE30" s="18">
        <f>選手!B25</f>
        <v>0</v>
      </c>
      <c r="BG30" s="18" t="str">
        <f>選手!A25</f>
        <v/>
      </c>
      <c r="BH30" s="18">
        <f t="shared" si="36"/>
        <v>0</v>
      </c>
      <c r="BI30" s="18">
        <f t="shared" si="36"/>
        <v>0</v>
      </c>
      <c r="BJ30" s="18">
        <f t="shared" si="36"/>
        <v>0</v>
      </c>
      <c r="BK30" s="18">
        <f t="shared" si="36"/>
        <v>0</v>
      </c>
      <c r="BL30" s="18">
        <f t="shared" si="36"/>
        <v>0</v>
      </c>
      <c r="BM30" s="18">
        <f t="shared" si="36"/>
        <v>0</v>
      </c>
      <c r="BN30" s="18">
        <f t="shared" si="36"/>
        <v>0</v>
      </c>
      <c r="BO30" s="18">
        <f t="shared" si="36"/>
        <v>0</v>
      </c>
      <c r="BP30" s="18">
        <f t="shared" si="36"/>
        <v>0</v>
      </c>
      <c r="BQ30" s="18">
        <f t="shared" si="36"/>
        <v>0</v>
      </c>
      <c r="BR30" s="18">
        <f t="shared" si="36"/>
        <v>0</v>
      </c>
      <c r="BS30" s="18">
        <f t="shared" si="36"/>
        <v>0</v>
      </c>
    </row>
    <row r="31" spans="1:82" ht="14.25" customHeight="1" x14ac:dyDescent="0.25">
      <c r="A31" s="97" t="str">
        <f t="shared" si="35"/>
        <v/>
      </c>
      <c r="B31" s="101"/>
      <c r="C31" s="101"/>
      <c r="D31" s="102"/>
      <c r="E31" s="103"/>
      <c r="F31" s="102"/>
      <c r="G31" s="102"/>
      <c r="H31" s="102"/>
      <c r="I31" s="102"/>
      <c r="J31" s="104" t="str">
        <f t="shared" si="0"/>
        <v/>
      </c>
      <c r="K31" s="105" t="str">
        <f t="shared" si="1"/>
        <v/>
      </c>
      <c r="L31" s="105" t="str">
        <f t="shared" si="2"/>
        <v>999:99.99</v>
      </c>
      <c r="N31" s="57" t="str">
        <f t="shared" si="3"/>
        <v/>
      </c>
      <c r="O31" s="57" t="str">
        <f t="shared" si="4"/>
        <v/>
      </c>
      <c r="P31" s="57" t="str">
        <f t="shared" si="5"/>
        <v/>
      </c>
      <c r="Q31" s="57" t="str">
        <f t="shared" si="6"/>
        <v/>
      </c>
      <c r="R31" s="57">
        <f t="shared" si="7"/>
        <v>0</v>
      </c>
      <c r="S31" s="57">
        <f t="shared" si="8"/>
        <v>0</v>
      </c>
      <c r="T31" s="57">
        <f t="shared" si="9"/>
        <v>0</v>
      </c>
      <c r="U31" s="57">
        <f t="shared" si="10"/>
        <v>0</v>
      </c>
      <c r="V31" s="57" t="str">
        <f t="shared" si="11"/>
        <v/>
      </c>
      <c r="W31" s="57" t="str">
        <f t="shared" si="12"/>
        <v/>
      </c>
      <c r="X31" s="57">
        <f t="shared" si="13"/>
        <v>0</v>
      </c>
      <c r="Y31" s="57">
        <f t="shared" si="14"/>
        <v>0</v>
      </c>
      <c r="Z31" s="57">
        <f t="shared" si="15"/>
        <v>0</v>
      </c>
      <c r="AA31" s="57">
        <f t="shared" si="16"/>
        <v>0</v>
      </c>
      <c r="AB31" s="57">
        <f t="shared" si="17"/>
        <v>0</v>
      </c>
      <c r="AC31" s="57">
        <f t="shared" si="18"/>
        <v>0</v>
      </c>
      <c r="AD31" s="57">
        <f t="shared" si="19"/>
        <v>0</v>
      </c>
      <c r="AE31" s="57">
        <f t="shared" si="20"/>
        <v>0</v>
      </c>
      <c r="AF31" s="57">
        <f t="shared" si="21"/>
        <v>0</v>
      </c>
      <c r="AG31" s="106" t="str">
        <f t="shared" si="22"/>
        <v/>
      </c>
      <c r="AH31" s="106" t="str">
        <f t="shared" si="22"/>
        <v/>
      </c>
      <c r="AI31" s="106" t="str">
        <f t="shared" si="22"/>
        <v/>
      </c>
      <c r="AJ31" s="106" t="str">
        <f t="shared" si="22"/>
        <v/>
      </c>
      <c r="AK31" s="106">
        <f t="shared" si="23"/>
        <v>0</v>
      </c>
      <c r="AL31" s="106">
        <f t="shared" si="24"/>
        <v>0</v>
      </c>
      <c r="AM31" s="106">
        <f t="shared" si="25"/>
        <v>0</v>
      </c>
      <c r="AN31" s="106">
        <f t="shared" si="26"/>
        <v>0</v>
      </c>
      <c r="AO31" s="106">
        <f t="shared" si="27"/>
        <v>0</v>
      </c>
      <c r="AP31" s="106" t="str">
        <f t="shared" si="28"/>
        <v/>
      </c>
      <c r="AQ31" s="57">
        <f t="shared" si="29"/>
        <v>0</v>
      </c>
      <c r="AR31" s="57" t="str">
        <f t="shared" si="30"/>
        <v/>
      </c>
      <c r="AS31" s="57" t="str">
        <f t="shared" si="31"/>
        <v/>
      </c>
      <c r="AT31" s="57" t="str">
        <f t="shared" si="32"/>
        <v/>
      </c>
      <c r="AU31" s="57" t="str">
        <f t="shared" si="33"/>
        <v/>
      </c>
      <c r="AX31" s="71"/>
      <c r="AY31" s="71"/>
      <c r="BA31" s="18">
        <v>25</v>
      </c>
      <c r="BB31" s="18" t="str">
        <f>選手!C26</f>
        <v/>
      </c>
      <c r="BC31" s="18" t="str">
        <f>選手!L26</f>
        <v/>
      </c>
      <c r="BD31" s="18" t="str">
        <f>選手!F26</f>
        <v/>
      </c>
      <c r="BE31" s="18">
        <f>選手!B26</f>
        <v>0</v>
      </c>
      <c r="BG31" s="18" t="str">
        <f>選手!A26</f>
        <v/>
      </c>
      <c r="BH31" s="18">
        <f t="shared" si="36"/>
        <v>0</v>
      </c>
      <c r="BI31" s="18">
        <f t="shared" si="36"/>
        <v>0</v>
      </c>
      <c r="BJ31" s="18">
        <f t="shared" si="36"/>
        <v>0</v>
      </c>
      <c r="BK31" s="18">
        <f t="shared" si="36"/>
        <v>0</v>
      </c>
      <c r="BL31" s="18">
        <f t="shared" si="36"/>
        <v>0</v>
      </c>
      <c r="BM31" s="18">
        <f t="shared" si="36"/>
        <v>0</v>
      </c>
      <c r="BN31" s="18">
        <f t="shared" si="36"/>
        <v>0</v>
      </c>
      <c r="BO31" s="18">
        <f t="shared" si="36"/>
        <v>0</v>
      </c>
      <c r="BP31" s="18">
        <f t="shared" si="36"/>
        <v>0</v>
      </c>
      <c r="BQ31" s="18">
        <f t="shared" si="36"/>
        <v>0</v>
      </c>
      <c r="BR31" s="18">
        <f t="shared" si="36"/>
        <v>0</v>
      </c>
      <c r="BS31" s="18">
        <f t="shared" si="36"/>
        <v>0</v>
      </c>
    </row>
    <row r="32" spans="1:82" ht="14.25" customHeight="1" x14ac:dyDescent="0.25">
      <c r="A32" s="97" t="str">
        <f t="shared" si="35"/>
        <v/>
      </c>
      <c r="B32" s="101"/>
      <c r="C32" s="101"/>
      <c r="D32" s="102"/>
      <c r="E32" s="103"/>
      <c r="F32" s="102"/>
      <c r="G32" s="102"/>
      <c r="H32" s="102"/>
      <c r="I32" s="102"/>
      <c r="J32" s="104" t="str">
        <f t="shared" si="0"/>
        <v/>
      </c>
      <c r="K32" s="105" t="str">
        <f t="shared" si="1"/>
        <v/>
      </c>
      <c r="L32" s="105" t="str">
        <f t="shared" si="2"/>
        <v>999:99.99</v>
      </c>
      <c r="N32" s="57" t="str">
        <f t="shared" si="3"/>
        <v/>
      </c>
      <c r="O32" s="57" t="str">
        <f t="shared" si="4"/>
        <v/>
      </c>
      <c r="P32" s="57" t="str">
        <f t="shared" si="5"/>
        <v/>
      </c>
      <c r="Q32" s="57" t="str">
        <f t="shared" si="6"/>
        <v/>
      </c>
      <c r="R32" s="57">
        <f t="shared" si="7"/>
        <v>0</v>
      </c>
      <c r="S32" s="57">
        <f t="shared" si="8"/>
        <v>0</v>
      </c>
      <c r="T32" s="57">
        <f t="shared" si="9"/>
        <v>0</v>
      </c>
      <c r="U32" s="57">
        <f t="shared" si="10"/>
        <v>0</v>
      </c>
      <c r="V32" s="57" t="str">
        <f t="shared" si="11"/>
        <v/>
      </c>
      <c r="W32" s="57" t="str">
        <f t="shared" si="12"/>
        <v/>
      </c>
      <c r="X32" s="57">
        <f t="shared" si="13"/>
        <v>0</v>
      </c>
      <c r="Y32" s="57">
        <f t="shared" si="14"/>
        <v>0</v>
      </c>
      <c r="Z32" s="57">
        <f t="shared" si="15"/>
        <v>0</v>
      </c>
      <c r="AA32" s="57">
        <f t="shared" si="16"/>
        <v>0</v>
      </c>
      <c r="AB32" s="57">
        <f t="shared" si="17"/>
        <v>0</v>
      </c>
      <c r="AC32" s="57">
        <f t="shared" si="18"/>
        <v>0</v>
      </c>
      <c r="AD32" s="57">
        <f t="shared" si="19"/>
        <v>0</v>
      </c>
      <c r="AE32" s="57">
        <f t="shared" si="20"/>
        <v>0</v>
      </c>
      <c r="AF32" s="57">
        <f t="shared" si="21"/>
        <v>0</v>
      </c>
      <c r="AG32" s="106" t="str">
        <f t="shared" si="22"/>
        <v/>
      </c>
      <c r="AH32" s="106" t="str">
        <f t="shared" si="22"/>
        <v/>
      </c>
      <c r="AI32" s="106" t="str">
        <f t="shared" si="22"/>
        <v/>
      </c>
      <c r="AJ32" s="106" t="str">
        <f t="shared" si="22"/>
        <v/>
      </c>
      <c r="AK32" s="106">
        <f t="shared" si="23"/>
        <v>0</v>
      </c>
      <c r="AL32" s="106">
        <f t="shared" si="24"/>
        <v>0</v>
      </c>
      <c r="AM32" s="106">
        <f t="shared" si="25"/>
        <v>0</v>
      </c>
      <c r="AN32" s="106">
        <f t="shared" si="26"/>
        <v>0</v>
      </c>
      <c r="AO32" s="106">
        <f t="shared" si="27"/>
        <v>0</v>
      </c>
      <c r="AP32" s="106" t="str">
        <f t="shared" si="28"/>
        <v/>
      </c>
      <c r="AQ32" s="57">
        <f t="shared" si="29"/>
        <v>0</v>
      </c>
      <c r="AR32" s="57" t="str">
        <f t="shared" si="30"/>
        <v/>
      </c>
      <c r="AS32" s="57" t="str">
        <f t="shared" si="31"/>
        <v/>
      </c>
      <c r="AT32" s="57" t="str">
        <f t="shared" si="32"/>
        <v/>
      </c>
      <c r="AU32" s="57" t="str">
        <f t="shared" si="33"/>
        <v/>
      </c>
      <c r="BA32" s="18">
        <v>26</v>
      </c>
      <c r="BB32" s="18" t="str">
        <f>選手!C27</f>
        <v/>
      </c>
      <c r="BC32" s="18" t="str">
        <f>選手!L27</f>
        <v/>
      </c>
      <c r="BD32" s="18" t="str">
        <f>選手!F27</f>
        <v/>
      </c>
      <c r="BE32" s="18">
        <f>選手!B27</f>
        <v>0</v>
      </c>
      <c r="BG32" s="18" t="str">
        <f>選手!A27</f>
        <v/>
      </c>
      <c r="BH32" s="18">
        <f t="shared" si="36"/>
        <v>0</v>
      </c>
      <c r="BI32" s="18">
        <f t="shared" si="36"/>
        <v>0</v>
      </c>
      <c r="BJ32" s="18">
        <f t="shared" si="36"/>
        <v>0</v>
      </c>
      <c r="BK32" s="18">
        <f t="shared" si="36"/>
        <v>0</v>
      </c>
      <c r="BL32" s="18">
        <f t="shared" si="36"/>
        <v>0</v>
      </c>
      <c r="BM32" s="18">
        <f t="shared" si="36"/>
        <v>0</v>
      </c>
      <c r="BN32" s="18">
        <f t="shared" si="36"/>
        <v>0</v>
      </c>
      <c r="BO32" s="18">
        <f t="shared" si="36"/>
        <v>0</v>
      </c>
      <c r="BP32" s="18">
        <f t="shared" si="36"/>
        <v>0</v>
      </c>
      <c r="BQ32" s="18">
        <f t="shared" si="36"/>
        <v>0</v>
      </c>
      <c r="BR32" s="18">
        <f t="shared" si="36"/>
        <v>0</v>
      </c>
      <c r="BS32" s="18">
        <f t="shared" si="36"/>
        <v>0</v>
      </c>
    </row>
    <row r="33" spans="1:82" ht="14.25" customHeight="1" x14ac:dyDescent="0.25">
      <c r="A33" s="97" t="str">
        <f t="shared" si="35"/>
        <v/>
      </c>
      <c r="B33" s="101"/>
      <c r="C33" s="101"/>
      <c r="D33" s="102"/>
      <c r="E33" s="103"/>
      <c r="F33" s="102"/>
      <c r="G33" s="102"/>
      <c r="H33" s="102"/>
      <c r="I33" s="102"/>
      <c r="J33" s="104" t="str">
        <f t="shared" si="0"/>
        <v/>
      </c>
      <c r="K33" s="105" t="str">
        <f t="shared" si="1"/>
        <v/>
      </c>
      <c r="L33" s="105" t="str">
        <f t="shared" si="2"/>
        <v>999:99.99</v>
      </c>
      <c r="N33" s="57" t="str">
        <f t="shared" si="3"/>
        <v/>
      </c>
      <c r="O33" s="57" t="str">
        <f t="shared" si="4"/>
        <v/>
      </c>
      <c r="P33" s="57" t="str">
        <f t="shared" si="5"/>
        <v/>
      </c>
      <c r="Q33" s="57" t="str">
        <f t="shared" si="6"/>
        <v/>
      </c>
      <c r="R33" s="57">
        <f t="shared" si="7"/>
        <v>0</v>
      </c>
      <c r="S33" s="57">
        <f t="shared" si="8"/>
        <v>0</v>
      </c>
      <c r="T33" s="57">
        <f t="shared" si="9"/>
        <v>0</v>
      </c>
      <c r="U33" s="57">
        <f t="shared" si="10"/>
        <v>0</v>
      </c>
      <c r="V33" s="57" t="str">
        <f t="shared" si="11"/>
        <v/>
      </c>
      <c r="W33" s="57" t="str">
        <f t="shared" si="12"/>
        <v/>
      </c>
      <c r="X33" s="57">
        <f t="shared" si="13"/>
        <v>0</v>
      </c>
      <c r="Y33" s="57">
        <f t="shared" si="14"/>
        <v>0</v>
      </c>
      <c r="Z33" s="57">
        <f t="shared" si="15"/>
        <v>0</v>
      </c>
      <c r="AA33" s="57">
        <f t="shared" si="16"/>
        <v>0</v>
      </c>
      <c r="AB33" s="57">
        <f t="shared" si="17"/>
        <v>0</v>
      </c>
      <c r="AC33" s="57">
        <f t="shared" si="18"/>
        <v>0</v>
      </c>
      <c r="AD33" s="57">
        <f t="shared" si="19"/>
        <v>0</v>
      </c>
      <c r="AE33" s="57">
        <f t="shared" si="20"/>
        <v>0</v>
      </c>
      <c r="AF33" s="57">
        <f t="shared" si="21"/>
        <v>0</v>
      </c>
      <c r="AG33" s="106" t="str">
        <f t="shared" si="22"/>
        <v/>
      </c>
      <c r="AH33" s="106" t="str">
        <f t="shared" si="22"/>
        <v/>
      </c>
      <c r="AI33" s="106" t="str">
        <f t="shared" si="22"/>
        <v/>
      </c>
      <c r="AJ33" s="106" t="str">
        <f t="shared" si="22"/>
        <v/>
      </c>
      <c r="AK33" s="106">
        <f t="shared" si="23"/>
        <v>0</v>
      </c>
      <c r="AL33" s="106">
        <f t="shared" si="24"/>
        <v>0</v>
      </c>
      <c r="AM33" s="106">
        <f t="shared" si="25"/>
        <v>0</v>
      </c>
      <c r="AN33" s="106">
        <f t="shared" si="26"/>
        <v>0</v>
      </c>
      <c r="AO33" s="106">
        <f t="shared" si="27"/>
        <v>0</v>
      </c>
      <c r="AP33" s="106" t="str">
        <f t="shared" si="28"/>
        <v/>
      </c>
      <c r="AQ33" s="57">
        <f t="shared" si="29"/>
        <v>0</v>
      </c>
      <c r="AR33" s="57" t="str">
        <f t="shared" si="30"/>
        <v/>
      </c>
      <c r="AS33" s="57" t="str">
        <f t="shared" si="31"/>
        <v/>
      </c>
      <c r="AT33" s="57" t="str">
        <f t="shared" si="32"/>
        <v/>
      </c>
      <c r="AU33" s="57" t="str">
        <f t="shared" si="33"/>
        <v/>
      </c>
      <c r="BA33" s="18">
        <v>27</v>
      </c>
      <c r="BB33" s="18" t="str">
        <f>選手!C28</f>
        <v/>
      </c>
      <c r="BC33" s="18" t="str">
        <f>選手!L28</f>
        <v/>
      </c>
      <c r="BD33" s="18" t="str">
        <f>選手!F28</f>
        <v/>
      </c>
      <c r="BE33" s="18">
        <f>選手!B28</f>
        <v>0</v>
      </c>
      <c r="BG33" s="18" t="str">
        <f>選手!A28</f>
        <v/>
      </c>
      <c r="BH33" s="18">
        <f t="shared" si="36"/>
        <v>0</v>
      </c>
      <c r="BI33" s="18">
        <f t="shared" si="36"/>
        <v>0</v>
      </c>
      <c r="BJ33" s="18">
        <f t="shared" si="36"/>
        <v>0</v>
      </c>
      <c r="BK33" s="18">
        <f t="shared" si="36"/>
        <v>0</v>
      </c>
      <c r="BL33" s="18">
        <f t="shared" si="36"/>
        <v>0</v>
      </c>
      <c r="BM33" s="18">
        <f t="shared" si="36"/>
        <v>0</v>
      </c>
      <c r="BN33" s="18">
        <f t="shared" si="36"/>
        <v>0</v>
      </c>
      <c r="BO33" s="18">
        <f t="shared" si="36"/>
        <v>0</v>
      </c>
      <c r="BP33" s="18">
        <f t="shared" si="36"/>
        <v>0</v>
      </c>
      <c r="BQ33" s="18">
        <f t="shared" si="36"/>
        <v>0</v>
      </c>
      <c r="BR33" s="18">
        <f t="shared" si="36"/>
        <v>0</v>
      </c>
      <c r="BS33" s="18">
        <f t="shared" si="36"/>
        <v>0</v>
      </c>
    </row>
    <row r="34" spans="1:82" ht="14.25" customHeight="1" x14ac:dyDescent="0.25">
      <c r="A34" s="97" t="str">
        <f t="shared" si="35"/>
        <v/>
      </c>
      <c r="B34" s="101"/>
      <c r="C34" s="101"/>
      <c r="D34" s="102"/>
      <c r="E34" s="103"/>
      <c r="F34" s="102"/>
      <c r="G34" s="102"/>
      <c r="H34" s="102"/>
      <c r="I34" s="102"/>
      <c r="J34" s="104" t="str">
        <f t="shared" si="0"/>
        <v/>
      </c>
      <c r="K34" s="105" t="str">
        <f t="shared" si="1"/>
        <v/>
      </c>
      <c r="L34" s="105" t="str">
        <f t="shared" si="2"/>
        <v>999:99.99</v>
      </c>
      <c r="N34" s="57" t="str">
        <f t="shared" si="3"/>
        <v/>
      </c>
      <c r="O34" s="57" t="str">
        <f t="shared" si="4"/>
        <v/>
      </c>
      <c r="P34" s="57" t="str">
        <f t="shared" si="5"/>
        <v/>
      </c>
      <c r="Q34" s="57" t="str">
        <f t="shared" si="6"/>
        <v/>
      </c>
      <c r="R34" s="57">
        <f t="shared" si="7"/>
        <v>0</v>
      </c>
      <c r="S34" s="57">
        <f t="shared" si="8"/>
        <v>0</v>
      </c>
      <c r="T34" s="57">
        <f t="shared" si="9"/>
        <v>0</v>
      </c>
      <c r="U34" s="57">
        <f t="shared" si="10"/>
        <v>0</v>
      </c>
      <c r="V34" s="57" t="str">
        <f t="shared" si="11"/>
        <v/>
      </c>
      <c r="W34" s="57" t="str">
        <f t="shared" si="12"/>
        <v/>
      </c>
      <c r="X34" s="57">
        <f t="shared" si="13"/>
        <v>0</v>
      </c>
      <c r="Y34" s="57">
        <f t="shared" si="14"/>
        <v>0</v>
      </c>
      <c r="Z34" s="57">
        <f t="shared" si="15"/>
        <v>0</v>
      </c>
      <c r="AA34" s="57">
        <f t="shared" si="16"/>
        <v>0</v>
      </c>
      <c r="AB34" s="57">
        <f t="shared" si="17"/>
        <v>0</v>
      </c>
      <c r="AC34" s="57">
        <f t="shared" si="18"/>
        <v>0</v>
      </c>
      <c r="AD34" s="57">
        <f t="shared" si="19"/>
        <v>0</v>
      </c>
      <c r="AE34" s="57">
        <f t="shared" si="20"/>
        <v>0</v>
      </c>
      <c r="AF34" s="57">
        <f t="shared" si="21"/>
        <v>0</v>
      </c>
      <c r="AG34" s="106" t="str">
        <f t="shared" si="22"/>
        <v/>
      </c>
      <c r="AH34" s="106" t="str">
        <f t="shared" si="22"/>
        <v/>
      </c>
      <c r="AI34" s="106" t="str">
        <f t="shared" si="22"/>
        <v/>
      </c>
      <c r="AJ34" s="106" t="str">
        <f t="shared" si="22"/>
        <v/>
      </c>
      <c r="AK34" s="106">
        <f t="shared" si="23"/>
        <v>0</v>
      </c>
      <c r="AL34" s="106">
        <f t="shared" si="24"/>
        <v>0</v>
      </c>
      <c r="AM34" s="106">
        <f t="shared" si="25"/>
        <v>0</v>
      </c>
      <c r="AN34" s="106">
        <f t="shared" si="26"/>
        <v>0</v>
      </c>
      <c r="AO34" s="106">
        <f t="shared" si="27"/>
        <v>0</v>
      </c>
      <c r="AP34" s="106" t="str">
        <f t="shared" si="28"/>
        <v/>
      </c>
      <c r="AQ34" s="57">
        <f t="shared" si="29"/>
        <v>0</v>
      </c>
      <c r="AR34" s="57" t="str">
        <f t="shared" si="30"/>
        <v/>
      </c>
      <c r="AS34" s="57" t="str">
        <f t="shared" si="31"/>
        <v/>
      </c>
      <c r="AT34" s="57" t="str">
        <f t="shared" si="32"/>
        <v/>
      </c>
      <c r="AU34" s="57" t="str">
        <f t="shared" si="33"/>
        <v/>
      </c>
      <c r="AV34" s="71"/>
      <c r="AW34" s="71"/>
      <c r="BA34" s="18">
        <v>28</v>
      </c>
      <c r="BB34" s="18" t="str">
        <f>選手!C29</f>
        <v/>
      </c>
      <c r="BC34" s="18" t="str">
        <f>選手!L29</f>
        <v/>
      </c>
      <c r="BD34" s="18" t="str">
        <f>選手!F29</f>
        <v/>
      </c>
      <c r="BE34" s="18">
        <f>選手!B29</f>
        <v>0</v>
      </c>
      <c r="BG34" s="18" t="str">
        <f>選手!A29</f>
        <v/>
      </c>
      <c r="BH34" s="18">
        <f t="shared" si="36"/>
        <v>0</v>
      </c>
      <c r="BI34" s="18">
        <f t="shared" si="36"/>
        <v>0</v>
      </c>
      <c r="BJ34" s="18">
        <f t="shared" si="36"/>
        <v>0</v>
      </c>
      <c r="BK34" s="18">
        <f t="shared" si="36"/>
        <v>0</v>
      </c>
      <c r="BL34" s="18">
        <f t="shared" si="36"/>
        <v>0</v>
      </c>
      <c r="BM34" s="18">
        <f t="shared" si="36"/>
        <v>0</v>
      </c>
      <c r="BN34" s="18">
        <f t="shared" si="36"/>
        <v>0</v>
      </c>
      <c r="BO34" s="18">
        <f t="shared" si="36"/>
        <v>0</v>
      </c>
      <c r="BP34" s="18">
        <f t="shared" si="36"/>
        <v>0</v>
      </c>
      <c r="BQ34" s="18">
        <f t="shared" si="36"/>
        <v>0</v>
      </c>
      <c r="BR34" s="18">
        <f t="shared" si="36"/>
        <v>0</v>
      </c>
      <c r="BS34" s="18">
        <f t="shared" si="36"/>
        <v>0</v>
      </c>
    </row>
    <row r="35" spans="1:82" ht="14.25" customHeight="1" x14ac:dyDescent="0.25">
      <c r="A35" s="97" t="str">
        <f t="shared" si="35"/>
        <v/>
      </c>
      <c r="B35" s="101"/>
      <c r="C35" s="101"/>
      <c r="D35" s="102"/>
      <c r="E35" s="103"/>
      <c r="F35" s="102"/>
      <c r="G35" s="102"/>
      <c r="H35" s="102"/>
      <c r="I35" s="102"/>
      <c r="J35" s="104" t="str">
        <f t="shared" si="0"/>
        <v/>
      </c>
      <c r="K35" s="105" t="str">
        <f t="shared" si="1"/>
        <v/>
      </c>
      <c r="L35" s="105" t="str">
        <f t="shared" si="2"/>
        <v>999:99.99</v>
      </c>
      <c r="N35" s="57" t="str">
        <f t="shared" si="3"/>
        <v/>
      </c>
      <c r="O35" s="57" t="str">
        <f t="shared" si="4"/>
        <v/>
      </c>
      <c r="P35" s="57" t="str">
        <f t="shared" si="5"/>
        <v/>
      </c>
      <c r="Q35" s="57" t="str">
        <f t="shared" si="6"/>
        <v/>
      </c>
      <c r="R35" s="57">
        <f t="shared" si="7"/>
        <v>0</v>
      </c>
      <c r="S35" s="57">
        <f t="shared" si="8"/>
        <v>0</v>
      </c>
      <c r="T35" s="57">
        <f t="shared" si="9"/>
        <v>0</v>
      </c>
      <c r="U35" s="57">
        <f t="shared" si="10"/>
        <v>0</v>
      </c>
      <c r="V35" s="57" t="str">
        <f t="shared" si="11"/>
        <v/>
      </c>
      <c r="W35" s="57" t="str">
        <f t="shared" si="12"/>
        <v/>
      </c>
      <c r="X35" s="57">
        <f t="shared" si="13"/>
        <v>0</v>
      </c>
      <c r="Y35" s="57">
        <f t="shared" si="14"/>
        <v>0</v>
      </c>
      <c r="Z35" s="57">
        <f t="shared" si="15"/>
        <v>0</v>
      </c>
      <c r="AA35" s="57">
        <f t="shared" si="16"/>
        <v>0</v>
      </c>
      <c r="AB35" s="57">
        <f t="shared" si="17"/>
        <v>0</v>
      </c>
      <c r="AC35" s="57">
        <f t="shared" si="18"/>
        <v>0</v>
      </c>
      <c r="AD35" s="57">
        <f t="shared" si="19"/>
        <v>0</v>
      </c>
      <c r="AE35" s="57">
        <f t="shared" si="20"/>
        <v>0</v>
      </c>
      <c r="AF35" s="57">
        <f t="shared" si="21"/>
        <v>0</v>
      </c>
      <c r="AG35" s="106" t="str">
        <f t="shared" si="22"/>
        <v/>
      </c>
      <c r="AH35" s="106" t="str">
        <f t="shared" si="22"/>
        <v/>
      </c>
      <c r="AI35" s="106" t="str">
        <f t="shared" si="22"/>
        <v/>
      </c>
      <c r="AJ35" s="106" t="str">
        <f t="shared" si="22"/>
        <v/>
      </c>
      <c r="AK35" s="106">
        <f t="shared" si="23"/>
        <v>0</v>
      </c>
      <c r="AL35" s="106">
        <f t="shared" si="24"/>
        <v>0</v>
      </c>
      <c r="AM35" s="106">
        <f t="shared" si="25"/>
        <v>0</v>
      </c>
      <c r="AN35" s="106">
        <f t="shared" si="26"/>
        <v>0</v>
      </c>
      <c r="AO35" s="106">
        <f t="shared" si="27"/>
        <v>0</v>
      </c>
      <c r="AP35" s="106" t="str">
        <f t="shared" si="28"/>
        <v/>
      </c>
      <c r="AQ35" s="57">
        <f t="shared" si="29"/>
        <v>0</v>
      </c>
      <c r="AR35" s="57" t="str">
        <f t="shared" si="30"/>
        <v/>
      </c>
      <c r="AS35" s="57" t="str">
        <f t="shared" si="31"/>
        <v/>
      </c>
      <c r="AT35" s="57" t="str">
        <f t="shared" si="32"/>
        <v/>
      </c>
      <c r="AU35" s="57" t="str">
        <f t="shared" si="33"/>
        <v/>
      </c>
      <c r="AV35" s="22"/>
      <c r="AW35" s="22"/>
      <c r="BA35" s="18">
        <v>29</v>
      </c>
      <c r="BB35" s="18" t="str">
        <f>選手!C30</f>
        <v/>
      </c>
      <c r="BC35" s="18" t="str">
        <f>選手!L30</f>
        <v/>
      </c>
      <c r="BD35" s="18" t="str">
        <f>選手!F30</f>
        <v/>
      </c>
      <c r="BE35" s="18">
        <f>選手!B30</f>
        <v>0</v>
      </c>
      <c r="BG35" s="18" t="str">
        <f>選手!A30</f>
        <v/>
      </c>
      <c r="BH35" s="18">
        <f t="shared" si="36"/>
        <v>0</v>
      </c>
      <c r="BI35" s="18">
        <f t="shared" si="36"/>
        <v>0</v>
      </c>
      <c r="BJ35" s="18">
        <f t="shared" si="36"/>
        <v>0</v>
      </c>
      <c r="BK35" s="18">
        <f t="shared" si="36"/>
        <v>0</v>
      </c>
      <c r="BL35" s="18">
        <f t="shared" si="36"/>
        <v>0</v>
      </c>
      <c r="BM35" s="18">
        <f t="shared" si="36"/>
        <v>0</v>
      </c>
      <c r="BN35" s="18">
        <f t="shared" si="36"/>
        <v>0</v>
      </c>
      <c r="BO35" s="18">
        <f t="shared" si="36"/>
        <v>0</v>
      </c>
      <c r="BP35" s="18">
        <f t="shared" si="36"/>
        <v>0</v>
      </c>
      <c r="BQ35" s="18">
        <f t="shared" si="36"/>
        <v>0</v>
      </c>
      <c r="BR35" s="18">
        <f t="shared" si="36"/>
        <v>0</v>
      </c>
      <c r="BS35" s="18">
        <f t="shared" si="36"/>
        <v>0</v>
      </c>
    </row>
    <row r="36" spans="1:82" s="71" customFormat="1" ht="14.25" customHeight="1" x14ac:dyDescent="0.25">
      <c r="A36" s="97" t="str">
        <f t="shared" si="35"/>
        <v/>
      </c>
      <c r="B36" s="101"/>
      <c r="C36" s="101"/>
      <c r="D36" s="102"/>
      <c r="E36" s="103"/>
      <c r="F36" s="102"/>
      <c r="G36" s="102"/>
      <c r="H36" s="102"/>
      <c r="I36" s="102"/>
      <c r="J36" s="104" t="str">
        <f t="shared" si="0"/>
        <v/>
      </c>
      <c r="K36" s="105" t="str">
        <f t="shared" si="1"/>
        <v/>
      </c>
      <c r="L36" s="105" t="str">
        <f t="shared" si="2"/>
        <v>999:99.99</v>
      </c>
      <c r="N36" s="57" t="str">
        <f t="shared" si="3"/>
        <v/>
      </c>
      <c r="O36" s="57" t="str">
        <f t="shared" si="4"/>
        <v/>
      </c>
      <c r="P36" s="57" t="str">
        <f t="shared" si="5"/>
        <v/>
      </c>
      <c r="Q36" s="57" t="str">
        <f t="shared" si="6"/>
        <v/>
      </c>
      <c r="R36" s="57">
        <f t="shared" si="7"/>
        <v>0</v>
      </c>
      <c r="S36" s="57">
        <f t="shared" si="8"/>
        <v>0</v>
      </c>
      <c r="T36" s="57">
        <f t="shared" si="9"/>
        <v>0</v>
      </c>
      <c r="U36" s="57">
        <f t="shared" si="10"/>
        <v>0</v>
      </c>
      <c r="V36" s="57" t="str">
        <f t="shared" si="11"/>
        <v/>
      </c>
      <c r="W36" s="57" t="str">
        <f t="shared" si="12"/>
        <v/>
      </c>
      <c r="X36" s="57">
        <f t="shared" si="13"/>
        <v>0</v>
      </c>
      <c r="Y36" s="57">
        <f t="shared" si="14"/>
        <v>0</v>
      </c>
      <c r="Z36" s="57">
        <f t="shared" si="15"/>
        <v>0</v>
      </c>
      <c r="AA36" s="57">
        <f t="shared" si="16"/>
        <v>0</v>
      </c>
      <c r="AB36" s="57">
        <f t="shared" si="17"/>
        <v>0</v>
      </c>
      <c r="AC36" s="57">
        <f t="shared" si="18"/>
        <v>0</v>
      </c>
      <c r="AD36" s="57">
        <f t="shared" si="19"/>
        <v>0</v>
      </c>
      <c r="AE36" s="57">
        <f t="shared" si="20"/>
        <v>0</v>
      </c>
      <c r="AF36" s="57">
        <f t="shared" si="21"/>
        <v>0</v>
      </c>
      <c r="AG36" s="106" t="str">
        <f t="shared" si="22"/>
        <v/>
      </c>
      <c r="AH36" s="106" t="str">
        <f t="shared" si="22"/>
        <v/>
      </c>
      <c r="AI36" s="106" t="str">
        <f t="shared" si="22"/>
        <v/>
      </c>
      <c r="AJ36" s="106" t="str">
        <f t="shared" si="22"/>
        <v/>
      </c>
      <c r="AK36" s="106">
        <f t="shared" si="23"/>
        <v>0</v>
      </c>
      <c r="AL36" s="106">
        <f t="shared" si="24"/>
        <v>0</v>
      </c>
      <c r="AM36" s="106">
        <f t="shared" si="25"/>
        <v>0</v>
      </c>
      <c r="AN36" s="106">
        <f t="shared" si="26"/>
        <v>0</v>
      </c>
      <c r="AO36" s="106">
        <f t="shared" si="27"/>
        <v>0</v>
      </c>
      <c r="AP36" s="106" t="str">
        <f t="shared" si="28"/>
        <v/>
      </c>
      <c r="AQ36" s="57">
        <f t="shared" si="29"/>
        <v>0</v>
      </c>
      <c r="AR36" s="57" t="str">
        <f t="shared" si="30"/>
        <v/>
      </c>
      <c r="AS36" s="57" t="str">
        <f t="shared" si="31"/>
        <v/>
      </c>
      <c r="AT36" s="57" t="str">
        <f t="shared" si="32"/>
        <v/>
      </c>
      <c r="AU36" s="57" t="str">
        <f t="shared" si="33"/>
        <v/>
      </c>
      <c r="AV36" s="18"/>
      <c r="AW36" s="18"/>
      <c r="BA36" s="18">
        <v>30</v>
      </c>
      <c r="BB36" s="18" t="str">
        <f>選手!C31</f>
        <v/>
      </c>
      <c r="BC36" s="18" t="str">
        <f>選手!L31</f>
        <v/>
      </c>
      <c r="BD36" s="18" t="str">
        <f>選手!F31</f>
        <v/>
      </c>
      <c r="BE36" s="18">
        <f>選手!B31</f>
        <v>0</v>
      </c>
      <c r="BF36" s="18"/>
      <c r="BG36" s="18" t="str">
        <f>選手!A31</f>
        <v/>
      </c>
      <c r="BH36" s="18">
        <f t="shared" si="36"/>
        <v>0</v>
      </c>
      <c r="BI36" s="18">
        <f t="shared" si="36"/>
        <v>0</v>
      </c>
      <c r="BJ36" s="18">
        <f t="shared" si="36"/>
        <v>0</v>
      </c>
      <c r="BK36" s="18">
        <f t="shared" si="36"/>
        <v>0</v>
      </c>
      <c r="BL36" s="18">
        <f t="shared" si="36"/>
        <v>0</v>
      </c>
      <c r="BM36" s="18">
        <f t="shared" si="36"/>
        <v>0</v>
      </c>
      <c r="BN36" s="18">
        <f t="shared" si="36"/>
        <v>0</v>
      </c>
      <c r="BO36" s="18">
        <f t="shared" si="36"/>
        <v>0</v>
      </c>
      <c r="BP36" s="18">
        <f t="shared" si="36"/>
        <v>0</v>
      </c>
      <c r="BQ36" s="18">
        <f t="shared" si="36"/>
        <v>0</v>
      </c>
      <c r="BR36" s="18">
        <f t="shared" si="36"/>
        <v>0</v>
      </c>
      <c r="BS36" s="18">
        <f t="shared" si="36"/>
        <v>0</v>
      </c>
      <c r="CD36" s="22"/>
    </row>
    <row r="37" spans="1:82" s="22" customFormat="1" ht="14.25" customHeight="1" x14ac:dyDescent="0.25">
      <c r="A37" s="97" t="str">
        <f t="shared" si="35"/>
        <v/>
      </c>
      <c r="B37" s="101"/>
      <c r="C37" s="101"/>
      <c r="D37" s="102"/>
      <c r="E37" s="103"/>
      <c r="F37" s="102"/>
      <c r="G37" s="102"/>
      <c r="H37" s="102"/>
      <c r="I37" s="102"/>
      <c r="J37" s="104" t="str">
        <f t="shared" si="0"/>
        <v/>
      </c>
      <c r="K37" s="105" t="str">
        <f t="shared" si="1"/>
        <v/>
      </c>
      <c r="L37" s="105" t="str">
        <f t="shared" si="2"/>
        <v>999:99.99</v>
      </c>
      <c r="N37" s="57" t="str">
        <f t="shared" si="3"/>
        <v/>
      </c>
      <c r="O37" s="57" t="str">
        <f t="shared" si="4"/>
        <v/>
      </c>
      <c r="P37" s="57" t="str">
        <f t="shared" si="5"/>
        <v/>
      </c>
      <c r="Q37" s="57" t="str">
        <f t="shared" si="6"/>
        <v/>
      </c>
      <c r="R37" s="57">
        <f t="shared" si="7"/>
        <v>0</v>
      </c>
      <c r="S37" s="57">
        <f t="shared" si="8"/>
        <v>0</v>
      </c>
      <c r="T37" s="57">
        <f t="shared" si="9"/>
        <v>0</v>
      </c>
      <c r="U37" s="57">
        <f t="shared" si="10"/>
        <v>0</v>
      </c>
      <c r="V37" s="57" t="str">
        <f t="shared" si="11"/>
        <v/>
      </c>
      <c r="W37" s="57" t="str">
        <f t="shared" si="12"/>
        <v/>
      </c>
      <c r="X37" s="57">
        <f t="shared" si="13"/>
        <v>0</v>
      </c>
      <c r="Y37" s="57">
        <f t="shared" si="14"/>
        <v>0</v>
      </c>
      <c r="Z37" s="57">
        <f t="shared" si="15"/>
        <v>0</v>
      </c>
      <c r="AA37" s="57">
        <f t="shared" si="16"/>
        <v>0</v>
      </c>
      <c r="AB37" s="57">
        <f t="shared" si="17"/>
        <v>0</v>
      </c>
      <c r="AC37" s="57">
        <f t="shared" si="18"/>
        <v>0</v>
      </c>
      <c r="AD37" s="57">
        <f t="shared" si="19"/>
        <v>0</v>
      </c>
      <c r="AE37" s="57">
        <f t="shared" si="20"/>
        <v>0</v>
      </c>
      <c r="AF37" s="57">
        <f t="shared" si="21"/>
        <v>0</v>
      </c>
      <c r="AG37" s="106" t="str">
        <f t="shared" si="22"/>
        <v/>
      </c>
      <c r="AH37" s="106" t="str">
        <f t="shared" si="22"/>
        <v/>
      </c>
      <c r="AI37" s="106" t="str">
        <f t="shared" si="22"/>
        <v/>
      </c>
      <c r="AJ37" s="106" t="str">
        <f t="shared" si="22"/>
        <v/>
      </c>
      <c r="AK37" s="106">
        <f t="shared" si="23"/>
        <v>0</v>
      </c>
      <c r="AL37" s="106">
        <f t="shared" si="24"/>
        <v>0</v>
      </c>
      <c r="AM37" s="106">
        <f t="shared" si="25"/>
        <v>0</v>
      </c>
      <c r="AN37" s="106">
        <f t="shared" si="26"/>
        <v>0</v>
      </c>
      <c r="AO37" s="106">
        <f t="shared" si="27"/>
        <v>0</v>
      </c>
      <c r="AP37" s="106" t="str">
        <f t="shared" si="28"/>
        <v/>
      </c>
      <c r="AQ37" s="57">
        <f t="shared" si="29"/>
        <v>0</v>
      </c>
      <c r="AR37" s="57" t="str">
        <f t="shared" si="30"/>
        <v/>
      </c>
      <c r="AS37" s="57" t="str">
        <f t="shared" si="31"/>
        <v/>
      </c>
      <c r="AT37" s="57" t="str">
        <f t="shared" si="32"/>
        <v/>
      </c>
      <c r="AU37" s="57" t="str">
        <f t="shared" si="33"/>
        <v/>
      </c>
      <c r="AV37" s="18"/>
      <c r="AW37" s="18"/>
      <c r="BA37" s="18">
        <v>31</v>
      </c>
      <c r="BB37" s="18" t="str">
        <f>選手!C32</f>
        <v/>
      </c>
      <c r="BC37" s="18" t="str">
        <f>選手!L32</f>
        <v/>
      </c>
      <c r="BD37" s="18" t="str">
        <f>選手!F32</f>
        <v/>
      </c>
      <c r="BE37" s="18">
        <f>選手!B32</f>
        <v>0</v>
      </c>
      <c r="BF37" s="18"/>
      <c r="BG37" s="18" t="str">
        <f>選手!A32</f>
        <v/>
      </c>
      <c r="BH37" s="18">
        <f t="shared" si="36"/>
        <v>0</v>
      </c>
      <c r="BI37" s="18">
        <f t="shared" si="36"/>
        <v>0</v>
      </c>
      <c r="BJ37" s="18">
        <f t="shared" si="36"/>
        <v>0</v>
      </c>
      <c r="BK37" s="18">
        <f t="shared" si="36"/>
        <v>0</v>
      </c>
      <c r="BL37" s="18">
        <f t="shared" si="36"/>
        <v>0</v>
      </c>
      <c r="BM37" s="18">
        <f t="shared" si="36"/>
        <v>0</v>
      </c>
      <c r="BN37" s="18">
        <f t="shared" si="36"/>
        <v>0</v>
      </c>
      <c r="BO37" s="18">
        <f t="shared" si="36"/>
        <v>0</v>
      </c>
      <c r="BP37" s="18">
        <f t="shared" si="36"/>
        <v>0</v>
      </c>
      <c r="BQ37" s="18">
        <f t="shared" si="36"/>
        <v>0</v>
      </c>
      <c r="BR37" s="18">
        <f t="shared" si="36"/>
        <v>0</v>
      </c>
      <c r="BS37" s="18">
        <f t="shared" si="36"/>
        <v>0</v>
      </c>
    </row>
    <row r="38" spans="1:82" ht="14.25" customHeight="1" x14ac:dyDescent="0.25">
      <c r="A38" s="97" t="str">
        <f t="shared" si="35"/>
        <v/>
      </c>
      <c r="B38" s="101"/>
      <c r="C38" s="101"/>
      <c r="D38" s="102"/>
      <c r="E38" s="103"/>
      <c r="F38" s="102"/>
      <c r="G38" s="102"/>
      <c r="H38" s="102"/>
      <c r="I38" s="102"/>
      <c r="J38" s="104" t="str">
        <f t="shared" si="0"/>
        <v/>
      </c>
      <c r="K38" s="105" t="str">
        <f t="shared" si="1"/>
        <v/>
      </c>
      <c r="L38" s="105" t="str">
        <f t="shared" si="2"/>
        <v>999:99.99</v>
      </c>
      <c r="N38" s="57" t="str">
        <f t="shared" si="3"/>
        <v/>
      </c>
      <c r="O38" s="57" t="str">
        <f t="shared" si="4"/>
        <v/>
      </c>
      <c r="P38" s="57" t="str">
        <f t="shared" si="5"/>
        <v/>
      </c>
      <c r="Q38" s="57" t="str">
        <f t="shared" si="6"/>
        <v/>
      </c>
      <c r="R38" s="57">
        <f t="shared" si="7"/>
        <v>0</v>
      </c>
      <c r="S38" s="57">
        <f t="shared" si="8"/>
        <v>0</v>
      </c>
      <c r="T38" s="57">
        <f t="shared" si="9"/>
        <v>0</v>
      </c>
      <c r="U38" s="57">
        <f t="shared" si="10"/>
        <v>0</v>
      </c>
      <c r="V38" s="57" t="str">
        <f t="shared" si="11"/>
        <v/>
      </c>
      <c r="W38" s="57" t="str">
        <f t="shared" si="12"/>
        <v/>
      </c>
      <c r="X38" s="57">
        <f t="shared" si="13"/>
        <v>0</v>
      </c>
      <c r="Y38" s="57">
        <f t="shared" si="14"/>
        <v>0</v>
      </c>
      <c r="Z38" s="57">
        <f t="shared" si="15"/>
        <v>0</v>
      </c>
      <c r="AA38" s="57">
        <f t="shared" si="16"/>
        <v>0</v>
      </c>
      <c r="AB38" s="57">
        <f t="shared" si="17"/>
        <v>0</v>
      </c>
      <c r="AC38" s="57">
        <f t="shared" si="18"/>
        <v>0</v>
      </c>
      <c r="AD38" s="57">
        <f t="shared" si="19"/>
        <v>0</v>
      </c>
      <c r="AE38" s="57">
        <f t="shared" si="20"/>
        <v>0</v>
      </c>
      <c r="AF38" s="57">
        <f t="shared" si="21"/>
        <v>0</v>
      </c>
      <c r="AG38" s="106" t="str">
        <f t="shared" si="22"/>
        <v/>
      </c>
      <c r="AH38" s="106" t="str">
        <f t="shared" si="22"/>
        <v/>
      </c>
      <c r="AI38" s="106" t="str">
        <f t="shared" si="22"/>
        <v/>
      </c>
      <c r="AJ38" s="106" t="str">
        <f t="shared" si="22"/>
        <v/>
      </c>
      <c r="AK38" s="106">
        <f t="shared" si="23"/>
        <v>0</v>
      </c>
      <c r="AL38" s="106">
        <f t="shared" si="24"/>
        <v>0</v>
      </c>
      <c r="AM38" s="106">
        <f t="shared" si="25"/>
        <v>0</v>
      </c>
      <c r="AN38" s="106">
        <f t="shared" si="26"/>
        <v>0</v>
      </c>
      <c r="AO38" s="106">
        <f t="shared" si="27"/>
        <v>0</v>
      </c>
      <c r="AP38" s="106" t="str">
        <f t="shared" si="28"/>
        <v/>
      </c>
      <c r="AQ38" s="57">
        <f t="shared" si="29"/>
        <v>0</v>
      </c>
      <c r="AR38" s="57" t="str">
        <f t="shared" si="30"/>
        <v/>
      </c>
      <c r="AS38" s="57" t="str">
        <f t="shared" si="31"/>
        <v/>
      </c>
      <c r="AT38" s="57" t="str">
        <f t="shared" si="32"/>
        <v/>
      </c>
      <c r="AU38" s="57" t="str">
        <f t="shared" si="33"/>
        <v/>
      </c>
      <c r="BA38" s="18">
        <v>32</v>
      </c>
      <c r="BB38" s="18" t="str">
        <f>選手!C33</f>
        <v/>
      </c>
      <c r="BC38" s="18" t="str">
        <f>選手!L33</f>
        <v/>
      </c>
      <c r="BD38" s="18" t="str">
        <f>選手!F33</f>
        <v/>
      </c>
      <c r="BE38" s="18">
        <f>選手!B33</f>
        <v>0</v>
      </c>
      <c r="BG38" s="18" t="str">
        <f>選手!A33</f>
        <v/>
      </c>
      <c r="BH38" s="18">
        <f t="shared" si="36"/>
        <v>0</v>
      </c>
      <c r="BI38" s="18">
        <f t="shared" si="36"/>
        <v>0</v>
      </c>
      <c r="BJ38" s="18">
        <f t="shared" si="36"/>
        <v>0</v>
      </c>
      <c r="BK38" s="18">
        <f t="shared" si="36"/>
        <v>0</v>
      </c>
      <c r="BL38" s="18">
        <f t="shared" si="36"/>
        <v>0</v>
      </c>
      <c r="BM38" s="18">
        <f t="shared" si="36"/>
        <v>0</v>
      </c>
      <c r="BN38" s="18">
        <f t="shared" si="36"/>
        <v>0</v>
      </c>
      <c r="BO38" s="18">
        <f t="shared" si="36"/>
        <v>0</v>
      </c>
      <c r="BP38" s="18">
        <f t="shared" si="36"/>
        <v>0</v>
      </c>
      <c r="BQ38" s="18">
        <f t="shared" si="36"/>
        <v>0</v>
      </c>
      <c r="BR38" s="18">
        <f t="shared" si="36"/>
        <v>0</v>
      </c>
      <c r="BS38" s="18">
        <f t="shared" si="36"/>
        <v>0</v>
      </c>
    </row>
    <row r="39" spans="1:82" ht="14.25" customHeight="1" x14ac:dyDescent="0.25">
      <c r="A39" s="97" t="str">
        <f t="shared" si="35"/>
        <v/>
      </c>
      <c r="B39" s="101"/>
      <c r="C39" s="101"/>
      <c r="D39" s="102"/>
      <c r="E39" s="103"/>
      <c r="F39" s="102"/>
      <c r="G39" s="102"/>
      <c r="H39" s="102"/>
      <c r="I39" s="102"/>
      <c r="J39" s="104" t="str">
        <f t="shared" si="0"/>
        <v/>
      </c>
      <c r="K39" s="105" t="str">
        <f t="shared" si="1"/>
        <v/>
      </c>
      <c r="L39" s="105" t="str">
        <f t="shared" si="2"/>
        <v>999:99.99</v>
      </c>
      <c r="N39" s="57" t="str">
        <f t="shared" si="3"/>
        <v/>
      </c>
      <c r="O39" s="57" t="str">
        <f t="shared" si="4"/>
        <v/>
      </c>
      <c r="P39" s="57" t="str">
        <f t="shared" si="5"/>
        <v/>
      </c>
      <c r="Q39" s="57" t="str">
        <f t="shared" si="6"/>
        <v/>
      </c>
      <c r="R39" s="57">
        <f t="shared" si="7"/>
        <v>0</v>
      </c>
      <c r="S39" s="57">
        <f t="shared" si="8"/>
        <v>0</v>
      </c>
      <c r="T39" s="57">
        <f t="shared" si="9"/>
        <v>0</v>
      </c>
      <c r="U39" s="57">
        <f t="shared" si="10"/>
        <v>0</v>
      </c>
      <c r="V39" s="57" t="str">
        <f t="shared" si="11"/>
        <v/>
      </c>
      <c r="W39" s="57" t="str">
        <f t="shared" si="12"/>
        <v/>
      </c>
      <c r="X39" s="57">
        <f t="shared" si="13"/>
        <v>0</v>
      </c>
      <c r="Y39" s="57">
        <f t="shared" si="14"/>
        <v>0</v>
      </c>
      <c r="Z39" s="57">
        <f t="shared" si="15"/>
        <v>0</v>
      </c>
      <c r="AA39" s="57">
        <f t="shared" si="16"/>
        <v>0</v>
      </c>
      <c r="AB39" s="57">
        <f t="shared" si="17"/>
        <v>0</v>
      </c>
      <c r="AC39" s="57">
        <f t="shared" si="18"/>
        <v>0</v>
      </c>
      <c r="AD39" s="57">
        <f t="shared" si="19"/>
        <v>0</v>
      </c>
      <c r="AE39" s="57">
        <f t="shared" si="20"/>
        <v>0</v>
      </c>
      <c r="AF39" s="57">
        <f t="shared" si="21"/>
        <v>0</v>
      </c>
      <c r="AG39" s="106" t="str">
        <f t="shared" si="22"/>
        <v/>
      </c>
      <c r="AH39" s="106" t="str">
        <f t="shared" si="22"/>
        <v/>
      </c>
      <c r="AI39" s="106" t="str">
        <f t="shared" si="22"/>
        <v/>
      </c>
      <c r="AJ39" s="106" t="str">
        <f t="shared" si="22"/>
        <v/>
      </c>
      <c r="AK39" s="106">
        <f t="shared" si="23"/>
        <v>0</v>
      </c>
      <c r="AL39" s="106">
        <f t="shared" si="24"/>
        <v>0</v>
      </c>
      <c r="AM39" s="106">
        <f t="shared" si="25"/>
        <v>0</v>
      </c>
      <c r="AN39" s="106">
        <f t="shared" si="26"/>
        <v>0</v>
      </c>
      <c r="AO39" s="106">
        <f t="shared" si="27"/>
        <v>0</v>
      </c>
      <c r="AP39" s="106" t="str">
        <f t="shared" si="28"/>
        <v/>
      </c>
      <c r="AQ39" s="57">
        <f t="shared" si="29"/>
        <v>0</v>
      </c>
      <c r="AR39" s="57" t="str">
        <f t="shared" si="30"/>
        <v/>
      </c>
      <c r="AS39" s="57" t="str">
        <f t="shared" si="31"/>
        <v/>
      </c>
      <c r="AT39" s="57" t="str">
        <f t="shared" si="32"/>
        <v/>
      </c>
      <c r="AU39" s="57" t="str">
        <f t="shared" si="33"/>
        <v/>
      </c>
      <c r="BA39" s="18">
        <v>33</v>
      </c>
      <c r="BB39" s="18" t="str">
        <f>選手!C34</f>
        <v/>
      </c>
      <c r="BC39" s="18" t="str">
        <f>選手!L34</f>
        <v/>
      </c>
      <c r="BD39" s="18" t="str">
        <f>選手!F34</f>
        <v/>
      </c>
      <c r="BE39" s="18">
        <f>選手!B34</f>
        <v>0</v>
      </c>
      <c r="BG39" s="18" t="str">
        <f>選手!A34</f>
        <v/>
      </c>
      <c r="BH39" s="18">
        <f t="shared" si="36"/>
        <v>0</v>
      </c>
      <c r="BI39" s="18">
        <f t="shared" si="36"/>
        <v>0</v>
      </c>
      <c r="BJ39" s="18">
        <f t="shared" si="36"/>
        <v>0</v>
      </c>
      <c r="BK39" s="18">
        <f t="shared" si="36"/>
        <v>0</v>
      </c>
      <c r="BL39" s="18">
        <f t="shared" si="36"/>
        <v>0</v>
      </c>
      <c r="BM39" s="18">
        <f t="shared" si="36"/>
        <v>0</v>
      </c>
      <c r="BN39" s="18">
        <f t="shared" si="36"/>
        <v>0</v>
      </c>
      <c r="BO39" s="18">
        <f t="shared" si="36"/>
        <v>0</v>
      </c>
      <c r="BP39" s="18">
        <f t="shared" si="36"/>
        <v>0</v>
      </c>
      <c r="BQ39" s="18">
        <f t="shared" si="36"/>
        <v>0</v>
      </c>
      <c r="BR39" s="18">
        <f t="shared" si="36"/>
        <v>0</v>
      </c>
      <c r="BS39" s="18">
        <f t="shared" si="36"/>
        <v>0</v>
      </c>
    </row>
    <row r="40" spans="1:82" ht="14.25" customHeight="1" x14ac:dyDescent="0.25">
      <c r="A40" s="97" t="str">
        <f t="shared" si="35"/>
        <v/>
      </c>
      <c r="B40" s="101"/>
      <c r="C40" s="101"/>
      <c r="D40" s="102"/>
      <c r="E40" s="103"/>
      <c r="F40" s="102"/>
      <c r="G40" s="102"/>
      <c r="H40" s="102"/>
      <c r="I40" s="102"/>
      <c r="J40" s="104" t="str">
        <f t="shared" si="0"/>
        <v/>
      </c>
      <c r="K40" s="105" t="str">
        <f t="shared" si="1"/>
        <v/>
      </c>
      <c r="L40" s="105" t="str">
        <f t="shared" si="2"/>
        <v>999:99.99</v>
      </c>
      <c r="N40" s="57" t="str">
        <f t="shared" si="3"/>
        <v/>
      </c>
      <c r="O40" s="57" t="str">
        <f t="shared" si="4"/>
        <v/>
      </c>
      <c r="P40" s="57" t="str">
        <f t="shared" si="5"/>
        <v/>
      </c>
      <c r="Q40" s="57" t="str">
        <f t="shared" si="6"/>
        <v/>
      </c>
      <c r="R40" s="57">
        <f t="shared" si="7"/>
        <v>0</v>
      </c>
      <c r="S40" s="57">
        <f t="shared" si="8"/>
        <v>0</v>
      </c>
      <c r="T40" s="57">
        <f t="shared" si="9"/>
        <v>0</v>
      </c>
      <c r="U40" s="57">
        <f t="shared" si="10"/>
        <v>0</v>
      </c>
      <c r="V40" s="57" t="str">
        <f t="shared" si="11"/>
        <v/>
      </c>
      <c r="W40" s="57" t="str">
        <f t="shared" si="12"/>
        <v/>
      </c>
      <c r="X40" s="57">
        <f t="shared" si="13"/>
        <v>0</v>
      </c>
      <c r="Y40" s="57">
        <f t="shared" si="14"/>
        <v>0</v>
      </c>
      <c r="Z40" s="57">
        <f t="shared" si="15"/>
        <v>0</v>
      </c>
      <c r="AA40" s="57">
        <f t="shared" si="16"/>
        <v>0</v>
      </c>
      <c r="AB40" s="57">
        <f t="shared" si="17"/>
        <v>0</v>
      </c>
      <c r="AC40" s="57">
        <f t="shared" si="18"/>
        <v>0</v>
      </c>
      <c r="AD40" s="57">
        <f t="shared" si="19"/>
        <v>0</v>
      </c>
      <c r="AE40" s="57">
        <f t="shared" si="20"/>
        <v>0</v>
      </c>
      <c r="AF40" s="57">
        <f t="shared" si="21"/>
        <v>0</v>
      </c>
      <c r="AG40" s="106" t="str">
        <f t="shared" si="22"/>
        <v/>
      </c>
      <c r="AH40" s="106" t="str">
        <f t="shared" si="22"/>
        <v/>
      </c>
      <c r="AI40" s="106" t="str">
        <f t="shared" si="22"/>
        <v/>
      </c>
      <c r="AJ40" s="106" t="str">
        <f t="shared" si="22"/>
        <v/>
      </c>
      <c r="AK40" s="106">
        <f t="shared" si="23"/>
        <v>0</v>
      </c>
      <c r="AL40" s="106">
        <f t="shared" si="24"/>
        <v>0</v>
      </c>
      <c r="AM40" s="106">
        <f t="shared" si="25"/>
        <v>0</v>
      </c>
      <c r="AN40" s="106">
        <f t="shared" si="26"/>
        <v>0</v>
      </c>
      <c r="AO40" s="106">
        <f t="shared" si="27"/>
        <v>0</v>
      </c>
      <c r="AP40" s="106" t="str">
        <f t="shared" si="28"/>
        <v/>
      </c>
      <c r="AQ40" s="57">
        <f t="shared" si="29"/>
        <v>0</v>
      </c>
      <c r="AR40" s="57" t="str">
        <f t="shared" si="30"/>
        <v/>
      </c>
      <c r="AS40" s="57" t="str">
        <f t="shared" si="31"/>
        <v/>
      </c>
      <c r="AT40" s="57" t="str">
        <f t="shared" si="32"/>
        <v/>
      </c>
      <c r="AU40" s="57" t="str">
        <f t="shared" si="33"/>
        <v/>
      </c>
      <c r="BA40" s="18">
        <v>34</v>
      </c>
      <c r="BB40" s="18" t="str">
        <f>選手!C35</f>
        <v/>
      </c>
      <c r="BC40" s="18" t="str">
        <f>選手!L35</f>
        <v/>
      </c>
      <c r="BD40" s="18" t="str">
        <f>選手!F35</f>
        <v/>
      </c>
      <c r="BE40" s="18">
        <f>選手!B35</f>
        <v>0</v>
      </c>
      <c r="BG40" s="18" t="str">
        <f>選手!A35</f>
        <v/>
      </c>
      <c r="BH40" s="18">
        <f t="shared" ref="BH40:BS61" si="38">COUNTIF($AG$6:$AJ$65,BH$5&amp;$BB40)</f>
        <v>0</v>
      </c>
      <c r="BI40" s="18">
        <f t="shared" si="38"/>
        <v>0</v>
      </c>
      <c r="BJ40" s="18">
        <f t="shared" si="38"/>
        <v>0</v>
      </c>
      <c r="BK40" s="18">
        <f t="shared" si="38"/>
        <v>0</v>
      </c>
      <c r="BL40" s="18">
        <f t="shared" si="38"/>
        <v>0</v>
      </c>
      <c r="BM40" s="18">
        <f t="shared" si="38"/>
        <v>0</v>
      </c>
      <c r="BN40" s="18">
        <f t="shared" si="38"/>
        <v>0</v>
      </c>
      <c r="BO40" s="18">
        <f t="shared" si="38"/>
        <v>0</v>
      </c>
      <c r="BP40" s="18">
        <f t="shared" si="38"/>
        <v>0</v>
      </c>
      <c r="BQ40" s="18">
        <f t="shared" si="38"/>
        <v>0</v>
      </c>
      <c r="BR40" s="18">
        <f t="shared" si="38"/>
        <v>0</v>
      </c>
      <c r="BS40" s="18">
        <f t="shared" si="38"/>
        <v>0</v>
      </c>
    </row>
    <row r="41" spans="1:82" ht="14.25" customHeight="1" x14ac:dyDescent="0.25">
      <c r="A41" s="97" t="str">
        <f t="shared" si="35"/>
        <v/>
      </c>
      <c r="B41" s="101"/>
      <c r="C41" s="101"/>
      <c r="D41" s="102"/>
      <c r="E41" s="103"/>
      <c r="F41" s="102"/>
      <c r="G41" s="102"/>
      <c r="H41" s="102"/>
      <c r="I41" s="102"/>
      <c r="J41" s="104" t="str">
        <f t="shared" si="0"/>
        <v/>
      </c>
      <c r="K41" s="105" t="str">
        <f t="shared" si="1"/>
        <v/>
      </c>
      <c r="L41" s="105" t="str">
        <f t="shared" si="2"/>
        <v>999:99.99</v>
      </c>
      <c r="N41" s="57" t="str">
        <f t="shared" si="3"/>
        <v/>
      </c>
      <c r="O41" s="57" t="str">
        <f t="shared" si="4"/>
        <v/>
      </c>
      <c r="P41" s="57" t="str">
        <f t="shared" si="5"/>
        <v/>
      </c>
      <c r="Q41" s="57" t="str">
        <f t="shared" si="6"/>
        <v/>
      </c>
      <c r="R41" s="57">
        <f t="shared" si="7"/>
        <v>0</v>
      </c>
      <c r="S41" s="57">
        <f t="shared" si="8"/>
        <v>0</v>
      </c>
      <c r="T41" s="57">
        <f t="shared" si="9"/>
        <v>0</v>
      </c>
      <c r="U41" s="57">
        <f t="shared" si="10"/>
        <v>0</v>
      </c>
      <c r="V41" s="57" t="str">
        <f t="shared" si="11"/>
        <v/>
      </c>
      <c r="W41" s="57" t="str">
        <f t="shared" si="12"/>
        <v/>
      </c>
      <c r="X41" s="57">
        <f t="shared" si="13"/>
        <v>0</v>
      </c>
      <c r="Y41" s="57">
        <f t="shared" si="14"/>
        <v>0</v>
      </c>
      <c r="Z41" s="57">
        <f t="shared" si="15"/>
        <v>0</v>
      </c>
      <c r="AA41" s="57">
        <f t="shared" si="16"/>
        <v>0</v>
      </c>
      <c r="AB41" s="57">
        <f t="shared" si="17"/>
        <v>0</v>
      </c>
      <c r="AC41" s="57">
        <f t="shared" si="18"/>
        <v>0</v>
      </c>
      <c r="AD41" s="57">
        <f t="shared" si="19"/>
        <v>0</v>
      </c>
      <c r="AE41" s="57">
        <f t="shared" si="20"/>
        <v>0</v>
      </c>
      <c r="AF41" s="57">
        <f t="shared" si="21"/>
        <v>0</v>
      </c>
      <c r="AG41" s="106" t="str">
        <f t="shared" si="22"/>
        <v/>
      </c>
      <c r="AH41" s="106" t="str">
        <f t="shared" si="22"/>
        <v/>
      </c>
      <c r="AI41" s="106" t="str">
        <f t="shared" si="22"/>
        <v/>
      </c>
      <c r="AJ41" s="106" t="str">
        <f t="shared" si="22"/>
        <v/>
      </c>
      <c r="AK41" s="106">
        <f t="shared" si="23"/>
        <v>0</v>
      </c>
      <c r="AL41" s="106">
        <f t="shared" si="24"/>
        <v>0</v>
      </c>
      <c r="AM41" s="106">
        <f t="shared" si="25"/>
        <v>0</v>
      </c>
      <c r="AN41" s="106">
        <f t="shared" si="26"/>
        <v>0</v>
      </c>
      <c r="AO41" s="106">
        <f t="shared" si="27"/>
        <v>0</v>
      </c>
      <c r="AP41" s="106" t="str">
        <f t="shared" si="28"/>
        <v/>
      </c>
      <c r="AQ41" s="57">
        <f t="shared" si="29"/>
        <v>0</v>
      </c>
      <c r="AR41" s="57" t="str">
        <f t="shared" si="30"/>
        <v/>
      </c>
      <c r="AS41" s="57" t="str">
        <f t="shared" si="31"/>
        <v/>
      </c>
      <c r="AT41" s="57" t="str">
        <f t="shared" si="32"/>
        <v/>
      </c>
      <c r="AU41" s="57" t="str">
        <f t="shared" si="33"/>
        <v/>
      </c>
      <c r="AV41" s="71"/>
      <c r="BA41" s="18">
        <v>35</v>
      </c>
      <c r="BB41" s="18" t="str">
        <f>選手!C36</f>
        <v/>
      </c>
      <c r="BC41" s="18" t="str">
        <f>選手!L36</f>
        <v/>
      </c>
      <c r="BD41" s="18" t="str">
        <f>選手!F36</f>
        <v/>
      </c>
      <c r="BE41" s="18">
        <f>選手!B36</f>
        <v>0</v>
      </c>
      <c r="BG41" s="18" t="str">
        <f>選手!A36</f>
        <v/>
      </c>
      <c r="BH41" s="18">
        <f t="shared" si="38"/>
        <v>0</v>
      </c>
      <c r="BI41" s="18">
        <f t="shared" si="38"/>
        <v>0</v>
      </c>
      <c r="BJ41" s="18">
        <f t="shared" si="38"/>
        <v>0</v>
      </c>
      <c r="BK41" s="18">
        <f t="shared" si="38"/>
        <v>0</v>
      </c>
      <c r="BL41" s="18">
        <f t="shared" si="38"/>
        <v>0</v>
      </c>
      <c r="BM41" s="18">
        <f t="shared" si="38"/>
        <v>0</v>
      </c>
      <c r="BN41" s="18">
        <f t="shared" si="38"/>
        <v>0</v>
      </c>
      <c r="BO41" s="18">
        <f t="shared" si="38"/>
        <v>0</v>
      </c>
      <c r="BP41" s="18">
        <f t="shared" si="38"/>
        <v>0</v>
      </c>
      <c r="BQ41" s="18">
        <f t="shared" si="38"/>
        <v>0</v>
      </c>
      <c r="BR41" s="18">
        <f t="shared" si="38"/>
        <v>0</v>
      </c>
      <c r="BS41" s="18">
        <f t="shared" si="38"/>
        <v>0</v>
      </c>
    </row>
    <row r="42" spans="1:82" ht="14.25" customHeight="1" x14ac:dyDescent="0.25">
      <c r="A42" s="97" t="str">
        <f t="shared" si="35"/>
        <v/>
      </c>
      <c r="B42" s="101"/>
      <c r="C42" s="101"/>
      <c r="D42" s="102"/>
      <c r="E42" s="103"/>
      <c r="F42" s="102"/>
      <c r="G42" s="102"/>
      <c r="H42" s="102"/>
      <c r="I42" s="102"/>
      <c r="J42" s="104" t="str">
        <f t="shared" si="0"/>
        <v/>
      </c>
      <c r="K42" s="105" t="str">
        <f t="shared" si="1"/>
        <v/>
      </c>
      <c r="L42" s="105" t="str">
        <f t="shared" si="2"/>
        <v>999:99.99</v>
      </c>
      <c r="N42" s="57" t="str">
        <f t="shared" si="3"/>
        <v/>
      </c>
      <c r="O42" s="57" t="str">
        <f t="shared" si="4"/>
        <v/>
      </c>
      <c r="P42" s="57" t="str">
        <f t="shared" si="5"/>
        <v/>
      </c>
      <c r="Q42" s="57" t="str">
        <f t="shared" si="6"/>
        <v/>
      </c>
      <c r="R42" s="57">
        <f t="shared" si="7"/>
        <v>0</v>
      </c>
      <c r="S42" s="57">
        <f t="shared" si="8"/>
        <v>0</v>
      </c>
      <c r="T42" s="57">
        <f t="shared" si="9"/>
        <v>0</v>
      </c>
      <c r="U42" s="57">
        <f t="shared" si="10"/>
        <v>0</v>
      </c>
      <c r="V42" s="57" t="str">
        <f t="shared" si="11"/>
        <v/>
      </c>
      <c r="W42" s="57" t="str">
        <f t="shared" si="12"/>
        <v/>
      </c>
      <c r="X42" s="57">
        <f t="shared" si="13"/>
        <v>0</v>
      </c>
      <c r="Y42" s="57">
        <f t="shared" si="14"/>
        <v>0</v>
      </c>
      <c r="Z42" s="57">
        <f t="shared" si="15"/>
        <v>0</v>
      </c>
      <c r="AA42" s="57">
        <f t="shared" si="16"/>
        <v>0</v>
      </c>
      <c r="AB42" s="57">
        <f t="shared" si="17"/>
        <v>0</v>
      </c>
      <c r="AC42" s="57">
        <f t="shared" si="18"/>
        <v>0</v>
      </c>
      <c r="AD42" s="57">
        <f t="shared" si="19"/>
        <v>0</v>
      </c>
      <c r="AE42" s="57">
        <f t="shared" si="20"/>
        <v>0</v>
      </c>
      <c r="AF42" s="57">
        <f t="shared" si="21"/>
        <v>0</v>
      </c>
      <c r="AG42" s="106" t="str">
        <f t="shared" si="22"/>
        <v/>
      </c>
      <c r="AH42" s="106" t="str">
        <f t="shared" si="22"/>
        <v/>
      </c>
      <c r="AI42" s="106" t="str">
        <f t="shared" si="22"/>
        <v/>
      </c>
      <c r="AJ42" s="106" t="str">
        <f t="shared" si="22"/>
        <v/>
      </c>
      <c r="AK42" s="106">
        <f t="shared" si="23"/>
        <v>0</v>
      </c>
      <c r="AL42" s="106">
        <f t="shared" si="24"/>
        <v>0</v>
      </c>
      <c r="AM42" s="106">
        <f t="shared" si="25"/>
        <v>0</v>
      </c>
      <c r="AN42" s="106">
        <f t="shared" si="26"/>
        <v>0</v>
      </c>
      <c r="AO42" s="106">
        <f t="shared" si="27"/>
        <v>0</v>
      </c>
      <c r="AP42" s="106" t="str">
        <f t="shared" si="28"/>
        <v/>
      </c>
      <c r="AQ42" s="57">
        <f t="shared" si="29"/>
        <v>0</v>
      </c>
      <c r="AR42" s="57" t="str">
        <f t="shared" si="30"/>
        <v/>
      </c>
      <c r="AS42" s="57" t="str">
        <f t="shared" si="31"/>
        <v/>
      </c>
      <c r="AT42" s="57" t="str">
        <f t="shared" si="32"/>
        <v/>
      </c>
      <c r="AU42" s="57" t="str">
        <f t="shared" si="33"/>
        <v/>
      </c>
      <c r="AV42" s="22"/>
      <c r="AW42" s="71"/>
      <c r="BA42" s="18">
        <v>36</v>
      </c>
      <c r="BB42" s="18" t="str">
        <f>選手!C37</f>
        <v/>
      </c>
      <c r="BC42" s="18" t="str">
        <f>選手!L37</f>
        <v/>
      </c>
      <c r="BD42" s="18" t="str">
        <f>選手!F37</f>
        <v/>
      </c>
      <c r="BE42" s="18">
        <f>選手!B37</f>
        <v>0</v>
      </c>
      <c r="BG42" s="18" t="str">
        <f>選手!A37</f>
        <v/>
      </c>
      <c r="BH42" s="18">
        <f t="shared" si="38"/>
        <v>0</v>
      </c>
      <c r="BI42" s="18">
        <f t="shared" si="38"/>
        <v>0</v>
      </c>
      <c r="BJ42" s="18">
        <f t="shared" si="38"/>
        <v>0</v>
      </c>
      <c r="BK42" s="18">
        <f t="shared" si="38"/>
        <v>0</v>
      </c>
      <c r="BL42" s="18">
        <f t="shared" si="38"/>
        <v>0</v>
      </c>
      <c r="BM42" s="18">
        <f t="shared" si="38"/>
        <v>0</v>
      </c>
      <c r="BN42" s="18">
        <f t="shared" si="38"/>
        <v>0</v>
      </c>
      <c r="BO42" s="18">
        <f t="shared" si="38"/>
        <v>0</v>
      </c>
      <c r="BP42" s="18">
        <f t="shared" si="38"/>
        <v>0</v>
      </c>
      <c r="BQ42" s="18">
        <f t="shared" si="38"/>
        <v>0</v>
      </c>
      <c r="BR42" s="18">
        <f t="shared" si="38"/>
        <v>0</v>
      </c>
      <c r="BS42" s="18">
        <f t="shared" si="38"/>
        <v>0</v>
      </c>
    </row>
    <row r="43" spans="1:82" ht="14.25" customHeight="1" x14ac:dyDescent="0.25">
      <c r="A43" s="97" t="str">
        <f t="shared" si="35"/>
        <v/>
      </c>
      <c r="B43" s="101"/>
      <c r="C43" s="101"/>
      <c r="D43" s="102"/>
      <c r="E43" s="103"/>
      <c r="F43" s="102"/>
      <c r="G43" s="102"/>
      <c r="H43" s="102"/>
      <c r="I43" s="102"/>
      <c r="J43" s="104" t="str">
        <f t="shared" si="0"/>
        <v/>
      </c>
      <c r="K43" s="105" t="str">
        <f t="shared" si="1"/>
        <v/>
      </c>
      <c r="L43" s="105" t="str">
        <f t="shared" si="2"/>
        <v>999:99.99</v>
      </c>
      <c r="N43" s="57" t="str">
        <f t="shared" si="3"/>
        <v/>
      </c>
      <c r="O43" s="57" t="str">
        <f t="shared" si="4"/>
        <v/>
      </c>
      <c r="P43" s="57" t="str">
        <f t="shared" si="5"/>
        <v/>
      </c>
      <c r="Q43" s="57" t="str">
        <f t="shared" si="6"/>
        <v/>
      </c>
      <c r="R43" s="57">
        <f t="shared" si="7"/>
        <v>0</v>
      </c>
      <c r="S43" s="57">
        <f t="shared" si="8"/>
        <v>0</v>
      </c>
      <c r="T43" s="57">
        <f t="shared" si="9"/>
        <v>0</v>
      </c>
      <c r="U43" s="57">
        <f t="shared" si="10"/>
        <v>0</v>
      </c>
      <c r="V43" s="57" t="str">
        <f t="shared" si="11"/>
        <v/>
      </c>
      <c r="W43" s="57" t="str">
        <f t="shared" si="12"/>
        <v/>
      </c>
      <c r="X43" s="57">
        <f t="shared" si="13"/>
        <v>0</v>
      </c>
      <c r="Y43" s="57">
        <f t="shared" si="14"/>
        <v>0</v>
      </c>
      <c r="Z43" s="57">
        <f t="shared" si="15"/>
        <v>0</v>
      </c>
      <c r="AA43" s="57">
        <f t="shared" si="16"/>
        <v>0</v>
      </c>
      <c r="AB43" s="57">
        <f t="shared" si="17"/>
        <v>0</v>
      </c>
      <c r="AC43" s="57">
        <f t="shared" si="18"/>
        <v>0</v>
      </c>
      <c r="AD43" s="57">
        <f t="shared" si="19"/>
        <v>0</v>
      </c>
      <c r="AE43" s="57">
        <f t="shared" si="20"/>
        <v>0</v>
      </c>
      <c r="AF43" s="57">
        <f t="shared" si="21"/>
        <v>0</v>
      </c>
      <c r="AG43" s="106" t="str">
        <f t="shared" si="22"/>
        <v/>
      </c>
      <c r="AH43" s="106" t="str">
        <f t="shared" si="22"/>
        <v/>
      </c>
      <c r="AI43" s="106" t="str">
        <f t="shared" si="22"/>
        <v/>
      </c>
      <c r="AJ43" s="106" t="str">
        <f t="shared" si="22"/>
        <v/>
      </c>
      <c r="AK43" s="106">
        <f t="shared" si="23"/>
        <v>0</v>
      </c>
      <c r="AL43" s="106">
        <f t="shared" si="24"/>
        <v>0</v>
      </c>
      <c r="AM43" s="106">
        <f t="shared" si="25"/>
        <v>0</v>
      </c>
      <c r="AN43" s="106">
        <f t="shared" si="26"/>
        <v>0</v>
      </c>
      <c r="AO43" s="106">
        <f t="shared" si="27"/>
        <v>0</v>
      </c>
      <c r="AP43" s="106" t="str">
        <f t="shared" si="28"/>
        <v/>
      </c>
      <c r="AQ43" s="57">
        <f t="shared" si="29"/>
        <v>0</v>
      </c>
      <c r="AR43" s="57" t="str">
        <f t="shared" si="30"/>
        <v/>
      </c>
      <c r="AS43" s="57" t="str">
        <f t="shared" si="31"/>
        <v/>
      </c>
      <c r="AT43" s="57" t="str">
        <f t="shared" si="32"/>
        <v/>
      </c>
      <c r="AU43" s="57" t="str">
        <f t="shared" si="33"/>
        <v/>
      </c>
      <c r="AW43" s="22"/>
      <c r="BA43" s="18">
        <v>37</v>
      </c>
      <c r="BB43" s="18" t="str">
        <f>選手!C38</f>
        <v/>
      </c>
      <c r="BC43" s="18" t="str">
        <f>選手!L38</f>
        <v/>
      </c>
      <c r="BD43" s="18" t="str">
        <f>選手!F38</f>
        <v/>
      </c>
      <c r="BE43" s="18">
        <f>選手!B38</f>
        <v>0</v>
      </c>
      <c r="BG43" s="18" t="str">
        <f>選手!A38</f>
        <v/>
      </c>
      <c r="BH43" s="18">
        <f t="shared" si="38"/>
        <v>0</v>
      </c>
      <c r="BI43" s="18">
        <f t="shared" si="38"/>
        <v>0</v>
      </c>
      <c r="BJ43" s="18">
        <f t="shared" si="38"/>
        <v>0</v>
      </c>
      <c r="BK43" s="18">
        <f t="shared" si="38"/>
        <v>0</v>
      </c>
      <c r="BL43" s="18">
        <f t="shared" si="38"/>
        <v>0</v>
      </c>
      <c r="BM43" s="18">
        <f t="shared" si="38"/>
        <v>0</v>
      </c>
      <c r="BN43" s="18">
        <f t="shared" si="38"/>
        <v>0</v>
      </c>
      <c r="BO43" s="18">
        <f t="shared" si="38"/>
        <v>0</v>
      </c>
      <c r="BP43" s="18">
        <f t="shared" si="38"/>
        <v>0</v>
      </c>
      <c r="BQ43" s="18">
        <f t="shared" si="38"/>
        <v>0</v>
      </c>
      <c r="BR43" s="18">
        <f t="shared" si="38"/>
        <v>0</v>
      </c>
      <c r="BS43" s="18">
        <f t="shared" si="38"/>
        <v>0</v>
      </c>
    </row>
    <row r="44" spans="1:82" s="71" customFormat="1" ht="14.25" customHeight="1" x14ac:dyDescent="0.25">
      <c r="A44" s="97" t="str">
        <f t="shared" si="35"/>
        <v/>
      </c>
      <c r="B44" s="101"/>
      <c r="C44" s="101"/>
      <c r="D44" s="102"/>
      <c r="E44" s="103"/>
      <c r="F44" s="102"/>
      <c r="G44" s="102"/>
      <c r="H44" s="102"/>
      <c r="I44" s="102"/>
      <c r="J44" s="104" t="str">
        <f t="shared" si="0"/>
        <v/>
      </c>
      <c r="K44" s="105" t="str">
        <f t="shared" si="1"/>
        <v/>
      </c>
      <c r="L44" s="105" t="str">
        <f t="shared" si="2"/>
        <v>999:99.99</v>
      </c>
      <c r="N44" s="57" t="str">
        <f t="shared" si="3"/>
        <v/>
      </c>
      <c r="O44" s="57" t="str">
        <f t="shared" si="4"/>
        <v/>
      </c>
      <c r="P44" s="57" t="str">
        <f t="shared" si="5"/>
        <v/>
      </c>
      <c r="Q44" s="57" t="str">
        <f t="shared" si="6"/>
        <v/>
      </c>
      <c r="R44" s="57">
        <f t="shared" si="7"/>
        <v>0</v>
      </c>
      <c r="S44" s="57">
        <f t="shared" si="8"/>
        <v>0</v>
      </c>
      <c r="T44" s="57">
        <f t="shared" si="9"/>
        <v>0</v>
      </c>
      <c r="U44" s="57">
        <f t="shared" si="10"/>
        <v>0</v>
      </c>
      <c r="V44" s="57" t="str">
        <f t="shared" si="11"/>
        <v/>
      </c>
      <c r="W44" s="57" t="str">
        <f t="shared" si="12"/>
        <v/>
      </c>
      <c r="X44" s="57">
        <f t="shared" si="13"/>
        <v>0</v>
      </c>
      <c r="Y44" s="57">
        <f t="shared" si="14"/>
        <v>0</v>
      </c>
      <c r="Z44" s="57">
        <f t="shared" si="15"/>
        <v>0</v>
      </c>
      <c r="AA44" s="57">
        <f t="shared" si="16"/>
        <v>0</v>
      </c>
      <c r="AB44" s="57">
        <f t="shared" si="17"/>
        <v>0</v>
      </c>
      <c r="AC44" s="57">
        <f t="shared" si="18"/>
        <v>0</v>
      </c>
      <c r="AD44" s="57">
        <f t="shared" si="19"/>
        <v>0</v>
      </c>
      <c r="AE44" s="57">
        <f t="shared" si="20"/>
        <v>0</v>
      </c>
      <c r="AF44" s="57">
        <f t="shared" si="21"/>
        <v>0</v>
      </c>
      <c r="AG44" s="106" t="str">
        <f t="shared" si="22"/>
        <v/>
      </c>
      <c r="AH44" s="106" t="str">
        <f t="shared" si="22"/>
        <v/>
      </c>
      <c r="AI44" s="106" t="str">
        <f t="shared" si="22"/>
        <v/>
      </c>
      <c r="AJ44" s="106" t="str">
        <f t="shared" si="22"/>
        <v/>
      </c>
      <c r="AK44" s="106">
        <f t="shared" si="23"/>
        <v>0</v>
      </c>
      <c r="AL44" s="106">
        <f t="shared" si="24"/>
        <v>0</v>
      </c>
      <c r="AM44" s="106">
        <f t="shared" si="25"/>
        <v>0</v>
      </c>
      <c r="AN44" s="106">
        <f t="shared" si="26"/>
        <v>0</v>
      </c>
      <c r="AO44" s="106">
        <f t="shared" si="27"/>
        <v>0</v>
      </c>
      <c r="AP44" s="106" t="str">
        <f t="shared" si="28"/>
        <v/>
      </c>
      <c r="AQ44" s="57">
        <f t="shared" si="29"/>
        <v>0</v>
      </c>
      <c r="AR44" s="57" t="str">
        <f t="shared" si="30"/>
        <v/>
      </c>
      <c r="AS44" s="57" t="str">
        <f t="shared" si="31"/>
        <v/>
      </c>
      <c r="AT44" s="57" t="str">
        <f t="shared" si="32"/>
        <v/>
      </c>
      <c r="AU44" s="57" t="str">
        <f t="shared" si="33"/>
        <v/>
      </c>
      <c r="AV44" s="18"/>
      <c r="AW44" s="18"/>
      <c r="BA44" s="18">
        <v>38</v>
      </c>
      <c r="BB44" s="18" t="str">
        <f>選手!C39</f>
        <v/>
      </c>
      <c r="BC44" s="18" t="str">
        <f>選手!L39</f>
        <v/>
      </c>
      <c r="BD44" s="18" t="str">
        <f>選手!F39</f>
        <v/>
      </c>
      <c r="BE44" s="18">
        <f>選手!B39</f>
        <v>0</v>
      </c>
      <c r="BF44" s="18"/>
      <c r="BG44" s="18" t="str">
        <f>選手!A39</f>
        <v/>
      </c>
      <c r="BH44" s="18">
        <f t="shared" si="38"/>
        <v>0</v>
      </c>
      <c r="BI44" s="18">
        <f t="shared" si="38"/>
        <v>0</v>
      </c>
      <c r="BJ44" s="18">
        <f t="shared" si="38"/>
        <v>0</v>
      </c>
      <c r="BK44" s="18">
        <f t="shared" si="38"/>
        <v>0</v>
      </c>
      <c r="BL44" s="18">
        <f t="shared" si="38"/>
        <v>0</v>
      </c>
      <c r="BM44" s="18">
        <f t="shared" si="38"/>
        <v>0</v>
      </c>
      <c r="BN44" s="18">
        <f t="shared" si="38"/>
        <v>0</v>
      </c>
      <c r="BO44" s="18">
        <f t="shared" si="38"/>
        <v>0</v>
      </c>
      <c r="BP44" s="18">
        <f t="shared" si="38"/>
        <v>0</v>
      </c>
      <c r="BQ44" s="18">
        <f t="shared" si="38"/>
        <v>0</v>
      </c>
      <c r="BR44" s="18">
        <f t="shared" si="38"/>
        <v>0</v>
      </c>
      <c r="BS44" s="18">
        <f t="shared" si="38"/>
        <v>0</v>
      </c>
      <c r="CD44" s="22"/>
    </row>
    <row r="45" spans="1:82" s="22" customFormat="1" ht="14.25" customHeight="1" x14ac:dyDescent="0.25">
      <c r="A45" s="97" t="str">
        <f t="shared" si="35"/>
        <v/>
      </c>
      <c r="B45" s="101"/>
      <c r="C45" s="101"/>
      <c r="D45" s="102"/>
      <c r="E45" s="103"/>
      <c r="F45" s="102"/>
      <c r="G45" s="102"/>
      <c r="H45" s="102"/>
      <c r="I45" s="102"/>
      <c r="J45" s="104" t="str">
        <f t="shared" si="0"/>
        <v/>
      </c>
      <c r="K45" s="105" t="str">
        <f t="shared" si="1"/>
        <v/>
      </c>
      <c r="L45" s="105" t="str">
        <f t="shared" si="2"/>
        <v>999:99.99</v>
      </c>
      <c r="N45" s="57" t="str">
        <f t="shared" si="3"/>
        <v/>
      </c>
      <c r="O45" s="57" t="str">
        <f t="shared" si="4"/>
        <v/>
      </c>
      <c r="P45" s="57" t="str">
        <f t="shared" si="5"/>
        <v/>
      </c>
      <c r="Q45" s="57" t="str">
        <f t="shared" si="6"/>
        <v/>
      </c>
      <c r="R45" s="57">
        <f t="shared" si="7"/>
        <v>0</v>
      </c>
      <c r="S45" s="57">
        <f t="shared" si="8"/>
        <v>0</v>
      </c>
      <c r="T45" s="57">
        <f t="shared" si="9"/>
        <v>0</v>
      </c>
      <c r="U45" s="57">
        <f t="shared" si="10"/>
        <v>0</v>
      </c>
      <c r="V45" s="57" t="str">
        <f t="shared" si="11"/>
        <v/>
      </c>
      <c r="W45" s="57" t="str">
        <f t="shared" si="12"/>
        <v/>
      </c>
      <c r="X45" s="57">
        <f t="shared" si="13"/>
        <v>0</v>
      </c>
      <c r="Y45" s="57">
        <f t="shared" si="14"/>
        <v>0</v>
      </c>
      <c r="Z45" s="57">
        <f t="shared" si="15"/>
        <v>0</v>
      </c>
      <c r="AA45" s="57">
        <f t="shared" si="16"/>
        <v>0</v>
      </c>
      <c r="AB45" s="57">
        <f t="shared" si="17"/>
        <v>0</v>
      </c>
      <c r="AC45" s="57">
        <f t="shared" si="18"/>
        <v>0</v>
      </c>
      <c r="AD45" s="57">
        <f t="shared" si="19"/>
        <v>0</v>
      </c>
      <c r="AE45" s="57">
        <f t="shared" si="20"/>
        <v>0</v>
      </c>
      <c r="AF45" s="57">
        <f t="shared" si="21"/>
        <v>0</v>
      </c>
      <c r="AG45" s="106" t="str">
        <f t="shared" si="22"/>
        <v/>
      </c>
      <c r="AH45" s="106" t="str">
        <f t="shared" si="22"/>
        <v/>
      </c>
      <c r="AI45" s="106" t="str">
        <f t="shared" si="22"/>
        <v/>
      </c>
      <c r="AJ45" s="106" t="str">
        <f t="shared" si="22"/>
        <v/>
      </c>
      <c r="AK45" s="106">
        <f t="shared" si="23"/>
        <v>0</v>
      </c>
      <c r="AL45" s="106">
        <f t="shared" si="24"/>
        <v>0</v>
      </c>
      <c r="AM45" s="106">
        <f t="shared" si="25"/>
        <v>0</v>
      </c>
      <c r="AN45" s="106">
        <f t="shared" si="26"/>
        <v>0</v>
      </c>
      <c r="AO45" s="106">
        <f t="shared" si="27"/>
        <v>0</v>
      </c>
      <c r="AP45" s="106" t="str">
        <f t="shared" si="28"/>
        <v/>
      </c>
      <c r="AQ45" s="57">
        <f t="shared" si="29"/>
        <v>0</v>
      </c>
      <c r="AR45" s="57" t="str">
        <f t="shared" si="30"/>
        <v/>
      </c>
      <c r="AS45" s="57" t="str">
        <f t="shared" si="31"/>
        <v/>
      </c>
      <c r="AT45" s="57" t="str">
        <f t="shared" si="32"/>
        <v/>
      </c>
      <c r="AU45" s="57" t="str">
        <f t="shared" si="33"/>
        <v/>
      </c>
      <c r="AV45" s="18"/>
      <c r="AW45" s="18"/>
      <c r="BA45" s="18">
        <v>39</v>
      </c>
      <c r="BB45" s="18" t="str">
        <f>選手!C40</f>
        <v/>
      </c>
      <c r="BC45" s="18" t="str">
        <f>選手!L40</f>
        <v/>
      </c>
      <c r="BD45" s="18" t="str">
        <f>選手!F40</f>
        <v/>
      </c>
      <c r="BE45" s="18">
        <f>選手!B40</f>
        <v>0</v>
      </c>
      <c r="BF45" s="18"/>
      <c r="BG45" s="18" t="str">
        <f>選手!A40</f>
        <v/>
      </c>
      <c r="BH45" s="18">
        <f t="shared" si="38"/>
        <v>0</v>
      </c>
      <c r="BI45" s="18">
        <f t="shared" si="38"/>
        <v>0</v>
      </c>
      <c r="BJ45" s="18">
        <f t="shared" si="38"/>
        <v>0</v>
      </c>
      <c r="BK45" s="18">
        <f t="shared" si="38"/>
        <v>0</v>
      </c>
      <c r="BL45" s="18">
        <f t="shared" si="38"/>
        <v>0</v>
      </c>
      <c r="BM45" s="18">
        <f t="shared" si="38"/>
        <v>0</v>
      </c>
      <c r="BN45" s="18">
        <f t="shared" si="38"/>
        <v>0</v>
      </c>
      <c r="BO45" s="18">
        <f t="shared" si="38"/>
        <v>0</v>
      </c>
      <c r="BP45" s="18">
        <f t="shared" si="38"/>
        <v>0</v>
      </c>
      <c r="BQ45" s="18">
        <f t="shared" si="38"/>
        <v>0</v>
      </c>
      <c r="BR45" s="18">
        <f t="shared" si="38"/>
        <v>0</v>
      </c>
      <c r="BS45" s="18">
        <f t="shared" si="38"/>
        <v>0</v>
      </c>
    </row>
    <row r="46" spans="1:82" ht="14.25" customHeight="1" x14ac:dyDescent="0.25">
      <c r="A46" s="97" t="str">
        <f t="shared" si="35"/>
        <v/>
      </c>
      <c r="B46" s="101"/>
      <c r="C46" s="101"/>
      <c r="D46" s="102"/>
      <c r="E46" s="103"/>
      <c r="F46" s="102"/>
      <c r="G46" s="102"/>
      <c r="H46" s="102"/>
      <c r="I46" s="102"/>
      <c r="J46" s="104" t="str">
        <f t="shared" si="0"/>
        <v/>
      </c>
      <c r="K46" s="105" t="str">
        <f t="shared" si="1"/>
        <v/>
      </c>
      <c r="L46" s="105" t="str">
        <f t="shared" si="2"/>
        <v>999:99.99</v>
      </c>
      <c r="N46" s="57" t="str">
        <f t="shared" si="3"/>
        <v/>
      </c>
      <c r="O46" s="57" t="str">
        <f t="shared" si="4"/>
        <v/>
      </c>
      <c r="P46" s="57" t="str">
        <f t="shared" si="5"/>
        <v/>
      </c>
      <c r="Q46" s="57" t="str">
        <f t="shared" si="6"/>
        <v/>
      </c>
      <c r="R46" s="57">
        <f t="shared" si="7"/>
        <v>0</v>
      </c>
      <c r="S46" s="57">
        <f t="shared" si="8"/>
        <v>0</v>
      </c>
      <c r="T46" s="57">
        <f t="shared" si="9"/>
        <v>0</v>
      </c>
      <c r="U46" s="57">
        <f t="shared" si="10"/>
        <v>0</v>
      </c>
      <c r="V46" s="57" t="str">
        <f t="shared" si="11"/>
        <v/>
      </c>
      <c r="W46" s="57" t="str">
        <f t="shared" si="12"/>
        <v/>
      </c>
      <c r="X46" s="57">
        <f t="shared" si="13"/>
        <v>0</v>
      </c>
      <c r="Y46" s="57">
        <f t="shared" si="14"/>
        <v>0</v>
      </c>
      <c r="Z46" s="57">
        <f t="shared" si="15"/>
        <v>0</v>
      </c>
      <c r="AA46" s="57">
        <f t="shared" si="16"/>
        <v>0</v>
      </c>
      <c r="AB46" s="57">
        <f t="shared" si="17"/>
        <v>0</v>
      </c>
      <c r="AC46" s="57">
        <f t="shared" si="18"/>
        <v>0</v>
      </c>
      <c r="AD46" s="57">
        <f t="shared" si="19"/>
        <v>0</v>
      </c>
      <c r="AE46" s="57">
        <f t="shared" si="20"/>
        <v>0</v>
      </c>
      <c r="AF46" s="57">
        <f t="shared" si="21"/>
        <v>0</v>
      </c>
      <c r="AG46" s="106" t="str">
        <f t="shared" si="22"/>
        <v/>
      </c>
      <c r="AH46" s="106" t="str">
        <f t="shared" si="22"/>
        <v/>
      </c>
      <c r="AI46" s="106" t="str">
        <f t="shared" si="22"/>
        <v/>
      </c>
      <c r="AJ46" s="106" t="str">
        <f t="shared" si="22"/>
        <v/>
      </c>
      <c r="AK46" s="106">
        <f t="shared" si="23"/>
        <v>0</v>
      </c>
      <c r="AL46" s="106">
        <f t="shared" si="24"/>
        <v>0</v>
      </c>
      <c r="AM46" s="106">
        <f t="shared" si="25"/>
        <v>0</v>
      </c>
      <c r="AN46" s="106">
        <f t="shared" si="26"/>
        <v>0</v>
      </c>
      <c r="AO46" s="106">
        <f t="shared" si="27"/>
        <v>0</v>
      </c>
      <c r="AP46" s="106" t="str">
        <f t="shared" si="28"/>
        <v/>
      </c>
      <c r="AQ46" s="57">
        <f t="shared" si="29"/>
        <v>0</v>
      </c>
      <c r="AR46" s="57" t="str">
        <f t="shared" si="30"/>
        <v/>
      </c>
      <c r="AS46" s="57" t="str">
        <f t="shared" si="31"/>
        <v/>
      </c>
      <c r="AT46" s="57" t="str">
        <f t="shared" si="32"/>
        <v/>
      </c>
      <c r="AU46" s="57" t="str">
        <f t="shared" si="33"/>
        <v/>
      </c>
      <c r="BA46" s="18">
        <v>40</v>
      </c>
      <c r="BB46" s="18" t="str">
        <f>選手!C41</f>
        <v/>
      </c>
      <c r="BC46" s="18" t="str">
        <f>選手!L41</f>
        <v/>
      </c>
      <c r="BD46" s="18" t="str">
        <f>選手!F41</f>
        <v/>
      </c>
      <c r="BE46" s="18">
        <f>選手!B41</f>
        <v>0</v>
      </c>
      <c r="BG46" s="18" t="str">
        <f>選手!A41</f>
        <v/>
      </c>
      <c r="BH46" s="18">
        <f t="shared" si="38"/>
        <v>0</v>
      </c>
      <c r="BI46" s="18">
        <f t="shared" si="38"/>
        <v>0</v>
      </c>
      <c r="BJ46" s="18">
        <f t="shared" si="38"/>
        <v>0</v>
      </c>
      <c r="BK46" s="18">
        <f t="shared" si="38"/>
        <v>0</v>
      </c>
      <c r="BL46" s="18">
        <f t="shared" si="38"/>
        <v>0</v>
      </c>
      <c r="BM46" s="18">
        <f t="shared" si="38"/>
        <v>0</v>
      </c>
      <c r="BN46" s="18">
        <f t="shared" si="38"/>
        <v>0</v>
      </c>
      <c r="BO46" s="18">
        <f t="shared" si="38"/>
        <v>0</v>
      </c>
      <c r="BP46" s="18">
        <f t="shared" si="38"/>
        <v>0</v>
      </c>
      <c r="BQ46" s="18">
        <f t="shared" si="38"/>
        <v>0</v>
      </c>
      <c r="BR46" s="18">
        <f t="shared" si="38"/>
        <v>0</v>
      </c>
      <c r="BS46" s="18">
        <f t="shared" si="38"/>
        <v>0</v>
      </c>
    </row>
    <row r="47" spans="1:82" ht="14.25" customHeight="1" x14ac:dyDescent="0.25">
      <c r="A47" s="97" t="str">
        <f t="shared" si="35"/>
        <v/>
      </c>
      <c r="B47" s="101"/>
      <c r="C47" s="101"/>
      <c r="D47" s="102"/>
      <c r="E47" s="103"/>
      <c r="F47" s="102"/>
      <c r="G47" s="102"/>
      <c r="H47" s="102"/>
      <c r="I47" s="102"/>
      <c r="J47" s="104" t="str">
        <f t="shared" si="0"/>
        <v/>
      </c>
      <c r="K47" s="105" t="str">
        <f t="shared" si="1"/>
        <v/>
      </c>
      <c r="L47" s="105" t="str">
        <f t="shared" si="2"/>
        <v>999:99.99</v>
      </c>
      <c r="N47" s="57" t="str">
        <f t="shared" si="3"/>
        <v/>
      </c>
      <c r="O47" s="57" t="str">
        <f t="shared" si="4"/>
        <v/>
      </c>
      <c r="P47" s="57" t="str">
        <f t="shared" si="5"/>
        <v/>
      </c>
      <c r="Q47" s="57" t="str">
        <f t="shared" si="6"/>
        <v/>
      </c>
      <c r="R47" s="57">
        <f t="shared" si="7"/>
        <v>0</v>
      </c>
      <c r="S47" s="57">
        <f t="shared" si="8"/>
        <v>0</v>
      </c>
      <c r="T47" s="57">
        <f t="shared" si="9"/>
        <v>0</v>
      </c>
      <c r="U47" s="57">
        <f t="shared" si="10"/>
        <v>0</v>
      </c>
      <c r="V47" s="57" t="str">
        <f t="shared" si="11"/>
        <v/>
      </c>
      <c r="W47" s="57" t="str">
        <f t="shared" si="12"/>
        <v/>
      </c>
      <c r="X47" s="57">
        <f t="shared" si="13"/>
        <v>0</v>
      </c>
      <c r="Y47" s="57">
        <f t="shared" si="14"/>
        <v>0</v>
      </c>
      <c r="Z47" s="57">
        <f t="shared" si="15"/>
        <v>0</v>
      </c>
      <c r="AA47" s="57">
        <f t="shared" si="16"/>
        <v>0</v>
      </c>
      <c r="AB47" s="57">
        <f t="shared" si="17"/>
        <v>0</v>
      </c>
      <c r="AC47" s="57">
        <f t="shared" si="18"/>
        <v>0</v>
      </c>
      <c r="AD47" s="57">
        <f t="shared" si="19"/>
        <v>0</v>
      </c>
      <c r="AE47" s="57">
        <f t="shared" si="20"/>
        <v>0</v>
      </c>
      <c r="AF47" s="57">
        <f t="shared" si="21"/>
        <v>0</v>
      </c>
      <c r="AG47" s="106" t="str">
        <f t="shared" si="22"/>
        <v/>
      </c>
      <c r="AH47" s="106" t="str">
        <f t="shared" si="22"/>
        <v/>
      </c>
      <c r="AI47" s="106" t="str">
        <f t="shared" si="22"/>
        <v/>
      </c>
      <c r="AJ47" s="106" t="str">
        <f t="shared" si="22"/>
        <v/>
      </c>
      <c r="AK47" s="106">
        <f t="shared" si="23"/>
        <v>0</v>
      </c>
      <c r="AL47" s="106">
        <f t="shared" si="24"/>
        <v>0</v>
      </c>
      <c r="AM47" s="106">
        <f t="shared" si="25"/>
        <v>0</v>
      </c>
      <c r="AN47" s="106">
        <f t="shared" si="26"/>
        <v>0</v>
      </c>
      <c r="AO47" s="106">
        <f t="shared" si="27"/>
        <v>0</v>
      </c>
      <c r="AP47" s="106" t="str">
        <f t="shared" si="28"/>
        <v/>
      </c>
      <c r="AQ47" s="57">
        <f t="shared" si="29"/>
        <v>0</v>
      </c>
      <c r="AR47" s="57" t="str">
        <f t="shared" si="30"/>
        <v/>
      </c>
      <c r="AS47" s="57" t="str">
        <f t="shared" si="31"/>
        <v/>
      </c>
      <c r="AT47" s="57" t="str">
        <f t="shared" si="32"/>
        <v/>
      </c>
      <c r="AU47" s="57" t="str">
        <f t="shared" si="33"/>
        <v/>
      </c>
      <c r="BA47" s="18">
        <v>41</v>
      </c>
      <c r="BB47" s="18" t="str">
        <f>選手!C42</f>
        <v/>
      </c>
      <c r="BC47" s="18" t="str">
        <f>選手!L42</f>
        <v/>
      </c>
      <c r="BD47" s="18" t="str">
        <f>選手!F42</f>
        <v/>
      </c>
      <c r="BE47" s="18">
        <f>選手!B42</f>
        <v>0</v>
      </c>
      <c r="BG47" s="18" t="str">
        <f>選手!A42</f>
        <v/>
      </c>
      <c r="BH47" s="18">
        <f t="shared" si="38"/>
        <v>0</v>
      </c>
      <c r="BI47" s="18">
        <f t="shared" si="38"/>
        <v>0</v>
      </c>
      <c r="BJ47" s="18">
        <f t="shared" si="38"/>
        <v>0</v>
      </c>
      <c r="BK47" s="18">
        <f t="shared" si="38"/>
        <v>0</v>
      </c>
      <c r="BL47" s="18">
        <f t="shared" si="38"/>
        <v>0</v>
      </c>
      <c r="BM47" s="18">
        <f t="shared" si="38"/>
        <v>0</v>
      </c>
      <c r="BN47" s="18">
        <f t="shared" si="38"/>
        <v>0</v>
      </c>
      <c r="BO47" s="18">
        <f t="shared" si="38"/>
        <v>0</v>
      </c>
      <c r="BP47" s="18">
        <f t="shared" si="38"/>
        <v>0</v>
      </c>
      <c r="BQ47" s="18">
        <f t="shared" si="38"/>
        <v>0</v>
      </c>
      <c r="BR47" s="18">
        <f t="shared" si="38"/>
        <v>0</v>
      </c>
      <c r="BS47" s="18">
        <f t="shared" si="38"/>
        <v>0</v>
      </c>
    </row>
    <row r="48" spans="1:82" ht="14.25" customHeight="1" x14ac:dyDescent="0.25">
      <c r="A48" s="97" t="str">
        <f t="shared" si="35"/>
        <v/>
      </c>
      <c r="B48" s="101"/>
      <c r="C48" s="101"/>
      <c r="D48" s="102"/>
      <c r="E48" s="103"/>
      <c r="F48" s="102"/>
      <c r="G48" s="102"/>
      <c r="H48" s="102"/>
      <c r="I48" s="102"/>
      <c r="J48" s="104" t="str">
        <f t="shared" si="0"/>
        <v/>
      </c>
      <c r="K48" s="105" t="str">
        <f t="shared" si="1"/>
        <v/>
      </c>
      <c r="L48" s="105" t="str">
        <f t="shared" si="2"/>
        <v>999:99.99</v>
      </c>
      <c r="N48" s="57" t="str">
        <f t="shared" si="3"/>
        <v/>
      </c>
      <c r="O48" s="57" t="str">
        <f t="shared" si="4"/>
        <v/>
      </c>
      <c r="P48" s="57" t="str">
        <f t="shared" si="5"/>
        <v/>
      </c>
      <c r="Q48" s="57" t="str">
        <f t="shared" si="6"/>
        <v/>
      </c>
      <c r="R48" s="57">
        <f t="shared" si="7"/>
        <v>0</v>
      </c>
      <c r="S48" s="57">
        <f t="shared" si="8"/>
        <v>0</v>
      </c>
      <c r="T48" s="57">
        <f t="shared" si="9"/>
        <v>0</v>
      </c>
      <c r="U48" s="57">
        <f t="shared" si="10"/>
        <v>0</v>
      </c>
      <c r="V48" s="57" t="str">
        <f t="shared" si="11"/>
        <v/>
      </c>
      <c r="W48" s="57" t="str">
        <f t="shared" si="12"/>
        <v/>
      </c>
      <c r="X48" s="57">
        <f t="shared" si="13"/>
        <v>0</v>
      </c>
      <c r="Y48" s="57">
        <f t="shared" si="14"/>
        <v>0</v>
      </c>
      <c r="Z48" s="57">
        <f t="shared" si="15"/>
        <v>0</v>
      </c>
      <c r="AA48" s="57">
        <f t="shared" si="16"/>
        <v>0</v>
      </c>
      <c r="AB48" s="57">
        <f t="shared" si="17"/>
        <v>0</v>
      </c>
      <c r="AC48" s="57">
        <f t="shared" si="18"/>
        <v>0</v>
      </c>
      <c r="AD48" s="57">
        <f t="shared" si="19"/>
        <v>0</v>
      </c>
      <c r="AE48" s="57">
        <f t="shared" si="20"/>
        <v>0</v>
      </c>
      <c r="AF48" s="57">
        <f t="shared" si="21"/>
        <v>0</v>
      </c>
      <c r="AG48" s="106" t="str">
        <f t="shared" si="22"/>
        <v/>
      </c>
      <c r="AH48" s="106" t="str">
        <f t="shared" si="22"/>
        <v/>
      </c>
      <c r="AI48" s="106" t="str">
        <f t="shared" si="22"/>
        <v/>
      </c>
      <c r="AJ48" s="106" t="str">
        <f t="shared" si="22"/>
        <v/>
      </c>
      <c r="AK48" s="106">
        <f t="shared" si="23"/>
        <v>0</v>
      </c>
      <c r="AL48" s="106">
        <f t="shared" si="24"/>
        <v>0</v>
      </c>
      <c r="AM48" s="106">
        <f t="shared" si="25"/>
        <v>0</v>
      </c>
      <c r="AN48" s="106">
        <f t="shared" si="26"/>
        <v>0</v>
      </c>
      <c r="AO48" s="106">
        <f t="shared" si="27"/>
        <v>0</v>
      </c>
      <c r="AP48" s="106" t="str">
        <f t="shared" si="28"/>
        <v/>
      </c>
      <c r="AQ48" s="57">
        <f t="shared" si="29"/>
        <v>0</v>
      </c>
      <c r="AR48" s="57" t="str">
        <f t="shared" si="30"/>
        <v/>
      </c>
      <c r="AS48" s="57" t="str">
        <f t="shared" si="31"/>
        <v/>
      </c>
      <c r="AT48" s="57" t="str">
        <f t="shared" si="32"/>
        <v/>
      </c>
      <c r="AU48" s="57" t="str">
        <f t="shared" si="33"/>
        <v/>
      </c>
      <c r="BA48" s="18">
        <v>42</v>
      </c>
      <c r="BB48" s="18" t="str">
        <f>選手!C43</f>
        <v/>
      </c>
      <c r="BC48" s="18" t="str">
        <f>選手!L43</f>
        <v/>
      </c>
      <c r="BD48" s="18" t="str">
        <f>選手!F43</f>
        <v/>
      </c>
      <c r="BE48" s="18">
        <f>選手!B43</f>
        <v>0</v>
      </c>
      <c r="BG48" s="18" t="str">
        <f>選手!A43</f>
        <v/>
      </c>
      <c r="BH48" s="18">
        <f t="shared" si="38"/>
        <v>0</v>
      </c>
      <c r="BI48" s="18">
        <f t="shared" si="38"/>
        <v>0</v>
      </c>
      <c r="BJ48" s="18">
        <f t="shared" si="38"/>
        <v>0</v>
      </c>
      <c r="BK48" s="18">
        <f t="shared" si="38"/>
        <v>0</v>
      </c>
      <c r="BL48" s="18">
        <f t="shared" si="38"/>
        <v>0</v>
      </c>
      <c r="BM48" s="18">
        <f t="shared" si="38"/>
        <v>0</v>
      </c>
      <c r="BN48" s="18">
        <f t="shared" si="38"/>
        <v>0</v>
      </c>
      <c r="BO48" s="18">
        <f t="shared" si="38"/>
        <v>0</v>
      </c>
      <c r="BP48" s="18">
        <f t="shared" si="38"/>
        <v>0</v>
      </c>
      <c r="BQ48" s="18">
        <f t="shared" si="38"/>
        <v>0</v>
      </c>
      <c r="BR48" s="18">
        <f t="shared" si="38"/>
        <v>0</v>
      </c>
      <c r="BS48" s="18">
        <f t="shared" si="38"/>
        <v>0</v>
      </c>
    </row>
    <row r="49" spans="1:71" s="18" customFormat="1" ht="14.25" customHeight="1" x14ac:dyDescent="0.25">
      <c r="A49" s="97" t="str">
        <f t="shared" si="35"/>
        <v/>
      </c>
      <c r="B49" s="101"/>
      <c r="C49" s="101"/>
      <c r="D49" s="102"/>
      <c r="E49" s="103"/>
      <c r="F49" s="102"/>
      <c r="G49" s="102"/>
      <c r="H49" s="102"/>
      <c r="I49" s="102"/>
      <c r="J49" s="104" t="str">
        <f t="shared" si="0"/>
        <v/>
      </c>
      <c r="K49" s="105" t="str">
        <f t="shared" si="1"/>
        <v/>
      </c>
      <c r="L49" s="105" t="str">
        <f t="shared" si="2"/>
        <v>999:99.99</v>
      </c>
      <c r="N49" s="57" t="str">
        <f t="shared" si="3"/>
        <v/>
      </c>
      <c r="O49" s="57" t="str">
        <f t="shared" si="4"/>
        <v/>
      </c>
      <c r="P49" s="57" t="str">
        <f t="shared" si="5"/>
        <v/>
      </c>
      <c r="Q49" s="57" t="str">
        <f t="shared" si="6"/>
        <v/>
      </c>
      <c r="R49" s="57">
        <f t="shared" si="7"/>
        <v>0</v>
      </c>
      <c r="S49" s="57">
        <f t="shared" si="8"/>
        <v>0</v>
      </c>
      <c r="T49" s="57">
        <f t="shared" si="9"/>
        <v>0</v>
      </c>
      <c r="U49" s="57">
        <f t="shared" si="10"/>
        <v>0</v>
      </c>
      <c r="V49" s="57" t="str">
        <f t="shared" si="11"/>
        <v/>
      </c>
      <c r="W49" s="57" t="str">
        <f t="shared" si="12"/>
        <v/>
      </c>
      <c r="X49" s="57">
        <f t="shared" si="13"/>
        <v>0</v>
      </c>
      <c r="Y49" s="57">
        <f t="shared" si="14"/>
        <v>0</v>
      </c>
      <c r="Z49" s="57">
        <f t="shared" si="15"/>
        <v>0</v>
      </c>
      <c r="AA49" s="57">
        <f t="shared" si="16"/>
        <v>0</v>
      </c>
      <c r="AB49" s="57">
        <f t="shared" si="17"/>
        <v>0</v>
      </c>
      <c r="AC49" s="57">
        <f t="shared" si="18"/>
        <v>0</v>
      </c>
      <c r="AD49" s="57">
        <f t="shared" si="19"/>
        <v>0</v>
      </c>
      <c r="AE49" s="57">
        <f t="shared" si="20"/>
        <v>0</v>
      </c>
      <c r="AF49" s="57">
        <f t="shared" si="21"/>
        <v>0</v>
      </c>
      <c r="AG49" s="106" t="str">
        <f t="shared" si="22"/>
        <v/>
      </c>
      <c r="AH49" s="106" t="str">
        <f t="shared" si="22"/>
        <v/>
      </c>
      <c r="AI49" s="106" t="str">
        <f t="shared" si="22"/>
        <v/>
      </c>
      <c r="AJ49" s="106" t="str">
        <f t="shared" si="22"/>
        <v/>
      </c>
      <c r="AK49" s="106">
        <f t="shared" si="23"/>
        <v>0</v>
      </c>
      <c r="AL49" s="106">
        <f t="shared" si="24"/>
        <v>0</v>
      </c>
      <c r="AM49" s="106">
        <f t="shared" si="25"/>
        <v>0</v>
      </c>
      <c r="AN49" s="106">
        <f t="shared" si="26"/>
        <v>0</v>
      </c>
      <c r="AO49" s="106">
        <f t="shared" si="27"/>
        <v>0</v>
      </c>
      <c r="AP49" s="106" t="str">
        <f t="shared" si="28"/>
        <v/>
      </c>
      <c r="AQ49" s="57">
        <f t="shared" si="29"/>
        <v>0</v>
      </c>
      <c r="AR49" s="57" t="str">
        <f t="shared" si="30"/>
        <v/>
      </c>
      <c r="AS49" s="57" t="str">
        <f t="shared" si="31"/>
        <v/>
      </c>
      <c r="AT49" s="57" t="str">
        <f t="shared" si="32"/>
        <v/>
      </c>
      <c r="AU49" s="57" t="str">
        <f t="shared" si="33"/>
        <v/>
      </c>
      <c r="BA49" s="18">
        <v>43</v>
      </c>
      <c r="BB49" s="18" t="str">
        <f>選手!C44</f>
        <v/>
      </c>
      <c r="BC49" s="18" t="str">
        <f>選手!L44</f>
        <v/>
      </c>
      <c r="BD49" s="18" t="str">
        <f>選手!F44</f>
        <v/>
      </c>
      <c r="BE49" s="18">
        <f>選手!B44</f>
        <v>0</v>
      </c>
      <c r="BG49" s="18" t="str">
        <f>選手!A44</f>
        <v/>
      </c>
      <c r="BH49" s="18">
        <f t="shared" si="38"/>
        <v>0</v>
      </c>
      <c r="BI49" s="18">
        <f t="shared" si="38"/>
        <v>0</v>
      </c>
      <c r="BJ49" s="18">
        <f t="shared" si="38"/>
        <v>0</v>
      </c>
      <c r="BK49" s="18">
        <f t="shared" si="38"/>
        <v>0</v>
      </c>
      <c r="BL49" s="18">
        <f t="shared" si="38"/>
        <v>0</v>
      </c>
      <c r="BM49" s="18">
        <f t="shared" si="38"/>
        <v>0</v>
      </c>
      <c r="BN49" s="18">
        <f t="shared" si="38"/>
        <v>0</v>
      </c>
      <c r="BO49" s="18">
        <f t="shared" si="38"/>
        <v>0</v>
      </c>
      <c r="BP49" s="18">
        <f t="shared" si="38"/>
        <v>0</v>
      </c>
      <c r="BQ49" s="18">
        <f t="shared" si="38"/>
        <v>0</v>
      </c>
      <c r="BR49" s="18">
        <f t="shared" si="38"/>
        <v>0</v>
      </c>
      <c r="BS49" s="18">
        <f t="shared" si="38"/>
        <v>0</v>
      </c>
    </row>
    <row r="50" spans="1:71" s="18" customFormat="1" ht="14.25" customHeight="1" x14ac:dyDescent="0.25">
      <c r="A50" s="97" t="str">
        <f t="shared" si="35"/>
        <v/>
      </c>
      <c r="B50" s="101"/>
      <c r="C50" s="101"/>
      <c r="D50" s="102"/>
      <c r="E50" s="103"/>
      <c r="F50" s="102"/>
      <c r="G50" s="102"/>
      <c r="H50" s="102"/>
      <c r="I50" s="102"/>
      <c r="J50" s="104" t="str">
        <f t="shared" si="0"/>
        <v/>
      </c>
      <c r="K50" s="105" t="str">
        <f t="shared" si="1"/>
        <v/>
      </c>
      <c r="L50" s="105" t="str">
        <f t="shared" si="2"/>
        <v>999:99.99</v>
      </c>
      <c r="N50" s="57" t="str">
        <f t="shared" si="3"/>
        <v/>
      </c>
      <c r="O50" s="57" t="str">
        <f t="shared" si="4"/>
        <v/>
      </c>
      <c r="P50" s="57" t="str">
        <f t="shared" si="5"/>
        <v/>
      </c>
      <c r="Q50" s="57" t="str">
        <f t="shared" si="6"/>
        <v/>
      </c>
      <c r="R50" s="57">
        <f t="shared" si="7"/>
        <v>0</v>
      </c>
      <c r="S50" s="57">
        <f t="shared" si="8"/>
        <v>0</v>
      </c>
      <c r="T50" s="57">
        <f t="shared" si="9"/>
        <v>0</v>
      </c>
      <c r="U50" s="57">
        <f t="shared" si="10"/>
        <v>0</v>
      </c>
      <c r="V50" s="57" t="str">
        <f t="shared" si="11"/>
        <v/>
      </c>
      <c r="W50" s="57" t="str">
        <f t="shared" si="12"/>
        <v/>
      </c>
      <c r="X50" s="57">
        <f t="shared" si="13"/>
        <v>0</v>
      </c>
      <c r="Y50" s="57">
        <f t="shared" si="14"/>
        <v>0</v>
      </c>
      <c r="Z50" s="57">
        <f t="shared" si="15"/>
        <v>0</v>
      </c>
      <c r="AA50" s="57">
        <f t="shared" si="16"/>
        <v>0</v>
      </c>
      <c r="AB50" s="57">
        <f t="shared" si="17"/>
        <v>0</v>
      </c>
      <c r="AC50" s="57">
        <f t="shared" si="18"/>
        <v>0</v>
      </c>
      <c r="AD50" s="57">
        <f t="shared" si="19"/>
        <v>0</v>
      </c>
      <c r="AE50" s="57">
        <f t="shared" si="20"/>
        <v>0</v>
      </c>
      <c r="AF50" s="57">
        <f t="shared" si="21"/>
        <v>0</v>
      </c>
      <c r="AG50" s="106" t="str">
        <f t="shared" si="22"/>
        <v/>
      </c>
      <c r="AH50" s="106" t="str">
        <f t="shared" si="22"/>
        <v/>
      </c>
      <c r="AI50" s="106" t="str">
        <f t="shared" si="22"/>
        <v/>
      </c>
      <c r="AJ50" s="106" t="str">
        <f t="shared" si="22"/>
        <v/>
      </c>
      <c r="AK50" s="106">
        <f t="shared" si="23"/>
        <v>0</v>
      </c>
      <c r="AL50" s="106">
        <f t="shared" si="24"/>
        <v>0</v>
      </c>
      <c r="AM50" s="106">
        <f t="shared" si="25"/>
        <v>0</v>
      </c>
      <c r="AN50" s="106">
        <f t="shared" si="26"/>
        <v>0</v>
      </c>
      <c r="AO50" s="106">
        <f t="shared" si="27"/>
        <v>0</v>
      </c>
      <c r="AP50" s="106" t="str">
        <f t="shared" si="28"/>
        <v/>
      </c>
      <c r="AQ50" s="57">
        <f t="shared" si="29"/>
        <v>0</v>
      </c>
      <c r="AR50" s="57" t="str">
        <f t="shared" si="30"/>
        <v/>
      </c>
      <c r="AS50" s="57" t="str">
        <f t="shared" si="31"/>
        <v/>
      </c>
      <c r="AT50" s="57" t="str">
        <f t="shared" si="32"/>
        <v/>
      </c>
      <c r="AU50" s="57" t="str">
        <f t="shared" si="33"/>
        <v/>
      </c>
      <c r="BA50" s="18">
        <v>44</v>
      </c>
      <c r="BB50" s="18" t="str">
        <f>選手!C45</f>
        <v/>
      </c>
      <c r="BC50" s="18" t="str">
        <f>選手!L45</f>
        <v/>
      </c>
      <c r="BD50" s="18" t="str">
        <f>選手!F45</f>
        <v/>
      </c>
      <c r="BE50" s="18">
        <f>選手!B45</f>
        <v>0</v>
      </c>
      <c r="BG50" s="18" t="str">
        <f>選手!A45</f>
        <v/>
      </c>
      <c r="BH50" s="18">
        <f t="shared" si="38"/>
        <v>0</v>
      </c>
      <c r="BI50" s="18">
        <f t="shared" si="38"/>
        <v>0</v>
      </c>
      <c r="BJ50" s="18">
        <f t="shared" si="38"/>
        <v>0</v>
      </c>
      <c r="BK50" s="18">
        <f t="shared" si="38"/>
        <v>0</v>
      </c>
      <c r="BL50" s="18">
        <f t="shared" si="38"/>
        <v>0</v>
      </c>
      <c r="BM50" s="18">
        <f t="shared" si="38"/>
        <v>0</v>
      </c>
      <c r="BN50" s="18">
        <f t="shared" si="38"/>
        <v>0</v>
      </c>
      <c r="BO50" s="18">
        <f t="shared" si="38"/>
        <v>0</v>
      </c>
      <c r="BP50" s="18">
        <f t="shared" si="38"/>
        <v>0</v>
      </c>
      <c r="BQ50" s="18">
        <f t="shared" si="38"/>
        <v>0</v>
      </c>
      <c r="BR50" s="18">
        <f t="shared" si="38"/>
        <v>0</v>
      </c>
      <c r="BS50" s="18">
        <f t="shared" si="38"/>
        <v>0</v>
      </c>
    </row>
    <row r="51" spans="1:71" s="18" customFormat="1" ht="14.25" customHeight="1" x14ac:dyDescent="0.25">
      <c r="A51" s="97" t="str">
        <f t="shared" si="35"/>
        <v/>
      </c>
      <c r="B51" s="101"/>
      <c r="C51" s="101"/>
      <c r="D51" s="102"/>
      <c r="E51" s="103"/>
      <c r="F51" s="102"/>
      <c r="G51" s="102"/>
      <c r="H51" s="102"/>
      <c r="I51" s="102"/>
      <c r="J51" s="104" t="str">
        <f t="shared" si="0"/>
        <v/>
      </c>
      <c r="K51" s="105" t="str">
        <f t="shared" si="1"/>
        <v/>
      </c>
      <c r="L51" s="105" t="str">
        <f t="shared" si="2"/>
        <v>999:99.99</v>
      </c>
      <c r="N51" s="57" t="str">
        <f t="shared" si="3"/>
        <v/>
      </c>
      <c r="O51" s="57" t="str">
        <f t="shared" si="4"/>
        <v/>
      </c>
      <c r="P51" s="57" t="str">
        <f t="shared" si="5"/>
        <v/>
      </c>
      <c r="Q51" s="57" t="str">
        <f t="shared" si="6"/>
        <v/>
      </c>
      <c r="R51" s="57">
        <f t="shared" si="7"/>
        <v>0</v>
      </c>
      <c r="S51" s="57">
        <f t="shared" si="8"/>
        <v>0</v>
      </c>
      <c r="T51" s="57">
        <f t="shared" si="9"/>
        <v>0</v>
      </c>
      <c r="U51" s="57">
        <f t="shared" si="10"/>
        <v>0</v>
      </c>
      <c r="V51" s="57" t="str">
        <f t="shared" si="11"/>
        <v/>
      </c>
      <c r="W51" s="57" t="str">
        <f t="shared" si="12"/>
        <v/>
      </c>
      <c r="X51" s="57">
        <f t="shared" si="13"/>
        <v>0</v>
      </c>
      <c r="Y51" s="57">
        <f t="shared" si="14"/>
        <v>0</v>
      </c>
      <c r="Z51" s="57">
        <f t="shared" si="15"/>
        <v>0</v>
      </c>
      <c r="AA51" s="57">
        <f t="shared" si="16"/>
        <v>0</v>
      </c>
      <c r="AB51" s="57">
        <f t="shared" si="17"/>
        <v>0</v>
      </c>
      <c r="AC51" s="57">
        <f t="shared" si="18"/>
        <v>0</v>
      </c>
      <c r="AD51" s="57">
        <f t="shared" si="19"/>
        <v>0</v>
      </c>
      <c r="AE51" s="57">
        <f t="shared" si="20"/>
        <v>0</v>
      </c>
      <c r="AF51" s="57">
        <f t="shared" si="21"/>
        <v>0</v>
      </c>
      <c r="AG51" s="106" t="str">
        <f t="shared" si="22"/>
        <v/>
      </c>
      <c r="AH51" s="106" t="str">
        <f t="shared" si="22"/>
        <v/>
      </c>
      <c r="AI51" s="106" t="str">
        <f t="shared" si="22"/>
        <v/>
      </c>
      <c r="AJ51" s="106" t="str">
        <f t="shared" si="22"/>
        <v/>
      </c>
      <c r="AK51" s="106">
        <f t="shared" si="23"/>
        <v>0</v>
      </c>
      <c r="AL51" s="106">
        <f t="shared" si="24"/>
        <v>0</v>
      </c>
      <c r="AM51" s="106">
        <f t="shared" si="25"/>
        <v>0</v>
      </c>
      <c r="AN51" s="106">
        <f t="shared" si="26"/>
        <v>0</v>
      </c>
      <c r="AO51" s="106">
        <f t="shared" si="27"/>
        <v>0</v>
      </c>
      <c r="AP51" s="106" t="str">
        <f t="shared" si="28"/>
        <v/>
      </c>
      <c r="AQ51" s="57">
        <f t="shared" si="29"/>
        <v>0</v>
      </c>
      <c r="AR51" s="57" t="str">
        <f t="shared" si="30"/>
        <v/>
      </c>
      <c r="AS51" s="57" t="str">
        <f t="shared" si="31"/>
        <v/>
      </c>
      <c r="AT51" s="57" t="str">
        <f t="shared" si="32"/>
        <v/>
      </c>
      <c r="AU51" s="57" t="str">
        <f t="shared" si="33"/>
        <v/>
      </c>
      <c r="BA51" s="18">
        <v>45</v>
      </c>
      <c r="BB51" s="18" t="str">
        <f>選手!C46</f>
        <v/>
      </c>
      <c r="BC51" s="18" t="str">
        <f>選手!L46</f>
        <v/>
      </c>
      <c r="BD51" s="18" t="str">
        <f>選手!F46</f>
        <v/>
      </c>
      <c r="BE51" s="18">
        <f>選手!B46</f>
        <v>0</v>
      </c>
      <c r="BG51" s="18" t="str">
        <f>選手!A46</f>
        <v/>
      </c>
      <c r="BH51" s="18">
        <f t="shared" si="38"/>
        <v>0</v>
      </c>
      <c r="BI51" s="18">
        <f t="shared" si="38"/>
        <v>0</v>
      </c>
      <c r="BJ51" s="18">
        <f t="shared" si="38"/>
        <v>0</v>
      </c>
      <c r="BK51" s="18">
        <f t="shared" si="38"/>
        <v>0</v>
      </c>
      <c r="BL51" s="18">
        <f t="shared" si="38"/>
        <v>0</v>
      </c>
      <c r="BM51" s="18">
        <f t="shared" si="38"/>
        <v>0</v>
      </c>
      <c r="BN51" s="18">
        <f t="shared" si="38"/>
        <v>0</v>
      </c>
      <c r="BO51" s="18">
        <f t="shared" si="38"/>
        <v>0</v>
      </c>
      <c r="BP51" s="18">
        <f t="shared" si="38"/>
        <v>0</v>
      </c>
      <c r="BQ51" s="18">
        <f t="shared" si="38"/>
        <v>0</v>
      </c>
      <c r="BR51" s="18">
        <f t="shared" si="38"/>
        <v>0</v>
      </c>
      <c r="BS51" s="18">
        <f t="shared" si="38"/>
        <v>0</v>
      </c>
    </row>
    <row r="52" spans="1:71" s="18" customFormat="1" ht="14.25" customHeight="1" x14ac:dyDescent="0.25">
      <c r="A52" s="97" t="str">
        <f t="shared" si="35"/>
        <v/>
      </c>
      <c r="B52" s="101"/>
      <c r="C52" s="101"/>
      <c r="D52" s="102"/>
      <c r="E52" s="103"/>
      <c r="F52" s="102"/>
      <c r="G52" s="102"/>
      <c r="H52" s="102"/>
      <c r="I52" s="102"/>
      <c r="J52" s="104" t="str">
        <f t="shared" si="0"/>
        <v/>
      </c>
      <c r="K52" s="105" t="str">
        <f t="shared" si="1"/>
        <v/>
      </c>
      <c r="L52" s="105" t="str">
        <f t="shared" si="2"/>
        <v>999:99.99</v>
      </c>
      <c r="N52" s="57" t="str">
        <f t="shared" si="3"/>
        <v/>
      </c>
      <c r="O52" s="57" t="str">
        <f t="shared" si="4"/>
        <v/>
      </c>
      <c r="P52" s="57" t="str">
        <f t="shared" si="5"/>
        <v/>
      </c>
      <c r="Q52" s="57" t="str">
        <f t="shared" si="6"/>
        <v/>
      </c>
      <c r="R52" s="57">
        <f t="shared" si="7"/>
        <v>0</v>
      </c>
      <c r="S52" s="57">
        <f t="shared" si="8"/>
        <v>0</v>
      </c>
      <c r="T52" s="57">
        <f t="shared" si="9"/>
        <v>0</v>
      </c>
      <c r="U52" s="57">
        <f t="shared" si="10"/>
        <v>0</v>
      </c>
      <c r="V52" s="57" t="str">
        <f t="shared" si="11"/>
        <v/>
      </c>
      <c r="W52" s="57" t="str">
        <f t="shared" si="12"/>
        <v/>
      </c>
      <c r="X52" s="57">
        <f t="shared" si="13"/>
        <v>0</v>
      </c>
      <c r="Y52" s="57">
        <f t="shared" si="14"/>
        <v>0</v>
      </c>
      <c r="Z52" s="57">
        <f t="shared" si="15"/>
        <v>0</v>
      </c>
      <c r="AA52" s="57">
        <f t="shared" si="16"/>
        <v>0</v>
      </c>
      <c r="AB52" s="57">
        <f t="shared" si="17"/>
        <v>0</v>
      </c>
      <c r="AC52" s="57">
        <f t="shared" si="18"/>
        <v>0</v>
      </c>
      <c r="AD52" s="57">
        <f t="shared" si="19"/>
        <v>0</v>
      </c>
      <c r="AE52" s="57">
        <f t="shared" si="20"/>
        <v>0</v>
      </c>
      <c r="AF52" s="57">
        <f t="shared" si="21"/>
        <v>0</v>
      </c>
      <c r="AG52" s="106" t="str">
        <f t="shared" si="22"/>
        <v/>
      </c>
      <c r="AH52" s="106" t="str">
        <f t="shared" si="22"/>
        <v/>
      </c>
      <c r="AI52" s="106" t="str">
        <f t="shared" si="22"/>
        <v/>
      </c>
      <c r="AJ52" s="106" t="str">
        <f t="shared" si="22"/>
        <v/>
      </c>
      <c r="AK52" s="106">
        <f t="shared" si="23"/>
        <v>0</v>
      </c>
      <c r="AL52" s="106">
        <f t="shared" si="24"/>
        <v>0</v>
      </c>
      <c r="AM52" s="106">
        <f t="shared" si="25"/>
        <v>0</v>
      </c>
      <c r="AN52" s="106">
        <f t="shared" si="26"/>
        <v>0</v>
      </c>
      <c r="AO52" s="106">
        <f t="shared" si="27"/>
        <v>0</v>
      </c>
      <c r="AP52" s="106" t="str">
        <f t="shared" si="28"/>
        <v/>
      </c>
      <c r="AQ52" s="57">
        <f t="shared" si="29"/>
        <v>0</v>
      </c>
      <c r="AR52" s="57" t="str">
        <f t="shared" si="30"/>
        <v/>
      </c>
      <c r="AS52" s="57" t="str">
        <f t="shared" si="31"/>
        <v/>
      </c>
      <c r="AT52" s="57" t="str">
        <f t="shared" si="32"/>
        <v/>
      </c>
      <c r="AU52" s="57" t="str">
        <f t="shared" si="33"/>
        <v/>
      </c>
      <c r="BA52" s="18">
        <v>46</v>
      </c>
      <c r="BB52" s="18" t="str">
        <f>選手!C47</f>
        <v/>
      </c>
      <c r="BC52" s="18" t="str">
        <f>選手!L47</f>
        <v/>
      </c>
      <c r="BD52" s="18" t="str">
        <f>選手!F47</f>
        <v/>
      </c>
      <c r="BE52" s="18">
        <f>選手!B47</f>
        <v>0</v>
      </c>
      <c r="BG52" s="18" t="str">
        <f>選手!A47</f>
        <v/>
      </c>
      <c r="BH52" s="18">
        <f t="shared" si="38"/>
        <v>0</v>
      </c>
      <c r="BI52" s="18">
        <f t="shared" si="38"/>
        <v>0</v>
      </c>
      <c r="BJ52" s="18">
        <f t="shared" si="38"/>
        <v>0</v>
      </c>
      <c r="BK52" s="18">
        <f t="shared" si="38"/>
        <v>0</v>
      </c>
      <c r="BL52" s="18">
        <f t="shared" si="38"/>
        <v>0</v>
      </c>
      <c r="BM52" s="18">
        <f t="shared" si="38"/>
        <v>0</v>
      </c>
      <c r="BN52" s="18">
        <f t="shared" si="38"/>
        <v>0</v>
      </c>
      <c r="BO52" s="18">
        <f t="shared" si="38"/>
        <v>0</v>
      </c>
      <c r="BP52" s="18">
        <f t="shared" si="38"/>
        <v>0</v>
      </c>
      <c r="BQ52" s="18">
        <f t="shared" si="38"/>
        <v>0</v>
      </c>
      <c r="BR52" s="18">
        <f t="shared" si="38"/>
        <v>0</v>
      </c>
      <c r="BS52" s="18">
        <f t="shared" si="38"/>
        <v>0</v>
      </c>
    </row>
    <row r="53" spans="1:71" s="18" customFormat="1" ht="14.25" customHeight="1" x14ac:dyDescent="0.25">
      <c r="A53" s="97" t="str">
        <f t="shared" si="35"/>
        <v/>
      </c>
      <c r="B53" s="101"/>
      <c r="C53" s="101"/>
      <c r="D53" s="102"/>
      <c r="E53" s="103"/>
      <c r="F53" s="102"/>
      <c r="G53" s="102"/>
      <c r="H53" s="102"/>
      <c r="I53" s="102"/>
      <c r="J53" s="104" t="str">
        <f t="shared" si="0"/>
        <v/>
      </c>
      <c r="K53" s="105" t="str">
        <f t="shared" si="1"/>
        <v/>
      </c>
      <c r="L53" s="105" t="str">
        <f t="shared" si="2"/>
        <v>999:99.99</v>
      </c>
      <c r="N53" s="57" t="str">
        <f t="shared" si="3"/>
        <v/>
      </c>
      <c r="O53" s="57" t="str">
        <f t="shared" si="4"/>
        <v/>
      </c>
      <c r="P53" s="57" t="str">
        <f t="shared" si="5"/>
        <v/>
      </c>
      <c r="Q53" s="57" t="str">
        <f t="shared" si="6"/>
        <v/>
      </c>
      <c r="R53" s="57">
        <f t="shared" si="7"/>
        <v>0</v>
      </c>
      <c r="S53" s="57">
        <f t="shared" si="8"/>
        <v>0</v>
      </c>
      <c r="T53" s="57">
        <f t="shared" si="9"/>
        <v>0</v>
      </c>
      <c r="U53" s="57">
        <f t="shared" si="10"/>
        <v>0</v>
      </c>
      <c r="V53" s="57" t="str">
        <f t="shared" si="11"/>
        <v/>
      </c>
      <c r="W53" s="57" t="str">
        <f t="shared" si="12"/>
        <v/>
      </c>
      <c r="X53" s="57">
        <f t="shared" si="13"/>
        <v>0</v>
      </c>
      <c r="Y53" s="57">
        <f t="shared" si="14"/>
        <v>0</v>
      </c>
      <c r="Z53" s="57">
        <f t="shared" si="15"/>
        <v>0</v>
      </c>
      <c r="AA53" s="57">
        <f t="shared" si="16"/>
        <v>0</v>
      </c>
      <c r="AB53" s="57">
        <f t="shared" si="17"/>
        <v>0</v>
      </c>
      <c r="AC53" s="57">
        <f t="shared" si="18"/>
        <v>0</v>
      </c>
      <c r="AD53" s="57">
        <f t="shared" si="19"/>
        <v>0</v>
      </c>
      <c r="AE53" s="57">
        <f t="shared" si="20"/>
        <v>0</v>
      </c>
      <c r="AF53" s="57">
        <f t="shared" si="21"/>
        <v>0</v>
      </c>
      <c r="AG53" s="106" t="str">
        <f t="shared" si="22"/>
        <v/>
      </c>
      <c r="AH53" s="106" t="str">
        <f t="shared" si="22"/>
        <v/>
      </c>
      <c r="AI53" s="106" t="str">
        <f t="shared" si="22"/>
        <v/>
      </c>
      <c r="AJ53" s="106" t="str">
        <f t="shared" si="22"/>
        <v/>
      </c>
      <c r="AK53" s="106">
        <f t="shared" si="23"/>
        <v>0</v>
      </c>
      <c r="AL53" s="106">
        <f t="shared" si="24"/>
        <v>0</v>
      </c>
      <c r="AM53" s="106">
        <f t="shared" si="25"/>
        <v>0</v>
      </c>
      <c r="AN53" s="106">
        <f t="shared" si="26"/>
        <v>0</v>
      </c>
      <c r="AO53" s="106">
        <f t="shared" si="27"/>
        <v>0</v>
      </c>
      <c r="AP53" s="106" t="str">
        <f t="shared" si="28"/>
        <v/>
      </c>
      <c r="AQ53" s="57">
        <f t="shared" si="29"/>
        <v>0</v>
      </c>
      <c r="AR53" s="57" t="str">
        <f t="shared" si="30"/>
        <v/>
      </c>
      <c r="AS53" s="57" t="str">
        <f t="shared" si="31"/>
        <v/>
      </c>
      <c r="AT53" s="57" t="str">
        <f t="shared" si="32"/>
        <v/>
      </c>
      <c r="AU53" s="57" t="str">
        <f t="shared" si="33"/>
        <v/>
      </c>
      <c r="BA53" s="18">
        <v>47</v>
      </c>
      <c r="BB53" s="18" t="str">
        <f>選手!C48</f>
        <v/>
      </c>
      <c r="BC53" s="18" t="str">
        <f>選手!L48</f>
        <v/>
      </c>
      <c r="BD53" s="18" t="str">
        <f>選手!F48</f>
        <v/>
      </c>
      <c r="BE53" s="18">
        <f>選手!B48</f>
        <v>0</v>
      </c>
      <c r="BG53" s="18" t="str">
        <f>選手!A48</f>
        <v/>
      </c>
      <c r="BH53" s="18">
        <f t="shared" si="38"/>
        <v>0</v>
      </c>
      <c r="BI53" s="18">
        <f t="shared" si="38"/>
        <v>0</v>
      </c>
      <c r="BJ53" s="18">
        <f t="shared" si="38"/>
        <v>0</v>
      </c>
      <c r="BK53" s="18">
        <f t="shared" si="38"/>
        <v>0</v>
      </c>
      <c r="BL53" s="18">
        <f t="shared" si="38"/>
        <v>0</v>
      </c>
      <c r="BM53" s="18">
        <f t="shared" si="38"/>
        <v>0</v>
      </c>
      <c r="BN53" s="18">
        <f t="shared" si="38"/>
        <v>0</v>
      </c>
      <c r="BO53" s="18">
        <f t="shared" si="38"/>
        <v>0</v>
      </c>
      <c r="BP53" s="18">
        <f t="shared" si="38"/>
        <v>0</v>
      </c>
      <c r="BQ53" s="18">
        <f t="shared" si="38"/>
        <v>0</v>
      </c>
      <c r="BR53" s="18">
        <f t="shared" si="38"/>
        <v>0</v>
      </c>
      <c r="BS53" s="18">
        <f t="shared" si="38"/>
        <v>0</v>
      </c>
    </row>
    <row r="54" spans="1:71" s="18" customFormat="1" ht="14.25" customHeight="1" x14ac:dyDescent="0.25">
      <c r="A54" s="97" t="str">
        <f t="shared" si="35"/>
        <v/>
      </c>
      <c r="B54" s="101"/>
      <c r="C54" s="101"/>
      <c r="D54" s="102"/>
      <c r="E54" s="103"/>
      <c r="F54" s="102"/>
      <c r="G54" s="102"/>
      <c r="H54" s="102"/>
      <c r="I54" s="102"/>
      <c r="J54" s="104" t="str">
        <f t="shared" si="0"/>
        <v/>
      </c>
      <c r="K54" s="105" t="str">
        <f>IF(D54="","",SUM(X54:AA54))</f>
        <v/>
      </c>
      <c r="L54" s="105" t="str">
        <f t="shared" si="2"/>
        <v>999:99.99</v>
      </c>
      <c r="N54" s="57" t="str">
        <f t="shared" si="3"/>
        <v/>
      </c>
      <c r="O54" s="57" t="str">
        <f t="shared" si="4"/>
        <v/>
      </c>
      <c r="P54" s="57" t="str">
        <f t="shared" si="5"/>
        <v/>
      </c>
      <c r="Q54" s="57" t="str">
        <f t="shared" si="6"/>
        <v/>
      </c>
      <c r="R54" s="57">
        <f t="shared" si="7"/>
        <v>0</v>
      </c>
      <c r="S54" s="57">
        <f t="shared" si="8"/>
        <v>0</v>
      </c>
      <c r="T54" s="57">
        <f t="shared" si="9"/>
        <v>0</v>
      </c>
      <c r="U54" s="57">
        <f t="shared" si="10"/>
        <v>0</v>
      </c>
      <c r="V54" s="57" t="str">
        <f t="shared" si="11"/>
        <v/>
      </c>
      <c r="W54" s="57" t="str">
        <f t="shared" si="12"/>
        <v/>
      </c>
      <c r="X54" s="57">
        <f t="shared" si="13"/>
        <v>0</v>
      </c>
      <c r="Y54" s="57">
        <f t="shared" si="14"/>
        <v>0</v>
      </c>
      <c r="Z54" s="57">
        <f t="shared" si="15"/>
        <v>0</v>
      </c>
      <c r="AA54" s="57">
        <f t="shared" si="16"/>
        <v>0</v>
      </c>
      <c r="AB54" s="57">
        <f t="shared" si="17"/>
        <v>0</v>
      </c>
      <c r="AC54" s="57">
        <f t="shared" si="18"/>
        <v>0</v>
      </c>
      <c r="AD54" s="57">
        <f t="shared" si="19"/>
        <v>0</v>
      </c>
      <c r="AE54" s="57">
        <f t="shared" si="20"/>
        <v>0</v>
      </c>
      <c r="AF54" s="57">
        <f t="shared" si="21"/>
        <v>0</v>
      </c>
      <c r="AG54" s="106" t="str">
        <f t="shared" si="22"/>
        <v/>
      </c>
      <c r="AH54" s="106" t="str">
        <f t="shared" si="22"/>
        <v/>
      </c>
      <c r="AI54" s="106" t="str">
        <f t="shared" si="22"/>
        <v/>
      </c>
      <c r="AJ54" s="106" t="str">
        <f t="shared" si="22"/>
        <v/>
      </c>
      <c r="AK54" s="106">
        <f t="shared" si="23"/>
        <v>0</v>
      </c>
      <c r="AL54" s="106">
        <f t="shared" si="24"/>
        <v>0</v>
      </c>
      <c r="AM54" s="106">
        <f t="shared" si="25"/>
        <v>0</v>
      </c>
      <c r="AN54" s="106">
        <f t="shared" si="26"/>
        <v>0</v>
      </c>
      <c r="AO54" s="106">
        <f t="shared" si="27"/>
        <v>0</v>
      </c>
      <c r="AP54" s="106" t="str">
        <f t="shared" si="28"/>
        <v/>
      </c>
      <c r="AQ54" s="57">
        <f t="shared" si="29"/>
        <v>0</v>
      </c>
      <c r="AR54" s="57" t="str">
        <f t="shared" si="30"/>
        <v/>
      </c>
      <c r="AS54" s="57" t="str">
        <f t="shared" si="31"/>
        <v/>
      </c>
      <c r="AT54" s="57" t="str">
        <f t="shared" si="32"/>
        <v/>
      </c>
      <c r="AU54" s="57" t="str">
        <f t="shared" si="33"/>
        <v/>
      </c>
      <c r="BA54" s="18">
        <v>48</v>
      </c>
      <c r="BB54" s="18" t="str">
        <f>選手!C49</f>
        <v/>
      </c>
      <c r="BC54" s="18" t="str">
        <f>選手!L49</f>
        <v/>
      </c>
      <c r="BD54" s="18" t="str">
        <f>選手!F49</f>
        <v/>
      </c>
      <c r="BE54" s="18">
        <f>選手!B49</f>
        <v>0</v>
      </c>
      <c r="BG54" s="18" t="str">
        <f>選手!A49</f>
        <v/>
      </c>
      <c r="BH54" s="18">
        <f t="shared" si="38"/>
        <v>0</v>
      </c>
      <c r="BI54" s="18">
        <f t="shared" si="38"/>
        <v>0</v>
      </c>
      <c r="BJ54" s="18">
        <f t="shared" si="38"/>
        <v>0</v>
      </c>
      <c r="BK54" s="18">
        <f t="shared" si="38"/>
        <v>0</v>
      </c>
      <c r="BL54" s="18">
        <f t="shared" si="38"/>
        <v>0</v>
      </c>
      <c r="BM54" s="18">
        <f t="shared" si="38"/>
        <v>0</v>
      </c>
      <c r="BN54" s="18">
        <f t="shared" si="38"/>
        <v>0</v>
      </c>
      <c r="BO54" s="18">
        <f t="shared" si="38"/>
        <v>0</v>
      </c>
      <c r="BP54" s="18">
        <f t="shared" si="38"/>
        <v>0</v>
      </c>
      <c r="BQ54" s="18">
        <f t="shared" si="38"/>
        <v>0</v>
      </c>
      <c r="BR54" s="18">
        <f t="shared" si="38"/>
        <v>0</v>
      </c>
      <c r="BS54" s="18">
        <f t="shared" si="38"/>
        <v>0</v>
      </c>
    </row>
    <row r="55" spans="1:71" s="18" customFormat="1" ht="14.25" customHeight="1" x14ac:dyDescent="0.25">
      <c r="A55" s="97" t="str">
        <f t="shared" si="35"/>
        <v/>
      </c>
      <c r="B55" s="101"/>
      <c r="C55" s="101"/>
      <c r="D55" s="102"/>
      <c r="E55" s="103"/>
      <c r="F55" s="102"/>
      <c r="G55" s="102"/>
      <c r="H55" s="102"/>
      <c r="I55" s="102"/>
      <c r="J55" s="104" t="str">
        <f t="shared" si="0"/>
        <v/>
      </c>
      <c r="K55" s="105" t="str">
        <f>IF(D55="","",SUM(X55:AA55))</f>
        <v/>
      </c>
      <c r="L55" s="105" t="str">
        <f t="shared" si="2"/>
        <v>999:99.99</v>
      </c>
      <c r="N55" s="57" t="str">
        <f t="shared" si="3"/>
        <v/>
      </c>
      <c r="O55" s="57" t="str">
        <f t="shared" si="4"/>
        <v/>
      </c>
      <c r="P55" s="57" t="str">
        <f t="shared" si="5"/>
        <v/>
      </c>
      <c r="Q55" s="57" t="str">
        <f t="shared" si="6"/>
        <v/>
      </c>
      <c r="R55" s="57">
        <f t="shared" si="7"/>
        <v>0</v>
      </c>
      <c r="S55" s="57">
        <f t="shared" si="8"/>
        <v>0</v>
      </c>
      <c r="T55" s="57">
        <f t="shared" si="9"/>
        <v>0</v>
      </c>
      <c r="U55" s="57">
        <f t="shared" si="10"/>
        <v>0</v>
      </c>
      <c r="V55" s="57" t="str">
        <f t="shared" si="11"/>
        <v/>
      </c>
      <c r="W55" s="57" t="str">
        <f t="shared" si="12"/>
        <v/>
      </c>
      <c r="X55" s="57">
        <f t="shared" si="13"/>
        <v>0</v>
      </c>
      <c r="Y55" s="57">
        <f t="shared" si="14"/>
        <v>0</v>
      </c>
      <c r="Z55" s="57">
        <f t="shared" si="15"/>
        <v>0</v>
      </c>
      <c r="AA55" s="57">
        <f t="shared" si="16"/>
        <v>0</v>
      </c>
      <c r="AB55" s="57">
        <f t="shared" si="17"/>
        <v>0</v>
      </c>
      <c r="AC55" s="57">
        <f t="shared" si="18"/>
        <v>0</v>
      </c>
      <c r="AD55" s="57">
        <f t="shared" si="19"/>
        <v>0</v>
      </c>
      <c r="AE55" s="57">
        <f t="shared" si="20"/>
        <v>0</v>
      </c>
      <c r="AF55" s="57">
        <f t="shared" si="21"/>
        <v>0</v>
      </c>
      <c r="AG55" s="106" t="str">
        <f t="shared" si="22"/>
        <v/>
      </c>
      <c r="AH55" s="106" t="str">
        <f t="shared" si="22"/>
        <v/>
      </c>
      <c r="AI55" s="106" t="str">
        <f t="shared" si="22"/>
        <v/>
      </c>
      <c r="AJ55" s="106" t="str">
        <f t="shared" si="22"/>
        <v/>
      </c>
      <c r="AK55" s="106">
        <f t="shared" si="23"/>
        <v>0</v>
      </c>
      <c r="AL55" s="106">
        <f t="shared" si="24"/>
        <v>0</v>
      </c>
      <c r="AM55" s="106">
        <f t="shared" si="25"/>
        <v>0</v>
      </c>
      <c r="AN55" s="106">
        <f t="shared" si="26"/>
        <v>0</v>
      </c>
      <c r="AO55" s="106">
        <f t="shared" si="27"/>
        <v>0</v>
      </c>
      <c r="AP55" s="106" t="str">
        <f t="shared" si="28"/>
        <v/>
      </c>
      <c r="AQ55" s="57">
        <f t="shared" si="29"/>
        <v>0</v>
      </c>
      <c r="AR55" s="57" t="str">
        <f t="shared" si="30"/>
        <v/>
      </c>
      <c r="AS55" s="57" t="str">
        <f t="shared" si="31"/>
        <v/>
      </c>
      <c r="AT55" s="57" t="str">
        <f t="shared" si="32"/>
        <v/>
      </c>
      <c r="AU55" s="57" t="str">
        <f t="shared" si="33"/>
        <v/>
      </c>
      <c r="BA55" s="18">
        <v>49</v>
      </c>
      <c r="BB55" s="18" t="str">
        <f>選手!C50</f>
        <v/>
      </c>
      <c r="BC55" s="18" t="str">
        <f>選手!L50</f>
        <v/>
      </c>
      <c r="BD55" s="18" t="str">
        <f>選手!F50</f>
        <v/>
      </c>
      <c r="BE55" s="18">
        <f>選手!B50</f>
        <v>0</v>
      </c>
      <c r="BG55" s="18" t="str">
        <f>選手!A50</f>
        <v/>
      </c>
      <c r="BH55" s="18">
        <f t="shared" si="38"/>
        <v>0</v>
      </c>
      <c r="BI55" s="18">
        <f t="shared" si="38"/>
        <v>0</v>
      </c>
      <c r="BJ55" s="18">
        <f t="shared" si="38"/>
        <v>0</v>
      </c>
      <c r="BK55" s="18">
        <f t="shared" si="38"/>
        <v>0</v>
      </c>
      <c r="BL55" s="18">
        <f t="shared" si="38"/>
        <v>0</v>
      </c>
      <c r="BM55" s="18">
        <f t="shared" si="38"/>
        <v>0</v>
      </c>
      <c r="BN55" s="18">
        <f t="shared" si="38"/>
        <v>0</v>
      </c>
      <c r="BO55" s="18">
        <f t="shared" si="38"/>
        <v>0</v>
      </c>
      <c r="BP55" s="18">
        <f t="shared" si="38"/>
        <v>0</v>
      </c>
      <c r="BQ55" s="18">
        <f t="shared" si="38"/>
        <v>0</v>
      </c>
      <c r="BR55" s="18">
        <f t="shared" si="38"/>
        <v>0</v>
      </c>
      <c r="BS55" s="18">
        <f t="shared" si="38"/>
        <v>0</v>
      </c>
    </row>
    <row r="56" spans="1:71" s="18" customFormat="1" ht="14.25" customHeight="1" x14ac:dyDescent="0.25">
      <c r="A56" s="97" t="str">
        <f t="shared" si="35"/>
        <v/>
      </c>
      <c r="B56" s="101"/>
      <c r="C56" s="101"/>
      <c r="D56" s="102"/>
      <c r="E56" s="103"/>
      <c r="F56" s="102"/>
      <c r="G56" s="102"/>
      <c r="H56" s="102"/>
      <c r="I56" s="102"/>
      <c r="J56" s="104" t="str">
        <f t="shared" si="0"/>
        <v/>
      </c>
      <c r="K56" s="105" t="str">
        <f t="shared" ref="K56:K65" si="39">IF(D56="","",SUM(X56:AA56))</f>
        <v/>
      </c>
      <c r="L56" s="105" t="str">
        <f t="shared" si="2"/>
        <v>999:99.99</v>
      </c>
      <c r="N56" s="57" t="str">
        <f t="shared" si="3"/>
        <v/>
      </c>
      <c r="O56" s="57" t="str">
        <f t="shared" si="4"/>
        <v/>
      </c>
      <c r="P56" s="57" t="str">
        <f t="shared" si="5"/>
        <v/>
      </c>
      <c r="Q56" s="57" t="str">
        <f t="shared" si="6"/>
        <v/>
      </c>
      <c r="R56" s="57">
        <f t="shared" si="7"/>
        <v>0</v>
      </c>
      <c r="S56" s="57">
        <f t="shared" si="8"/>
        <v>0</v>
      </c>
      <c r="T56" s="57">
        <f t="shared" si="9"/>
        <v>0</v>
      </c>
      <c r="U56" s="57">
        <f t="shared" si="10"/>
        <v>0</v>
      </c>
      <c r="V56" s="57" t="str">
        <f t="shared" si="11"/>
        <v/>
      </c>
      <c r="W56" s="57" t="str">
        <f t="shared" si="12"/>
        <v/>
      </c>
      <c r="X56" s="57">
        <f t="shared" si="13"/>
        <v>0</v>
      </c>
      <c r="Y56" s="57">
        <f t="shared" si="14"/>
        <v>0</v>
      </c>
      <c r="Z56" s="57">
        <f t="shared" si="15"/>
        <v>0</v>
      </c>
      <c r="AA56" s="57">
        <f t="shared" si="16"/>
        <v>0</v>
      </c>
      <c r="AB56" s="57">
        <f t="shared" ref="AB56:AB65" si="40">IF(SUM(X56:AA56)=0,0,IF(SUM(X56:AA56)=20,5,IF(SUM(X56:AA56)=10,9,3)))</f>
        <v>0</v>
      </c>
      <c r="AC56" s="57">
        <f t="shared" si="18"/>
        <v>0</v>
      </c>
      <c r="AD56" s="57">
        <f t="shared" si="19"/>
        <v>0</v>
      </c>
      <c r="AE56" s="57">
        <f t="shared" si="20"/>
        <v>0</v>
      </c>
      <c r="AF56" s="57">
        <f t="shared" si="21"/>
        <v>0</v>
      </c>
      <c r="AG56" s="106" t="str">
        <f t="shared" si="22"/>
        <v/>
      </c>
      <c r="AH56" s="106" t="str">
        <f t="shared" si="22"/>
        <v/>
      </c>
      <c r="AI56" s="106" t="str">
        <f t="shared" si="22"/>
        <v/>
      </c>
      <c r="AJ56" s="106" t="str">
        <f t="shared" si="22"/>
        <v/>
      </c>
      <c r="AK56" s="106">
        <f t="shared" si="23"/>
        <v>0</v>
      </c>
      <c r="AL56" s="106">
        <f t="shared" si="24"/>
        <v>0</v>
      </c>
      <c r="AM56" s="106">
        <f t="shared" si="25"/>
        <v>0</v>
      </c>
      <c r="AN56" s="106">
        <f t="shared" si="26"/>
        <v>0</v>
      </c>
      <c r="AO56" s="106">
        <f t="shared" si="27"/>
        <v>0</v>
      </c>
      <c r="AP56" s="106" t="str">
        <f t="shared" si="28"/>
        <v/>
      </c>
      <c r="AQ56" s="57">
        <f t="shared" si="29"/>
        <v>0</v>
      </c>
      <c r="AR56" s="57" t="str">
        <f t="shared" si="30"/>
        <v/>
      </c>
      <c r="AS56" s="57" t="str">
        <f t="shared" si="31"/>
        <v/>
      </c>
      <c r="AT56" s="57" t="str">
        <f t="shared" si="32"/>
        <v/>
      </c>
      <c r="AU56" s="57" t="str">
        <f t="shared" si="33"/>
        <v/>
      </c>
      <c r="BA56" s="18">
        <v>50</v>
      </c>
      <c r="BB56" s="18" t="str">
        <f>選手!C51</f>
        <v/>
      </c>
      <c r="BC56" s="18" t="str">
        <f>選手!L51</f>
        <v/>
      </c>
      <c r="BD56" s="18" t="str">
        <f>選手!F51</f>
        <v/>
      </c>
      <c r="BE56" s="18">
        <f>選手!B51</f>
        <v>0</v>
      </c>
      <c r="BG56" s="18" t="str">
        <f>選手!A51</f>
        <v/>
      </c>
      <c r="BH56" s="18">
        <f t="shared" si="38"/>
        <v>0</v>
      </c>
      <c r="BI56" s="18">
        <f t="shared" si="38"/>
        <v>0</v>
      </c>
      <c r="BJ56" s="18">
        <f t="shared" si="38"/>
        <v>0</v>
      </c>
      <c r="BK56" s="18">
        <f t="shared" si="38"/>
        <v>0</v>
      </c>
      <c r="BL56" s="18">
        <f t="shared" si="38"/>
        <v>0</v>
      </c>
      <c r="BM56" s="18">
        <f t="shared" si="38"/>
        <v>0</v>
      </c>
      <c r="BN56" s="18">
        <f t="shared" si="38"/>
        <v>0</v>
      </c>
      <c r="BO56" s="18">
        <f t="shared" si="38"/>
        <v>0</v>
      </c>
      <c r="BP56" s="18">
        <f t="shared" si="38"/>
        <v>0</v>
      </c>
      <c r="BQ56" s="18">
        <f t="shared" si="38"/>
        <v>0</v>
      </c>
      <c r="BR56" s="18">
        <f t="shared" si="38"/>
        <v>0</v>
      </c>
      <c r="BS56" s="18">
        <f t="shared" si="38"/>
        <v>0</v>
      </c>
    </row>
    <row r="57" spans="1:71" s="18" customFormat="1" ht="14.25" customHeight="1" x14ac:dyDescent="0.25">
      <c r="A57" s="97" t="str">
        <f t="shared" si="35"/>
        <v/>
      </c>
      <c r="B57" s="101"/>
      <c r="C57" s="101"/>
      <c r="D57" s="102"/>
      <c r="E57" s="103"/>
      <c r="F57" s="102"/>
      <c r="G57" s="102"/>
      <c r="H57" s="102"/>
      <c r="I57" s="102"/>
      <c r="J57" s="104" t="str">
        <f t="shared" si="0"/>
        <v/>
      </c>
      <c r="K57" s="105" t="str">
        <f t="shared" si="39"/>
        <v/>
      </c>
      <c r="L57" s="105" t="str">
        <f t="shared" si="2"/>
        <v>999:99.99</v>
      </c>
      <c r="N57" s="57" t="str">
        <f t="shared" si="3"/>
        <v/>
      </c>
      <c r="O57" s="57" t="str">
        <f t="shared" si="4"/>
        <v/>
      </c>
      <c r="P57" s="57" t="str">
        <f t="shared" si="5"/>
        <v/>
      </c>
      <c r="Q57" s="57" t="str">
        <f t="shared" si="6"/>
        <v/>
      </c>
      <c r="R57" s="57">
        <f t="shared" si="7"/>
        <v>0</v>
      </c>
      <c r="S57" s="57">
        <f t="shared" si="8"/>
        <v>0</v>
      </c>
      <c r="T57" s="57">
        <f t="shared" si="9"/>
        <v>0</v>
      </c>
      <c r="U57" s="57">
        <f t="shared" si="10"/>
        <v>0</v>
      </c>
      <c r="V57" s="57" t="str">
        <f t="shared" si="11"/>
        <v/>
      </c>
      <c r="W57" s="57" t="str">
        <f t="shared" si="12"/>
        <v/>
      </c>
      <c r="X57" s="57">
        <f t="shared" si="13"/>
        <v>0</v>
      </c>
      <c r="Y57" s="57">
        <f t="shared" si="14"/>
        <v>0</v>
      </c>
      <c r="Z57" s="57">
        <f t="shared" si="15"/>
        <v>0</v>
      </c>
      <c r="AA57" s="57">
        <f t="shared" si="16"/>
        <v>0</v>
      </c>
      <c r="AB57" s="57">
        <f t="shared" si="40"/>
        <v>0</v>
      </c>
      <c r="AC57" s="57">
        <f t="shared" si="18"/>
        <v>0</v>
      </c>
      <c r="AD57" s="57">
        <f t="shared" si="19"/>
        <v>0</v>
      </c>
      <c r="AE57" s="57">
        <f t="shared" si="20"/>
        <v>0</v>
      </c>
      <c r="AF57" s="57">
        <f t="shared" si="21"/>
        <v>0</v>
      </c>
      <c r="AG57" s="106" t="str">
        <f t="shared" si="22"/>
        <v/>
      </c>
      <c r="AH57" s="106" t="str">
        <f t="shared" si="22"/>
        <v/>
      </c>
      <c r="AI57" s="106" t="str">
        <f t="shared" si="22"/>
        <v/>
      </c>
      <c r="AJ57" s="106" t="str">
        <f t="shared" si="22"/>
        <v/>
      </c>
      <c r="AK57" s="106">
        <f t="shared" si="23"/>
        <v>0</v>
      </c>
      <c r="AL57" s="106">
        <f t="shared" si="24"/>
        <v>0</v>
      </c>
      <c r="AM57" s="106">
        <f t="shared" si="25"/>
        <v>0</v>
      </c>
      <c r="AN57" s="106">
        <f t="shared" si="26"/>
        <v>0</v>
      </c>
      <c r="AO57" s="106">
        <f t="shared" si="27"/>
        <v>0</v>
      </c>
      <c r="AP57" s="106" t="str">
        <f t="shared" si="28"/>
        <v/>
      </c>
      <c r="AQ57" s="57">
        <f t="shared" si="29"/>
        <v>0</v>
      </c>
      <c r="AR57" s="57" t="str">
        <f t="shared" si="30"/>
        <v/>
      </c>
      <c r="AS57" s="57" t="str">
        <f t="shared" si="31"/>
        <v/>
      </c>
      <c r="AT57" s="57" t="str">
        <f t="shared" si="32"/>
        <v/>
      </c>
      <c r="AU57" s="57" t="str">
        <f t="shared" si="33"/>
        <v/>
      </c>
      <c r="BA57" s="18">
        <v>51</v>
      </c>
      <c r="BB57" s="18" t="str">
        <f>選手!C52</f>
        <v/>
      </c>
      <c r="BC57" s="18" t="str">
        <f>選手!L52</f>
        <v/>
      </c>
      <c r="BD57" s="18" t="str">
        <f>選手!F52</f>
        <v/>
      </c>
      <c r="BE57" s="18">
        <f>選手!B52</f>
        <v>0</v>
      </c>
      <c r="BG57" s="18">
        <f>選手!A52</f>
        <v>0</v>
      </c>
      <c r="BH57" s="18">
        <f t="shared" si="38"/>
        <v>0</v>
      </c>
      <c r="BI57" s="18">
        <f t="shared" si="38"/>
        <v>0</v>
      </c>
      <c r="BJ57" s="18">
        <f t="shared" si="38"/>
        <v>0</v>
      </c>
      <c r="BK57" s="18">
        <f t="shared" si="38"/>
        <v>0</v>
      </c>
      <c r="BL57" s="18">
        <f t="shared" si="38"/>
        <v>0</v>
      </c>
      <c r="BM57" s="18">
        <f t="shared" si="38"/>
        <v>0</v>
      </c>
      <c r="BN57" s="18">
        <f t="shared" si="38"/>
        <v>0</v>
      </c>
      <c r="BO57" s="18">
        <f t="shared" si="38"/>
        <v>0</v>
      </c>
      <c r="BP57" s="18">
        <f t="shared" si="38"/>
        <v>0</v>
      </c>
      <c r="BQ57" s="18">
        <f t="shared" si="38"/>
        <v>0</v>
      </c>
      <c r="BR57" s="18">
        <f t="shared" si="38"/>
        <v>0</v>
      </c>
      <c r="BS57" s="18">
        <f t="shared" si="38"/>
        <v>0</v>
      </c>
    </row>
    <row r="58" spans="1:71" s="18" customFormat="1" ht="14.25" customHeight="1" x14ac:dyDescent="0.25">
      <c r="A58" s="97" t="str">
        <f t="shared" si="35"/>
        <v/>
      </c>
      <c r="B58" s="101"/>
      <c r="C58" s="101"/>
      <c r="D58" s="102"/>
      <c r="E58" s="103"/>
      <c r="F58" s="102"/>
      <c r="G58" s="102"/>
      <c r="H58" s="102"/>
      <c r="I58" s="102"/>
      <c r="J58" s="104" t="str">
        <f t="shared" si="0"/>
        <v/>
      </c>
      <c r="K58" s="105" t="str">
        <f t="shared" si="39"/>
        <v/>
      </c>
      <c r="L58" s="105" t="str">
        <f t="shared" si="2"/>
        <v>999:99.99</v>
      </c>
      <c r="N58" s="57" t="str">
        <f t="shared" si="3"/>
        <v/>
      </c>
      <c r="O58" s="57" t="str">
        <f t="shared" si="4"/>
        <v/>
      </c>
      <c r="P58" s="57" t="str">
        <f t="shared" si="5"/>
        <v/>
      </c>
      <c r="Q58" s="57" t="str">
        <f t="shared" si="6"/>
        <v/>
      </c>
      <c r="R58" s="57">
        <f t="shared" si="7"/>
        <v>0</v>
      </c>
      <c r="S58" s="57">
        <f t="shared" si="8"/>
        <v>0</v>
      </c>
      <c r="T58" s="57">
        <f t="shared" si="9"/>
        <v>0</v>
      </c>
      <c r="U58" s="57">
        <f t="shared" si="10"/>
        <v>0</v>
      </c>
      <c r="V58" s="57" t="str">
        <f t="shared" si="11"/>
        <v/>
      </c>
      <c r="W58" s="57" t="str">
        <f t="shared" si="12"/>
        <v/>
      </c>
      <c r="X58" s="57">
        <f t="shared" si="13"/>
        <v>0</v>
      </c>
      <c r="Y58" s="57">
        <f t="shared" si="14"/>
        <v>0</v>
      </c>
      <c r="Z58" s="57">
        <f t="shared" si="15"/>
        <v>0</v>
      </c>
      <c r="AA58" s="57">
        <f t="shared" si="16"/>
        <v>0</v>
      </c>
      <c r="AB58" s="57">
        <f t="shared" si="40"/>
        <v>0</v>
      </c>
      <c r="AC58" s="57">
        <f t="shared" si="18"/>
        <v>0</v>
      </c>
      <c r="AD58" s="57">
        <f t="shared" si="19"/>
        <v>0</v>
      </c>
      <c r="AE58" s="57">
        <f t="shared" si="20"/>
        <v>0</v>
      </c>
      <c r="AF58" s="57">
        <f t="shared" si="21"/>
        <v>0</v>
      </c>
      <c r="AG58" s="106" t="str">
        <f t="shared" si="22"/>
        <v/>
      </c>
      <c r="AH58" s="106" t="str">
        <f t="shared" si="22"/>
        <v/>
      </c>
      <c r="AI58" s="106" t="str">
        <f t="shared" si="22"/>
        <v/>
      </c>
      <c r="AJ58" s="106" t="str">
        <f t="shared" si="22"/>
        <v/>
      </c>
      <c r="AK58" s="106">
        <f t="shared" si="23"/>
        <v>0</v>
      </c>
      <c r="AL58" s="106">
        <f t="shared" si="24"/>
        <v>0</v>
      </c>
      <c r="AM58" s="106">
        <f t="shared" si="25"/>
        <v>0</v>
      </c>
      <c r="AN58" s="106">
        <f t="shared" si="26"/>
        <v>0</v>
      </c>
      <c r="AO58" s="106">
        <f t="shared" si="27"/>
        <v>0</v>
      </c>
      <c r="AP58" s="106" t="str">
        <f t="shared" si="28"/>
        <v/>
      </c>
      <c r="AQ58" s="57">
        <f t="shared" si="29"/>
        <v>0</v>
      </c>
      <c r="AR58" s="57" t="str">
        <f t="shared" si="30"/>
        <v/>
      </c>
      <c r="AS58" s="57" t="str">
        <f t="shared" si="31"/>
        <v/>
      </c>
      <c r="AT58" s="57" t="str">
        <f t="shared" si="32"/>
        <v/>
      </c>
      <c r="AU58" s="57" t="str">
        <f t="shared" si="33"/>
        <v/>
      </c>
      <c r="BA58" s="18">
        <v>52</v>
      </c>
      <c r="BB58" s="18" t="str">
        <f>選手!C53</f>
        <v/>
      </c>
      <c r="BC58" s="18" t="str">
        <f>選手!L53</f>
        <v/>
      </c>
      <c r="BD58" s="18" t="str">
        <f>選手!F53</f>
        <v/>
      </c>
      <c r="BE58" s="18">
        <f>選手!B53</f>
        <v>0</v>
      </c>
      <c r="BG58" s="18">
        <f>選手!A53</f>
        <v>0</v>
      </c>
      <c r="BH58" s="18">
        <f t="shared" si="38"/>
        <v>0</v>
      </c>
      <c r="BI58" s="18">
        <f t="shared" si="38"/>
        <v>0</v>
      </c>
      <c r="BJ58" s="18">
        <f t="shared" si="38"/>
        <v>0</v>
      </c>
      <c r="BK58" s="18">
        <f t="shared" si="38"/>
        <v>0</v>
      </c>
      <c r="BL58" s="18">
        <f t="shared" si="38"/>
        <v>0</v>
      </c>
      <c r="BM58" s="18">
        <f t="shared" si="38"/>
        <v>0</v>
      </c>
      <c r="BN58" s="18">
        <f t="shared" si="38"/>
        <v>0</v>
      </c>
      <c r="BO58" s="18">
        <f t="shared" si="38"/>
        <v>0</v>
      </c>
      <c r="BP58" s="18">
        <f t="shared" si="38"/>
        <v>0</v>
      </c>
      <c r="BQ58" s="18">
        <f t="shared" si="38"/>
        <v>0</v>
      </c>
      <c r="BR58" s="18">
        <f t="shared" si="38"/>
        <v>0</v>
      </c>
      <c r="BS58" s="18">
        <f t="shared" si="38"/>
        <v>0</v>
      </c>
    </row>
    <row r="59" spans="1:71" s="18" customFormat="1" ht="14.25" customHeight="1" x14ac:dyDescent="0.25">
      <c r="A59" s="97" t="str">
        <f t="shared" si="35"/>
        <v/>
      </c>
      <c r="B59" s="101"/>
      <c r="C59" s="101"/>
      <c r="D59" s="102"/>
      <c r="E59" s="103"/>
      <c r="F59" s="102"/>
      <c r="G59" s="102"/>
      <c r="H59" s="102"/>
      <c r="I59" s="102"/>
      <c r="J59" s="104" t="str">
        <f t="shared" si="0"/>
        <v/>
      </c>
      <c r="K59" s="105" t="str">
        <f t="shared" si="39"/>
        <v/>
      </c>
      <c r="L59" s="105" t="str">
        <f t="shared" si="2"/>
        <v>999:99.99</v>
      </c>
      <c r="N59" s="57" t="str">
        <f t="shared" si="3"/>
        <v/>
      </c>
      <c r="O59" s="57" t="str">
        <f t="shared" si="4"/>
        <v/>
      </c>
      <c r="P59" s="57" t="str">
        <f t="shared" si="5"/>
        <v/>
      </c>
      <c r="Q59" s="57" t="str">
        <f t="shared" si="6"/>
        <v/>
      </c>
      <c r="R59" s="57">
        <f t="shared" si="7"/>
        <v>0</v>
      </c>
      <c r="S59" s="57">
        <f t="shared" si="8"/>
        <v>0</v>
      </c>
      <c r="T59" s="57">
        <f t="shared" si="9"/>
        <v>0</v>
      </c>
      <c r="U59" s="57">
        <f t="shared" si="10"/>
        <v>0</v>
      </c>
      <c r="V59" s="57" t="str">
        <f t="shared" si="11"/>
        <v/>
      </c>
      <c r="W59" s="57" t="str">
        <f t="shared" si="12"/>
        <v/>
      </c>
      <c r="X59" s="57">
        <f t="shared" si="13"/>
        <v>0</v>
      </c>
      <c r="Y59" s="57">
        <f t="shared" si="14"/>
        <v>0</v>
      </c>
      <c r="Z59" s="57">
        <f t="shared" si="15"/>
        <v>0</v>
      </c>
      <c r="AA59" s="57">
        <f t="shared" si="16"/>
        <v>0</v>
      </c>
      <c r="AB59" s="57">
        <f t="shared" si="40"/>
        <v>0</v>
      </c>
      <c r="AC59" s="57">
        <f t="shared" si="18"/>
        <v>0</v>
      </c>
      <c r="AD59" s="57">
        <f t="shared" si="19"/>
        <v>0</v>
      </c>
      <c r="AE59" s="57">
        <f t="shared" si="20"/>
        <v>0</v>
      </c>
      <c r="AF59" s="57">
        <f t="shared" si="21"/>
        <v>0</v>
      </c>
      <c r="AG59" s="106" t="str">
        <f t="shared" si="22"/>
        <v/>
      </c>
      <c r="AH59" s="106" t="str">
        <f t="shared" si="22"/>
        <v/>
      </c>
      <c r="AI59" s="106" t="str">
        <f t="shared" si="22"/>
        <v/>
      </c>
      <c r="AJ59" s="106" t="str">
        <f t="shared" si="22"/>
        <v/>
      </c>
      <c r="AK59" s="106">
        <f t="shared" si="23"/>
        <v>0</v>
      </c>
      <c r="AL59" s="106">
        <f t="shared" si="24"/>
        <v>0</v>
      </c>
      <c r="AM59" s="106">
        <f t="shared" si="25"/>
        <v>0</v>
      </c>
      <c r="AN59" s="106">
        <f t="shared" si="26"/>
        <v>0</v>
      </c>
      <c r="AO59" s="106">
        <f t="shared" si="27"/>
        <v>0</v>
      </c>
      <c r="AP59" s="106" t="str">
        <f t="shared" si="28"/>
        <v/>
      </c>
      <c r="AQ59" s="57">
        <f t="shared" si="29"/>
        <v>0</v>
      </c>
      <c r="AR59" s="57" t="str">
        <f t="shared" si="30"/>
        <v/>
      </c>
      <c r="AS59" s="57" t="str">
        <f t="shared" si="31"/>
        <v/>
      </c>
      <c r="AT59" s="57" t="str">
        <f t="shared" si="32"/>
        <v/>
      </c>
      <c r="AU59" s="57" t="str">
        <f t="shared" si="33"/>
        <v/>
      </c>
      <c r="BA59" s="18">
        <v>53</v>
      </c>
      <c r="BB59" s="18" t="str">
        <f>選手!C54</f>
        <v/>
      </c>
      <c r="BC59" s="18" t="str">
        <f>選手!L54</f>
        <v/>
      </c>
      <c r="BD59" s="18" t="str">
        <f>選手!F54</f>
        <v/>
      </c>
      <c r="BE59" s="18">
        <f>選手!B54</f>
        <v>5</v>
      </c>
      <c r="BG59" s="18" t="str">
        <f>選手!A54</f>
        <v/>
      </c>
      <c r="BH59" s="18">
        <f t="shared" si="38"/>
        <v>0</v>
      </c>
      <c r="BI59" s="18">
        <f t="shared" si="38"/>
        <v>0</v>
      </c>
      <c r="BJ59" s="18">
        <f t="shared" si="38"/>
        <v>0</v>
      </c>
      <c r="BK59" s="18">
        <f t="shared" si="38"/>
        <v>0</v>
      </c>
      <c r="BL59" s="18">
        <f t="shared" si="38"/>
        <v>0</v>
      </c>
      <c r="BM59" s="18">
        <f t="shared" si="38"/>
        <v>0</v>
      </c>
      <c r="BN59" s="18">
        <f t="shared" si="38"/>
        <v>0</v>
      </c>
      <c r="BO59" s="18">
        <f t="shared" si="38"/>
        <v>0</v>
      </c>
      <c r="BP59" s="18">
        <f t="shared" si="38"/>
        <v>0</v>
      </c>
      <c r="BQ59" s="18">
        <f t="shared" si="38"/>
        <v>0</v>
      </c>
      <c r="BR59" s="18">
        <f t="shared" si="38"/>
        <v>0</v>
      </c>
      <c r="BS59" s="18">
        <f t="shared" si="38"/>
        <v>0</v>
      </c>
    </row>
    <row r="60" spans="1:71" s="18" customFormat="1" ht="14.25" customHeight="1" x14ac:dyDescent="0.25">
      <c r="A60" s="97" t="str">
        <f t="shared" si="35"/>
        <v/>
      </c>
      <c r="B60" s="101"/>
      <c r="C60" s="101"/>
      <c r="D60" s="102"/>
      <c r="E60" s="103"/>
      <c r="F60" s="102"/>
      <c r="G60" s="102"/>
      <c r="H60" s="102"/>
      <c r="I60" s="102"/>
      <c r="J60" s="104" t="str">
        <f t="shared" si="0"/>
        <v/>
      </c>
      <c r="K60" s="105" t="str">
        <f t="shared" si="39"/>
        <v/>
      </c>
      <c r="L60" s="105" t="str">
        <f t="shared" si="2"/>
        <v>999:99.99</v>
      </c>
      <c r="N60" s="57" t="str">
        <f t="shared" si="3"/>
        <v/>
      </c>
      <c r="O60" s="57" t="str">
        <f t="shared" si="4"/>
        <v/>
      </c>
      <c r="P60" s="57" t="str">
        <f t="shared" si="5"/>
        <v/>
      </c>
      <c r="Q60" s="57" t="str">
        <f t="shared" si="6"/>
        <v/>
      </c>
      <c r="R60" s="57">
        <f t="shared" si="7"/>
        <v>0</v>
      </c>
      <c r="S60" s="57">
        <f t="shared" si="8"/>
        <v>0</v>
      </c>
      <c r="T60" s="57">
        <f t="shared" si="9"/>
        <v>0</v>
      </c>
      <c r="U60" s="57">
        <f t="shared" si="10"/>
        <v>0</v>
      </c>
      <c r="V60" s="57" t="str">
        <f t="shared" si="11"/>
        <v/>
      </c>
      <c r="W60" s="57" t="str">
        <f t="shared" si="12"/>
        <v/>
      </c>
      <c r="X60" s="57">
        <f t="shared" si="13"/>
        <v>0</v>
      </c>
      <c r="Y60" s="57">
        <f t="shared" si="14"/>
        <v>0</v>
      </c>
      <c r="Z60" s="57">
        <f t="shared" si="15"/>
        <v>0</v>
      </c>
      <c r="AA60" s="57">
        <f t="shared" si="16"/>
        <v>0</v>
      </c>
      <c r="AB60" s="57">
        <f t="shared" si="40"/>
        <v>0</v>
      </c>
      <c r="AC60" s="57">
        <f t="shared" si="18"/>
        <v>0</v>
      </c>
      <c r="AD60" s="57">
        <f t="shared" si="19"/>
        <v>0</v>
      </c>
      <c r="AE60" s="57">
        <f t="shared" si="20"/>
        <v>0</v>
      </c>
      <c r="AF60" s="57">
        <f t="shared" si="21"/>
        <v>0</v>
      </c>
      <c r="AG60" s="106" t="str">
        <f t="shared" si="22"/>
        <v/>
      </c>
      <c r="AH60" s="106" t="str">
        <f t="shared" si="22"/>
        <v/>
      </c>
      <c r="AI60" s="106" t="str">
        <f t="shared" si="22"/>
        <v/>
      </c>
      <c r="AJ60" s="106" t="str">
        <f t="shared" si="22"/>
        <v/>
      </c>
      <c r="AK60" s="106">
        <f t="shared" si="23"/>
        <v>0</v>
      </c>
      <c r="AL60" s="106">
        <f t="shared" si="24"/>
        <v>0</v>
      </c>
      <c r="AM60" s="106">
        <f t="shared" si="25"/>
        <v>0</v>
      </c>
      <c r="AN60" s="106">
        <f t="shared" si="26"/>
        <v>0</v>
      </c>
      <c r="AO60" s="106">
        <f t="shared" si="27"/>
        <v>0</v>
      </c>
      <c r="AP60" s="106" t="str">
        <f t="shared" si="28"/>
        <v/>
      </c>
      <c r="AQ60" s="57">
        <f t="shared" si="29"/>
        <v>0</v>
      </c>
      <c r="AR60" s="57" t="str">
        <f t="shared" si="30"/>
        <v/>
      </c>
      <c r="AS60" s="57" t="str">
        <f t="shared" si="31"/>
        <v/>
      </c>
      <c r="AT60" s="57" t="str">
        <f t="shared" si="32"/>
        <v/>
      </c>
      <c r="AU60" s="57" t="str">
        <f t="shared" si="33"/>
        <v/>
      </c>
      <c r="BA60" s="18">
        <v>54</v>
      </c>
      <c r="BB60" s="18" t="str">
        <f>選手!C55</f>
        <v/>
      </c>
      <c r="BC60" s="18" t="str">
        <f>選手!L55</f>
        <v/>
      </c>
      <c r="BD60" s="18" t="str">
        <f>選手!F55</f>
        <v/>
      </c>
      <c r="BE60" s="18">
        <f>選手!B55</f>
        <v>5</v>
      </c>
      <c r="BG60" s="18" t="str">
        <f>選手!A55</f>
        <v/>
      </c>
      <c r="BH60" s="18">
        <f t="shared" si="38"/>
        <v>0</v>
      </c>
      <c r="BI60" s="18">
        <f t="shared" si="38"/>
        <v>0</v>
      </c>
      <c r="BJ60" s="18">
        <f t="shared" si="38"/>
        <v>0</v>
      </c>
      <c r="BK60" s="18">
        <f t="shared" si="38"/>
        <v>0</v>
      </c>
      <c r="BL60" s="18">
        <f t="shared" si="38"/>
        <v>0</v>
      </c>
      <c r="BM60" s="18">
        <f t="shared" si="38"/>
        <v>0</v>
      </c>
      <c r="BN60" s="18">
        <f t="shared" si="38"/>
        <v>0</v>
      </c>
      <c r="BO60" s="18">
        <f t="shared" si="38"/>
        <v>0</v>
      </c>
      <c r="BP60" s="18">
        <f t="shared" si="38"/>
        <v>0</v>
      </c>
      <c r="BQ60" s="18">
        <f t="shared" si="38"/>
        <v>0</v>
      </c>
      <c r="BR60" s="18">
        <f t="shared" si="38"/>
        <v>0</v>
      </c>
      <c r="BS60" s="18">
        <f t="shared" si="38"/>
        <v>0</v>
      </c>
    </row>
    <row r="61" spans="1:71" s="18" customFormat="1" ht="14.25" customHeight="1" x14ac:dyDescent="0.25">
      <c r="A61" s="97" t="str">
        <f t="shared" si="35"/>
        <v/>
      </c>
      <c r="B61" s="101"/>
      <c r="C61" s="101"/>
      <c r="D61" s="102"/>
      <c r="E61" s="103"/>
      <c r="F61" s="102"/>
      <c r="G61" s="102"/>
      <c r="H61" s="102"/>
      <c r="I61" s="102"/>
      <c r="J61" s="104" t="str">
        <f t="shared" si="0"/>
        <v/>
      </c>
      <c r="K61" s="105" t="str">
        <f t="shared" si="39"/>
        <v/>
      </c>
      <c r="L61" s="105" t="str">
        <f t="shared" si="2"/>
        <v>999:99.99</v>
      </c>
      <c r="N61" s="57" t="str">
        <f t="shared" si="3"/>
        <v/>
      </c>
      <c r="O61" s="57" t="str">
        <f t="shared" si="4"/>
        <v/>
      </c>
      <c r="P61" s="57" t="str">
        <f t="shared" si="5"/>
        <v/>
      </c>
      <c r="Q61" s="57" t="str">
        <f t="shared" si="6"/>
        <v/>
      </c>
      <c r="R61" s="57">
        <f t="shared" si="7"/>
        <v>0</v>
      </c>
      <c r="S61" s="57">
        <f t="shared" si="8"/>
        <v>0</v>
      </c>
      <c r="T61" s="57">
        <f t="shared" si="9"/>
        <v>0</v>
      </c>
      <c r="U61" s="57">
        <f t="shared" si="10"/>
        <v>0</v>
      </c>
      <c r="V61" s="57" t="str">
        <f t="shared" si="11"/>
        <v/>
      </c>
      <c r="W61" s="57" t="str">
        <f t="shared" si="12"/>
        <v/>
      </c>
      <c r="X61" s="57">
        <f t="shared" si="13"/>
        <v>0</v>
      </c>
      <c r="Y61" s="57">
        <f t="shared" si="14"/>
        <v>0</v>
      </c>
      <c r="Z61" s="57">
        <f t="shared" si="15"/>
        <v>0</v>
      </c>
      <c r="AA61" s="57">
        <f t="shared" si="16"/>
        <v>0</v>
      </c>
      <c r="AB61" s="57">
        <f t="shared" si="40"/>
        <v>0</v>
      </c>
      <c r="AC61" s="57">
        <f t="shared" si="18"/>
        <v>0</v>
      </c>
      <c r="AD61" s="57">
        <f t="shared" si="19"/>
        <v>0</v>
      </c>
      <c r="AE61" s="57">
        <f t="shared" si="20"/>
        <v>0</v>
      </c>
      <c r="AF61" s="57">
        <f t="shared" si="21"/>
        <v>0</v>
      </c>
      <c r="AG61" s="106" t="str">
        <f t="shared" si="22"/>
        <v/>
      </c>
      <c r="AH61" s="106" t="str">
        <f t="shared" si="22"/>
        <v/>
      </c>
      <c r="AI61" s="106" t="str">
        <f t="shared" si="22"/>
        <v/>
      </c>
      <c r="AJ61" s="106" t="str">
        <f t="shared" si="22"/>
        <v/>
      </c>
      <c r="AK61" s="106">
        <f t="shared" si="23"/>
        <v>0</v>
      </c>
      <c r="AL61" s="106">
        <f t="shared" si="24"/>
        <v>0</v>
      </c>
      <c r="AM61" s="106">
        <f t="shared" si="25"/>
        <v>0</v>
      </c>
      <c r="AN61" s="106">
        <f t="shared" si="26"/>
        <v>0</v>
      </c>
      <c r="AO61" s="106">
        <f t="shared" si="27"/>
        <v>0</v>
      </c>
      <c r="AP61" s="106" t="str">
        <f t="shared" si="28"/>
        <v/>
      </c>
      <c r="AQ61" s="57">
        <f t="shared" si="29"/>
        <v>0</v>
      </c>
      <c r="AR61" s="57" t="str">
        <f t="shared" si="30"/>
        <v/>
      </c>
      <c r="AS61" s="57" t="str">
        <f t="shared" si="31"/>
        <v/>
      </c>
      <c r="AT61" s="57" t="str">
        <f t="shared" si="32"/>
        <v/>
      </c>
      <c r="AU61" s="57" t="str">
        <f t="shared" si="33"/>
        <v/>
      </c>
      <c r="BA61" s="18">
        <v>55</v>
      </c>
      <c r="BB61" s="18" t="str">
        <f>選手!C56</f>
        <v/>
      </c>
      <c r="BC61" s="18" t="str">
        <f>選手!L56</f>
        <v/>
      </c>
      <c r="BD61" s="18" t="str">
        <f>選手!F56</f>
        <v/>
      </c>
      <c r="BE61" s="18">
        <f>選手!B56</f>
        <v>5</v>
      </c>
      <c r="BG61" s="18" t="str">
        <f>選手!A56</f>
        <v/>
      </c>
      <c r="BH61" s="18">
        <f t="shared" si="38"/>
        <v>0</v>
      </c>
      <c r="BI61" s="18">
        <f t="shared" si="38"/>
        <v>0</v>
      </c>
      <c r="BJ61" s="18">
        <f t="shared" si="38"/>
        <v>0</v>
      </c>
      <c r="BK61" s="18">
        <f t="shared" ref="BI61:BS84" si="41">COUNTIF($AG$6:$AJ$65,BK$5&amp;$BB61)</f>
        <v>0</v>
      </c>
      <c r="BL61" s="18">
        <f t="shared" si="41"/>
        <v>0</v>
      </c>
      <c r="BM61" s="18">
        <f t="shared" si="41"/>
        <v>0</v>
      </c>
      <c r="BN61" s="18">
        <f t="shared" si="41"/>
        <v>0</v>
      </c>
      <c r="BO61" s="18">
        <f t="shared" si="41"/>
        <v>0</v>
      </c>
      <c r="BP61" s="18">
        <f t="shared" si="41"/>
        <v>0</v>
      </c>
      <c r="BQ61" s="18">
        <f t="shared" si="41"/>
        <v>0</v>
      </c>
      <c r="BR61" s="18">
        <f t="shared" si="41"/>
        <v>0</v>
      </c>
      <c r="BS61" s="18">
        <f t="shared" si="41"/>
        <v>0</v>
      </c>
    </row>
    <row r="62" spans="1:71" s="18" customFormat="1" ht="14.25" customHeight="1" x14ac:dyDescent="0.25">
      <c r="A62" s="97" t="str">
        <f t="shared" si="35"/>
        <v/>
      </c>
      <c r="B62" s="101"/>
      <c r="C62" s="101"/>
      <c r="D62" s="102"/>
      <c r="E62" s="103"/>
      <c r="F62" s="102"/>
      <c r="G62" s="102"/>
      <c r="H62" s="102"/>
      <c r="I62" s="102"/>
      <c r="J62" s="104" t="str">
        <f t="shared" si="0"/>
        <v/>
      </c>
      <c r="K62" s="105" t="str">
        <f t="shared" si="39"/>
        <v/>
      </c>
      <c r="L62" s="105" t="str">
        <f t="shared" si="2"/>
        <v>999:99.99</v>
      </c>
      <c r="N62" s="57" t="str">
        <f t="shared" si="3"/>
        <v/>
      </c>
      <c r="O62" s="57" t="str">
        <f t="shared" si="4"/>
        <v/>
      </c>
      <c r="P62" s="57" t="str">
        <f t="shared" si="5"/>
        <v/>
      </c>
      <c r="Q62" s="57" t="str">
        <f t="shared" si="6"/>
        <v/>
      </c>
      <c r="R62" s="57">
        <f t="shared" si="7"/>
        <v>0</v>
      </c>
      <c r="S62" s="57">
        <f t="shared" si="8"/>
        <v>0</v>
      </c>
      <c r="T62" s="57">
        <f t="shared" si="9"/>
        <v>0</v>
      </c>
      <c r="U62" s="57">
        <f t="shared" si="10"/>
        <v>0</v>
      </c>
      <c r="V62" s="57" t="str">
        <f t="shared" si="11"/>
        <v/>
      </c>
      <c r="W62" s="57" t="str">
        <f t="shared" si="12"/>
        <v/>
      </c>
      <c r="X62" s="57">
        <f t="shared" si="13"/>
        <v>0</v>
      </c>
      <c r="Y62" s="57">
        <f t="shared" si="14"/>
        <v>0</v>
      </c>
      <c r="Z62" s="57">
        <f t="shared" si="15"/>
        <v>0</v>
      </c>
      <c r="AA62" s="57">
        <f t="shared" si="16"/>
        <v>0</v>
      </c>
      <c r="AB62" s="57">
        <f t="shared" si="40"/>
        <v>0</v>
      </c>
      <c r="AC62" s="57">
        <f t="shared" si="18"/>
        <v>0</v>
      </c>
      <c r="AD62" s="57">
        <f t="shared" si="19"/>
        <v>0</v>
      </c>
      <c r="AE62" s="57">
        <f t="shared" si="20"/>
        <v>0</v>
      </c>
      <c r="AF62" s="57">
        <f t="shared" si="21"/>
        <v>0</v>
      </c>
      <c r="AG62" s="106" t="str">
        <f t="shared" si="22"/>
        <v/>
      </c>
      <c r="AH62" s="106" t="str">
        <f t="shared" si="22"/>
        <v/>
      </c>
      <c r="AI62" s="106" t="str">
        <f t="shared" si="22"/>
        <v/>
      </c>
      <c r="AJ62" s="106" t="str">
        <f t="shared" si="22"/>
        <v/>
      </c>
      <c r="AK62" s="106">
        <f t="shared" si="23"/>
        <v>0</v>
      </c>
      <c r="AL62" s="106">
        <f t="shared" si="24"/>
        <v>0</v>
      </c>
      <c r="AM62" s="106">
        <f t="shared" si="25"/>
        <v>0</v>
      </c>
      <c r="AN62" s="106">
        <f t="shared" si="26"/>
        <v>0</v>
      </c>
      <c r="AO62" s="106">
        <f t="shared" si="27"/>
        <v>0</v>
      </c>
      <c r="AP62" s="106" t="str">
        <f t="shared" si="28"/>
        <v/>
      </c>
      <c r="AQ62" s="57">
        <f t="shared" si="29"/>
        <v>0</v>
      </c>
      <c r="AR62" s="57" t="str">
        <f t="shared" si="30"/>
        <v/>
      </c>
      <c r="AS62" s="57" t="str">
        <f t="shared" si="31"/>
        <v/>
      </c>
      <c r="AT62" s="57" t="str">
        <f t="shared" si="32"/>
        <v/>
      </c>
      <c r="AU62" s="57" t="str">
        <f t="shared" si="33"/>
        <v/>
      </c>
      <c r="BA62" s="18">
        <v>56</v>
      </c>
      <c r="BB62" s="18" t="str">
        <f>選手!C57</f>
        <v/>
      </c>
      <c r="BC62" s="18" t="str">
        <f>選手!L57</f>
        <v/>
      </c>
      <c r="BD62" s="18" t="str">
        <f>選手!F57</f>
        <v/>
      </c>
      <c r="BE62" s="18">
        <f>選手!B57</f>
        <v>5</v>
      </c>
      <c r="BG62" s="18" t="str">
        <f>選手!A57</f>
        <v/>
      </c>
      <c r="BH62" s="18">
        <f t="shared" ref="BH62:BS104" si="42">COUNTIF($AG$6:$AJ$65,BH$5&amp;$BB62)</f>
        <v>0</v>
      </c>
      <c r="BI62" s="18">
        <f t="shared" si="41"/>
        <v>0</v>
      </c>
      <c r="BJ62" s="18">
        <f t="shared" si="41"/>
        <v>0</v>
      </c>
      <c r="BK62" s="18">
        <f t="shared" si="41"/>
        <v>0</v>
      </c>
      <c r="BL62" s="18">
        <f t="shared" si="41"/>
        <v>0</v>
      </c>
      <c r="BM62" s="18">
        <f t="shared" si="41"/>
        <v>0</v>
      </c>
      <c r="BN62" s="18">
        <f t="shared" si="41"/>
        <v>0</v>
      </c>
      <c r="BO62" s="18">
        <f t="shared" si="41"/>
        <v>0</v>
      </c>
      <c r="BP62" s="18">
        <f t="shared" si="41"/>
        <v>0</v>
      </c>
      <c r="BQ62" s="18">
        <f t="shared" si="41"/>
        <v>0</v>
      </c>
      <c r="BR62" s="18">
        <f t="shared" si="41"/>
        <v>0</v>
      </c>
      <c r="BS62" s="18">
        <f t="shared" si="41"/>
        <v>0</v>
      </c>
    </row>
    <row r="63" spans="1:71" s="18" customFormat="1" ht="14.25" customHeight="1" x14ac:dyDescent="0.25">
      <c r="A63" s="97" t="str">
        <f t="shared" si="35"/>
        <v/>
      </c>
      <c r="B63" s="101"/>
      <c r="C63" s="101"/>
      <c r="D63" s="102"/>
      <c r="E63" s="103"/>
      <c r="F63" s="102"/>
      <c r="G63" s="102"/>
      <c r="H63" s="102"/>
      <c r="I63" s="102"/>
      <c r="J63" s="104" t="str">
        <f t="shared" si="0"/>
        <v/>
      </c>
      <c r="K63" s="105" t="str">
        <f t="shared" si="39"/>
        <v/>
      </c>
      <c r="L63" s="105" t="str">
        <f t="shared" si="2"/>
        <v>999:99.99</v>
      </c>
      <c r="N63" s="57" t="str">
        <f t="shared" si="3"/>
        <v/>
      </c>
      <c r="O63" s="57" t="str">
        <f t="shared" si="4"/>
        <v/>
      </c>
      <c r="P63" s="57" t="str">
        <f t="shared" si="5"/>
        <v/>
      </c>
      <c r="Q63" s="57" t="str">
        <f t="shared" si="6"/>
        <v/>
      </c>
      <c r="R63" s="57">
        <f t="shared" si="7"/>
        <v>0</v>
      </c>
      <c r="S63" s="57">
        <f t="shared" si="8"/>
        <v>0</v>
      </c>
      <c r="T63" s="57">
        <f t="shared" si="9"/>
        <v>0</v>
      </c>
      <c r="U63" s="57">
        <f t="shared" si="10"/>
        <v>0</v>
      </c>
      <c r="V63" s="57" t="str">
        <f t="shared" si="11"/>
        <v/>
      </c>
      <c r="W63" s="57" t="str">
        <f t="shared" si="12"/>
        <v/>
      </c>
      <c r="X63" s="57">
        <f t="shared" si="13"/>
        <v>0</v>
      </c>
      <c r="Y63" s="57">
        <f t="shared" si="14"/>
        <v>0</v>
      </c>
      <c r="Z63" s="57">
        <f t="shared" si="15"/>
        <v>0</v>
      </c>
      <c r="AA63" s="57">
        <f t="shared" si="16"/>
        <v>0</v>
      </c>
      <c r="AB63" s="57">
        <f t="shared" si="40"/>
        <v>0</v>
      </c>
      <c r="AC63" s="57">
        <f t="shared" si="18"/>
        <v>0</v>
      </c>
      <c r="AD63" s="57">
        <f t="shared" si="19"/>
        <v>0</v>
      </c>
      <c r="AE63" s="57">
        <f t="shared" si="20"/>
        <v>0</v>
      </c>
      <c r="AF63" s="57">
        <f t="shared" si="21"/>
        <v>0</v>
      </c>
      <c r="AG63" s="106" t="str">
        <f t="shared" si="22"/>
        <v/>
      </c>
      <c r="AH63" s="106" t="str">
        <f t="shared" si="22"/>
        <v/>
      </c>
      <c r="AI63" s="106" t="str">
        <f t="shared" si="22"/>
        <v/>
      </c>
      <c r="AJ63" s="106" t="str">
        <f t="shared" si="22"/>
        <v/>
      </c>
      <c r="AK63" s="106">
        <f t="shared" si="23"/>
        <v>0</v>
      </c>
      <c r="AL63" s="106">
        <f t="shared" si="24"/>
        <v>0</v>
      </c>
      <c r="AM63" s="106">
        <f t="shared" si="25"/>
        <v>0</v>
      </c>
      <c r="AN63" s="106">
        <f t="shared" si="26"/>
        <v>0</v>
      </c>
      <c r="AO63" s="106">
        <f t="shared" si="27"/>
        <v>0</v>
      </c>
      <c r="AP63" s="106" t="str">
        <f t="shared" si="28"/>
        <v/>
      </c>
      <c r="AQ63" s="57">
        <f t="shared" si="29"/>
        <v>0</v>
      </c>
      <c r="AR63" s="57" t="str">
        <f>IF(F63="","",VLOOKUP(F63,$BB$7:$BG$216,6,0))</f>
        <v/>
      </c>
      <c r="AS63" s="57" t="str">
        <f>IF(G63="","",VLOOKUP(G63,$BB$7:$BG$216,6,0))</f>
        <v/>
      </c>
      <c r="AT63" s="57" t="str">
        <f>IF(H63="","",VLOOKUP(H63,$BB$7:$BG$216,6,0))</f>
        <v/>
      </c>
      <c r="AU63" s="57" t="str">
        <f>IF(I63="","",VLOOKUP(I63,$BB$7:$BG$216,6,0))</f>
        <v/>
      </c>
      <c r="BA63" s="18">
        <v>57</v>
      </c>
      <c r="BB63" s="18" t="str">
        <f>選手!C58</f>
        <v/>
      </c>
      <c r="BC63" s="18" t="str">
        <f>選手!L58</f>
        <v/>
      </c>
      <c r="BD63" s="18" t="str">
        <f>選手!F58</f>
        <v/>
      </c>
      <c r="BE63" s="18">
        <f>選手!B58</f>
        <v>5</v>
      </c>
      <c r="BG63" s="18" t="str">
        <f>選手!A58</f>
        <v/>
      </c>
      <c r="BH63" s="18">
        <f t="shared" si="42"/>
        <v>0</v>
      </c>
      <c r="BI63" s="18">
        <f t="shared" si="41"/>
        <v>0</v>
      </c>
      <c r="BJ63" s="18">
        <f t="shared" si="41"/>
        <v>0</v>
      </c>
      <c r="BK63" s="18">
        <f t="shared" si="41"/>
        <v>0</v>
      </c>
      <c r="BL63" s="18">
        <f t="shared" si="41"/>
        <v>0</v>
      </c>
      <c r="BM63" s="18">
        <f t="shared" si="41"/>
        <v>0</v>
      </c>
      <c r="BN63" s="18">
        <f t="shared" si="41"/>
        <v>0</v>
      </c>
      <c r="BO63" s="18">
        <f t="shared" si="41"/>
        <v>0</v>
      </c>
      <c r="BP63" s="18">
        <f t="shared" si="41"/>
        <v>0</v>
      </c>
      <c r="BQ63" s="18">
        <f t="shared" si="41"/>
        <v>0</v>
      </c>
      <c r="BR63" s="18">
        <f t="shared" si="41"/>
        <v>0</v>
      </c>
      <c r="BS63" s="18">
        <f t="shared" si="41"/>
        <v>0</v>
      </c>
    </row>
    <row r="64" spans="1:71" s="18" customFormat="1" ht="14.25" customHeight="1" x14ac:dyDescent="0.25">
      <c r="A64" s="97" t="str">
        <f t="shared" si="35"/>
        <v/>
      </c>
      <c r="B64" s="101"/>
      <c r="C64" s="101"/>
      <c r="D64" s="102"/>
      <c r="E64" s="103"/>
      <c r="F64" s="102"/>
      <c r="G64" s="102"/>
      <c r="H64" s="102"/>
      <c r="I64" s="102"/>
      <c r="J64" s="104" t="str">
        <f t="shared" si="0"/>
        <v/>
      </c>
      <c r="K64" s="105" t="str">
        <f t="shared" si="39"/>
        <v/>
      </c>
      <c r="L64" s="105" t="str">
        <f t="shared" si="2"/>
        <v>999:99.99</v>
      </c>
      <c r="N64" s="57" t="str">
        <f t="shared" si="3"/>
        <v/>
      </c>
      <c r="O64" s="57" t="str">
        <f t="shared" si="4"/>
        <v/>
      </c>
      <c r="P64" s="57" t="str">
        <f t="shared" si="5"/>
        <v/>
      </c>
      <c r="Q64" s="57" t="str">
        <f t="shared" si="6"/>
        <v/>
      </c>
      <c r="R64" s="57">
        <f t="shared" si="7"/>
        <v>0</v>
      </c>
      <c r="S64" s="57">
        <f t="shared" si="8"/>
        <v>0</v>
      </c>
      <c r="T64" s="57">
        <f t="shared" si="9"/>
        <v>0</v>
      </c>
      <c r="U64" s="57">
        <f t="shared" si="10"/>
        <v>0</v>
      </c>
      <c r="V64" s="57" t="str">
        <f t="shared" si="11"/>
        <v/>
      </c>
      <c r="W64" s="57" t="str">
        <f t="shared" si="12"/>
        <v/>
      </c>
      <c r="X64" s="57">
        <f t="shared" si="13"/>
        <v>0</v>
      </c>
      <c r="Y64" s="57">
        <f t="shared" si="14"/>
        <v>0</v>
      </c>
      <c r="Z64" s="57">
        <f t="shared" si="15"/>
        <v>0</v>
      </c>
      <c r="AA64" s="57">
        <f t="shared" si="16"/>
        <v>0</v>
      </c>
      <c r="AB64" s="57">
        <f t="shared" si="40"/>
        <v>0</v>
      </c>
      <c r="AC64" s="57">
        <f t="shared" si="18"/>
        <v>0</v>
      </c>
      <c r="AD64" s="57">
        <f t="shared" si="19"/>
        <v>0</v>
      </c>
      <c r="AE64" s="57">
        <f t="shared" si="20"/>
        <v>0</v>
      </c>
      <c r="AF64" s="57">
        <f t="shared" si="21"/>
        <v>0</v>
      </c>
      <c r="AG64" s="106" t="str">
        <f t="shared" si="22"/>
        <v/>
      </c>
      <c r="AH64" s="106" t="str">
        <f t="shared" si="22"/>
        <v/>
      </c>
      <c r="AI64" s="106" t="str">
        <f t="shared" si="22"/>
        <v/>
      </c>
      <c r="AJ64" s="106" t="str">
        <f t="shared" si="22"/>
        <v/>
      </c>
      <c r="AK64" s="106">
        <f t="shared" si="23"/>
        <v>0</v>
      </c>
      <c r="AL64" s="106">
        <f t="shared" si="24"/>
        <v>0</v>
      </c>
      <c r="AM64" s="106">
        <f t="shared" si="25"/>
        <v>0</v>
      </c>
      <c r="AN64" s="106">
        <f t="shared" si="26"/>
        <v>0</v>
      </c>
      <c r="AO64" s="106">
        <f t="shared" si="27"/>
        <v>0</v>
      </c>
      <c r="AP64" s="106" t="str">
        <f t="shared" si="28"/>
        <v/>
      </c>
      <c r="AQ64" s="57">
        <f t="shared" si="29"/>
        <v>0</v>
      </c>
      <c r="AR64" s="57" t="str">
        <f t="shared" ref="AR64:AR65" si="43">IF(F64="","",VLOOKUP(F64,$BB$7:$BG$216,6,0))</f>
        <v/>
      </c>
      <c r="AS64" s="57" t="str">
        <f t="shared" ref="AS64:AS65" si="44">IF(G64="","",VLOOKUP(G64,$BB$7:$BG$216,6,0))</f>
        <v/>
      </c>
      <c r="AT64" s="57" t="str">
        <f t="shared" ref="AT64:AT65" si="45">IF(H64="","",VLOOKUP(H64,$BB$7:$BG$216,6,0))</f>
        <v/>
      </c>
      <c r="AU64" s="57" t="str">
        <f t="shared" ref="AU64:AU65" si="46">IF(I64="","",VLOOKUP(I64,$BB$7:$BG$216,6,0))</f>
        <v/>
      </c>
      <c r="BA64" s="18">
        <v>58</v>
      </c>
      <c r="BB64" s="18" t="str">
        <f>選手!C59</f>
        <v/>
      </c>
      <c r="BC64" s="18" t="str">
        <f>選手!L59</f>
        <v/>
      </c>
      <c r="BD64" s="18" t="str">
        <f>選手!F59</f>
        <v/>
      </c>
      <c r="BE64" s="18">
        <f>選手!B59</f>
        <v>5</v>
      </c>
      <c r="BG64" s="18" t="str">
        <f>選手!A59</f>
        <v/>
      </c>
      <c r="BH64" s="18">
        <f t="shared" si="42"/>
        <v>0</v>
      </c>
      <c r="BI64" s="18">
        <f t="shared" si="41"/>
        <v>0</v>
      </c>
      <c r="BJ64" s="18">
        <f t="shared" si="41"/>
        <v>0</v>
      </c>
      <c r="BK64" s="18">
        <f t="shared" si="41"/>
        <v>0</v>
      </c>
      <c r="BL64" s="18">
        <f t="shared" si="41"/>
        <v>0</v>
      </c>
      <c r="BM64" s="18">
        <f t="shared" si="41"/>
        <v>0</v>
      </c>
      <c r="BN64" s="18">
        <f t="shared" si="41"/>
        <v>0</v>
      </c>
      <c r="BO64" s="18">
        <f t="shared" si="41"/>
        <v>0</v>
      </c>
      <c r="BP64" s="18">
        <f t="shared" si="41"/>
        <v>0</v>
      </c>
      <c r="BQ64" s="18">
        <f t="shared" si="41"/>
        <v>0</v>
      </c>
      <c r="BR64" s="18">
        <f t="shared" si="41"/>
        <v>0</v>
      </c>
      <c r="BS64" s="18">
        <f t="shared" si="41"/>
        <v>0</v>
      </c>
    </row>
    <row r="65" spans="1:71" s="18" customFormat="1" ht="14.25" customHeight="1" x14ac:dyDescent="0.25">
      <c r="A65" s="97" t="str">
        <f t="shared" si="35"/>
        <v/>
      </c>
      <c r="B65" s="101"/>
      <c r="C65" s="101"/>
      <c r="D65" s="102"/>
      <c r="E65" s="103"/>
      <c r="F65" s="102"/>
      <c r="G65" s="102"/>
      <c r="H65" s="102"/>
      <c r="I65" s="102"/>
      <c r="J65" s="104" t="str">
        <f t="shared" si="0"/>
        <v/>
      </c>
      <c r="K65" s="105" t="str">
        <f t="shared" si="39"/>
        <v/>
      </c>
      <c r="L65" s="105" t="str">
        <f t="shared" si="2"/>
        <v>999:99.99</v>
      </c>
      <c r="N65" s="57" t="str">
        <f t="shared" si="3"/>
        <v/>
      </c>
      <c r="O65" s="57" t="str">
        <f t="shared" si="4"/>
        <v/>
      </c>
      <c r="P65" s="57" t="str">
        <f t="shared" si="5"/>
        <v/>
      </c>
      <c r="Q65" s="57" t="str">
        <f t="shared" si="6"/>
        <v/>
      </c>
      <c r="R65" s="57">
        <f t="shared" si="7"/>
        <v>0</v>
      </c>
      <c r="S65" s="57">
        <f t="shared" si="8"/>
        <v>0</v>
      </c>
      <c r="T65" s="57">
        <f t="shared" si="9"/>
        <v>0</v>
      </c>
      <c r="U65" s="57">
        <f t="shared" si="10"/>
        <v>0</v>
      </c>
      <c r="V65" s="57" t="str">
        <f t="shared" si="11"/>
        <v/>
      </c>
      <c r="W65" s="57" t="str">
        <f t="shared" si="12"/>
        <v/>
      </c>
      <c r="X65" s="57">
        <f t="shared" si="13"/>
        <v>0</v>
      </c>
      <c r="Y65" s="57">
        <f t="shared" si="14"/>
        <v>0</v>
      </c>
      <c r="Z65" s="57">
        <f t="shared" si="15"/>
        <v>0</v>
      </c>
      <c r="AA65" s="57">
        <f t="shared" si="16"/>
        <v>0</v>
      </c>
      <c r="AB65" s="57">
        <f t="shared" si="40"/>
        <v>0</v>
      </c>
      <c r="AC65" s="57">
        <f t="shared" si="18"/>
        <v>0</v>
      </c>
      <c r="AD65" s="57">
        <f t="shared" si="19"/>
        <v>0</v>
      </c>
      <c r="AE65" s="57">
        <f t="shared" si="20"/>
        <v>0</v>
      </c>
      <c r="AF65" s="57">
        <f t="shared" si="21"/>
        <v>0</v>
      </c>
      <c r="AG65" s="106" t="str">
        <f t="shared" si="22"/>
        <v/>
      </c>
      <c r="AH65" s="106" t="str">
        <f t="shared" si="22"/>
        <v/>
      </c>
      <c r="AI65" s="106" t="str">
        <f t="shared" si="22"/>
        <v/>
      </c>
      <c r="AJ65" s="106" t="str">
        <f t="shared" si="22"/>
        <v/>
      </c>
      <c r="AK65" s="106">
        <f t="shared" si="23"/>
        <v>0</v>
      </c>
      <c r="AL65" s="106">
        <f t="shared" si="24"/>
        <v>0</v>
      </c>
      <c r="AM65" s="106">
        <f t="shared" si="25"/>
        <v>0</v>
      </c>
      <c r="AN65" s="106">
        <f t="shared" si="26"/>
        <v>0</v>
      </c>
      <c r="AO65" s="106">
        <f t="shared" si="27"/>
        <v>0</v>
      </c>
      <c r="AP65" s="106" t="str">
        <f t="shared" si="28"/>
        <v/>
      </c>
      <c r="AQ65" s="57">
        <f t="shared" si="29"/>
        <v>0</v>
      </c>
      <c r="AR65" s="57" t="str">
        <f t="shared" si="43"/>
        <v/>
      </c>
      <c r="AS65" s="57" t="str">
        <f t="shared" si="44"/>
        <v/>
      </c>
      <c r="AT65" s="57" t="str">
        <f t="shared" si="45"/>
        <v/>
      </c>
      <c r="AU65" s="57" t="str">
        <f t="shared" si="46"/>
        <v/>
      </c>
      <c r="BA65" s="18">
        <v>59</v>
      </c>
      <c r="BB65" s="18" t="str">
        <f>選手!C60</f>
        <v/>
      </c>
      <c r="BC65" s="18" t="str">
        <f>選手!L60</f>
        <v/>
      </c>
      <c r="BD65" s="18" t="str">
        <f>選手!F60</f>
        <v/>
      </c>
      <c r="BE65" s="18">
        <f>選手!B60</f>
        <v>5</v>
      </c>
      <c r="BG65" s="18" t="str">
        <f>選手!A60</f>
        <v/>
      </c>
      <c r="BH65" s="18">
        <f t="shared" si="42"/>
        <v>0</v>
      </c>
      <c r="BI65" s="18">
        <f t="shared" si="41"/>
        <v>0</v>
      </c>
      <c r="BJ65" s="18">
        <f t="shared" si="41"/>
        <v>0</v>
      </c>
      <c r="BK65" s="18">
        <f t="shared" si="41"/>
        <v>0</v>
      </c>
      <c r="BL65" s="18">
        <f t="shared" si="41"/>
        <v>0</v>
      </c>
      <c r="BM65" s="18">
        <f t="shared" si="41"/>
        <v>0</v>
      </c>
      <c r="BN65" s="18">
        <f t="shared" si="41"/>
        <v>0</v>
      </c>
      <c r="BO65" s="18">
        <f t="shared" si="41"/>
        <v>0</v>
      </c>
      <c r="BP65" s="18">
        <f t="shared" si="41"/>
        <v>0</v>
      </c>
      <c r="BQ65" s="18">
        <f t="shared" si="41"/>
        <v>0</v>
      </c>
      <c r="BR65" s="18">
        <f t="shared" si="41"/>
        <v>0</v>
      </c>
      <c r="BS65" s="18">
        <f t="shared" si="41"/>
        <v>0</v>
      </c>
    </row>
    <row r="66" spans="1:71" s="18" customFormat="1" ht="14.25" customHeight="1" x14ac:dyDescent="0.25">
      <c r="A66" s="19"/>
      <c r="B66" s="19"/>
      <c r="C66" s="19"/>
      <c r="K66" s="19"/>
      <c r="L66" s="19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BA66" s="18">
        <v>60</v>
      </c>
      <c r="BB66" s="18" t="str">
        <f>選手!C61</f>
        <v/>
      </c>
      <c r="BC66" s="18" t="str">
        <f>選手!L61</f>
        <v/>
      </c>
      <c r="BD66" s="18" t="str">
        <f>選手!F61</f>
        <v/>
      </c>
      <c r="BE66" s="18">
        <f>選手!B61</f>
        <v>5</v>
      </c>
      <c r="BG66" s="18" t="str">
        <f>選手!A61</f>
        <v/>
      </c>
      <c r="BH66" s="18">
        <f t="shared" si="42"/>
        <v>0</v>
      </c>
      <c r="BI66" s="18">
        <f t="shared" si="41"/>
        <v>0</v>
      </c>
      <c r="BJ66" s="18">
        <f t="shared" si="41"/>
        <v>0</v>
      </c>
      <c r="BK66" s="18">
        <f t="shared" si="41"/>
        <v>0</v>
      </c>
      <c r="BL66" s="18">
        <f t="shared" si="41"/>
        <v>0</v>
      </c>
      <c r="BM66" s="18">
        <f t="shared" si="41"/>
        <v>0</v>
      </c>
      <c r="BN66" s="18">
        <f t="shared" si="41"/>
        <v>0</v>
      </c>
      <c r="BO66" s="18">
        <f t="shared" si="41"/>
        <v>0</v>
      </c>
      <c r="BP66" s="18">
        <f t="shared" si="41"/>
        <v>0</v>
      </c>
      <c r="BQ66" s="18">
        <f t="shared" si="41"/>
        <v>0</v>
      </c>
      <c r="BR66" s="18">
        <f t="shared" si="41"/>
        <v>0</v>
      </c>
      <c r="BS66" s="18">
        <f t="shared" si="41"/>
        <v>0</v>
      </c>
    </row>
    <row r="67" spans="1:71" s="18" customFormat="1" ht="14.25" customHeight="1" x14ac:dyDescent="0.25">
      <c r="A67" s="19"/>
      <c r="B67" s="19"/>
      <c r="C67" s="19"/>
      <c r="K67" s="19"/>
      <c r="L67" s="19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BA67" s="18">
        <v>61</v>
      </c>
      <c r="BB67" s="18" t="str">
        <f>選手!C62</f>
        <v/>
      </c>
      <c r="BC67" s="18" t="str">
        <f>選手!L62</f>
        <v/>
      </c>
      <c r="BD67" s="18" t="str">
        <f>選手!F62</f>
        <v/>
      </c>
      <c r="BE67" s="18">
        <f>選手!B62</f>
        <v>5</v>
      </c>
      <c r="BG67" s="18" t="str">
        <f>選手!A62</f>
        <v/>
      </c>
      <c r="BH67" s="18">
        <f t="shared" si="42"/>
        <v>0</v>
      </c>
      <c r="BI67" s="18">
        <f t="shared" si="41"/>
        <v>0</v>
      </c>
      <c r="BJ67" s="18">
        <f t="shared" si="41"/>
        <v>0</v>
      </c>
      <c r="BK67" s="18">
        <f t="shared" si="41"/>
        <v>0</v>
      </c>
      <c r="BL67" s="18">
        <f t="shared" si="41"/>
        <v>0</v>
      </c>
      <c r="BM67" s="18">
        <f t="shared" si="41"/>
        <v>0</v>
      </c>
      <c r="BN67" s="18">
        <f t="shared" si="41"/>
        <v>0</v>
      </c>
      <c r="BO67" s="18">
        <f t="shared" si="41"/>
        <v>0</v>
      </c>
      <c r="BP67" s="18">
        <f t="shared" si="41"/>
        <v>0</v>
      </c>
      <c r="BQ67" s="18">
        <f t="shared" si="41"/>
        <v>0</v>
      </c>
      <c r="BR67" s="18">
        <f t="shared" si="41"/>
        <v>0</v>
      </c>
      <c r="BS67" s="18">
        <f t="shared" si="41"/>
        <v>0</v>
      </c>
    </row>
    <row r="68" spans="1:71" s="18" customFormat="1" ht="14.25" customHeight="1" x14ac:dyDescent="0.25">
      <c r="A68" s="19"/>
      <c r="B68" s="19"/>
      <c r="C68" s="19"/>
      <c r="K68" s="19"/>
      <c r="L68" s="19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BA68" s="18">
        <v>62</v>
      </c>
      <c r="BB68" s="18" t="str">
        <f>選手!C63</f>
        <v/>
      </c>
      <c r="BC68" s="18" t="str">
        <f>選手!L63</f>
        <v/>
      </c>
      <c r="BD68" s="18" t="str">
        <f>選手!F63</f>
        <v/>
      </c>
      <c r="BE68" s="18">
        <f>選手!B63</f>
        <v>5</v>
      </c>
      <c r="BG68" s="18" t="str">
        <f>選手!A63</f>
        <v/>
      </c>
      <c r="BH68" s="18">
        <f t="shared" si="42"/>
        <v>0</v>
      </c>
      <c r="BI68" s="18">
        <f t="shared" si="41"/>
        <v>0</v>
      </c>
      <c r="BJ68" s="18">
        <f t="shared" si="41"/>
        <v>0</v>
      </c>
      <c r="BK68" s="18">
        <f t="shared" si="41"/>
        <v>0</v>
      </c>
      <c r="BL68" s="18">
        <f t="shared" si="41"/>
        <v>0</v>
      </c>
      <c r="BM68" s="18">
        <f t="shared" si="41"/>
        <v>0</v>
      </c>
      <c r="BN68" s="18">
        <f t="shared" si="41"/>
        <v>0</v>
      </c>
      <c r="BO68" s="18">
        <f t="shared" si="41"/>
        <v>0</v>
      </c>
      <c r="BP68" s="18">
        <f t="shared" si="41"/>
        <v>0</v>
      </c>
      <c r="BQ68" s="18">
        <f t="shared" si="41"/>
        <v>0</v>
      </c>
      <c r="BR68" s="18">
        <f t="shared" si="41"/>
        <v>0</v>
      </c>
      <c r="BS68" s="18">
        <f t="shared" si="41"/>
        <v>0</v>
      </c>
    </row>
    <row r="69" spans="1:71" s="18" customFormat="1" ht="14.25" customHeight="1" x14ac:dyDescent="0.25">
      <c r="A69" s="19"/>
      <c r="B69" s="19"/>
      <c r="C69" s="19"/>
      <c r="K69" s="19"/>
      <c r="L69" s="19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BA69" s="18">
        <v>63</v>
      </c>
      <c r="BB69" s="18" t="str">
        <f>選手!C64</f>
        <v/>
      </c>
      <c r="BC69" s="18" t="str">
        <f>選手!L64</f>
        <v/>
      </c>
      <c r="BD69" s="18" t="str">
        <f>選手!F64</f>
        <v/>
      </c>
      <c r="BE69" s="18">
        <f>選手!B64</f>
        <v>5</v>
      </c>
      <c r="BG69" s="18" t="str">
        <f>選手!A64</f>
        <v/>
      </c>
      <c r="BH69" s="18">
        <f t="shared" si="42"/>
        <v>0</v>
      </c>
      <c r="BI69" s="18">
        <f t="shared" si="41"/>
        <v>0</v>
      </c>
      <c r="BJ69" s="18">
        <f t="shared" si="41"/>
        <v>0</v>
      </c>
      <c r="BK69" s="18">
        <f t="shared" si="41"/>
        <v>0</v>
      </c>
      <c r="BL69" s="18">
        <f t="shared" si="41"/>
        <v>0</v>
      </c>
      <c r="BM69" s="18">
        <f t="shared" si="41"/>
        <v>0</v>
      </c>
      <c r="BN69" s="18">
        <f t="shared" si="41"/>
        <v>0</v>
      </c>
      <c r="BO69" s="18">
        <f t="shared" si="41"/>
        <v>0</v>
      </c>
      <c r="BP69" s="18">
        <f t="shared" si="41"/>
        <v>0</v>
      </c>
      <c r="BQ69" s="18">
        <f t="shared" si="41"/>
        <v>0</v>
      </c>
      <c r="BR69" s="18">
        <f t="shared" si="41"/>
        <v>0</v>
      </c>
      <c r="BS69" s="18">
        <f t="shared" si="41"/>
        <v>0</v>
      </c>
    </row>
    <row r="70" spans="1:71" s="18" customFormat="1" ht="14.25" customHeight="1" x14ac:dyDescent="0.25">
      <c r="A70" s="19"/>
      <c r="B70" s="19"/>
      <c r="C70" s="19"/>
      <c r="K70" s="19"/>
      <c r="L70" s="19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BA70" s="18">
        <v>64</v>
      </c>
      <c r="BB70" s="18" t="str">
        <f>選手!C65</f>
        <v/>
      </c>
      <c r="BC70" s="18" t="str">
        <f>選手!L65</f>
        <v/>
      </c>
      <c r="BD70" s="18" t="str">
        <f>選手!F65</f>
        <v/>
      </c>
      <c r="BE70" s="18">
        <f>選手!B65</f>
        <v>5</v>
      </c>
      <c r="BG70" s="18" t="str">
        <f>選手!A65</f>
        <v/>
      </c>
      <c r="BH70" s="18">
        <f t="shared" si="42"/>
        <v>0</v>
      </c>
      <c r="BI70" s="18">
        <f t="shared" si="41"/>
        <v>0</v>
      </c>
      <c r="BJ70" s="18">
        <f t="shared" si="41"/>
        <v>0</v>
      </c>
      <c r="BK70" s="18">
        <f t="shared" si="41"/>
        <v>0</v>
      </c>
      <c r="BL70" s="18">
        <f t="shared" si="41"/>
        <v>0</v>
      </c>
      <c r="BM70" s="18">
        <f t="shared" si="41"/>
        <v>0</v>
      </c>
      <c r="BN70" s="18">
        <f t="shared" si="41"/>
        <v>0</v>
      </c>
      <c r="BO70" s="18">
        <f t="shared" si="41"/>
        <v>0</v>
      </c>
      <c r="BP70" s="18">
        <f t="shared" si="41"/>
        <v>0</v>
      </c>
      <c r="BQ70" s="18">
        <f t="shared" si="41"/>
        <v>0</v>
      </c>
      <c r="BR70" s="18">
        <f t="shared" si="41"/>
        <v>0</v>
      </c>
      <c r="BS70" s="18">
        <f t="shared" si="41"/>
        <v>0</v>
      </c>
    </row>
    <row r="71" spans="1:71" s="18" customFormat="1" ht="14.25" customHeight="1" x14ac:dyDescent="0.25">
      <c r="A71" s="19"/>
      <c r="B71" s="19"/>
      <c r="C71" s="19"/>
      <c r="K71" s="19"/>
      <c r="L71" s="19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BA71" s="18">
        <v>65</v>
      </c>
      <c r="BB71" s="18" t="str">
        <f>選手!C66</f>
        <v/>
      </c>
      <c r="BC71" s="18" t="str">
        <f>選手!L66</f>
        <v/>
      </c>
      <c r="BD71" s="18" t="str">
        <f>選手!F66</f>
        <v/>
      </c>
      <c r="BE71" s="18">
        <f>選手!B66</f>
        <v>5</v>
      </c>
      <c r="BG71" s="18" t="str">
        <f>選手!A66</f>
        <v/>
      </c>
      <c r="BH71" s="18">
        <f t="shared" si="42"/>
        <v>0</v>
      </c>
      <c r="BI71" s="18">
        <f t="shared" si="41"/>
        <v>0</v>
      </c>
      <c r="BJ71" s="18">
        <f t="shared" si="41"/>
        <v>0</v>
      </c>
      <c r="BK71" s="18">
        <f t="shared" si="41"/>
        <v>0</v>
      </c>
      <c r="BL71" s="18">
        <f t="shared" si="41"/>
        <v>0</v>
      </c>
      <c r="BM71" s="18">
        <f t="shared" si="41"/>
        <v>0</v>
      </c>
      <c r="BN71" s="18">
        <f t="shared" si="41"/>
        <v>0</v>
      </c>
      <c r="BO71" s="18">
        <f t="shared" si="41"/>
        <v>0</v>
      </c>
      <c r="BP71" s="18">
        <f t="shared" si="41"/>
        <v>0</v>
      </c>
      <c r="BQ71" s="18">
        <f t="shared" si="41"/>
        <v>0</v>
      </c>
      <c r="BR71" s="18">
        <f t="shared" si="41"/>
        <v>0</v>
      </c>
      <c r="BS71" s="18">
        <f t="shared" si="41"/>
        <v>0</v>
      </c>
    </row>
    <row r="72" spans="1:71" s="18" customFormat="1" ht="14.25" customHeight="1" x14ac:dyDescent="0.25">
      <c r="A72" s="19"/>
      <c r="B72" s="19"/>
      <c r="C72" s="19"/>
      <c r="K72" s="19"/>
      <c r="L72" s="19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BA72" s="18">
        <v>66</v>
      </c>
      <c r="BB72" s="18" t="str">
        <f>選手!C67</f>
        <v/>
      </c>
      <c r="BC72" s="18" t="str">
        <f>選手!L67</f>
        <v/>
      </c>
      <c r="BD72" s="18" t="str">
        <f>選手!F67</f>
        <v/>
      </c>
      <c r="BE72" s="18">
        <f>選手!B67</f>
        <v>5</v>
      </c>
      <c r="BG72" s="18" t="str">
        <f>選手!A67</f>
        <v/>
      </c>
      <c r="BH72" s="18">
        <f t="shared" si="42"/>
        <v>0</v>
      </c>
      <c r="BI72" s="18">
        <f t="shared" si="41"/>
        <v>0</v>
      </c>
      <c r="BJ72" s="18">
        <f t="shared" si="41"/>
        <v>0</v>
      </c>
      <c r="BK72" s="18">
        <f t="shared" si="41"/>
        <v>0</v>
      </c>
      <c r="BL72" s="18">
        <f t="shared" si="41"/>
        <v>0</v>
      </c>
      <c r="BM72" s="18">
        <f t="shared" si="41"/>
        <v>0</v>
      </c>
      <c r="BN72" s="18">
        <f t="shared" si="41"/>
        <v>0</v>
      </c>
      <c r="BO72" s="18">
        <f t="shared" si="41"/>
        <v>0</v>
      </c>
      <c r="BP72" s="18">
        <f t="shared" si="41"/>
        <v>0</v>
      </c>
      <c r="BQ72" s="18">
        <f t="shared" si="41"/>
        <v>0</v>
      </c>
      <c r="BR72" s="18">
        <f t="shared" si="41"/>
        <v>0</v>
      </c>
      <c r="BS72" s="18">
        <f t="shared" si="41"/>
        <v>0</v>
      </c>
    </row>
    <row r="73" spans="1:71" s="18" customFormat="1" ht="14.25" customHeight="1" x14ac:dyDescent="0.25">
      <c r="A73" s="19"/>
      <c r="B73" s="19"/>
      <c r="C73" s="19"/>
      <c r="K73" s="19"/>
      <c r="L73" s="19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BA73" s="18">
        <v>67</v>
      </c>
      <c r="BB73" s="18" t="str">
        <f>選手!C68</f>
        <v/>
      </c>
      <c r="BC73" s="18" t="str">
        <f>選手!L68</f>
        <v/>
      </c>
      <c r="BD73" s="18" t="str">
        <f>選手!F68</f>
        <v/>
      </c>
      <c r="BE73" s="18">
        <f>選手!B68</f>
        <v>5</v>
      </c>
      <c r="BG73" s="18" t="str">
        <f>選手!A68</f>
        <v/>
      </c>
      <c r="BH73" s="18">
        <f t="shared" si="42"/>
        <v>0</v>
      </c>
      <c r="BI73" s="18">
        <f t="shared" si="41"/>
        <v>0</v>
      </c>
      <c r="BJ73" s="18">
        <f t="shared" si="41"/>
        <v>0</v>
      </c>
      <c r="BK73" s="18">
        <f t="shared" si="41"/>
        <v>0</v>
      </c>
      <c r="BL73" s="18">
        <f t="shared" si="41"/>
        <v>0</v>
      </c>
      <c r="BM73" s="18">
        <f t="shared" si="41"/>
        <v>0</v>
      </c>
      <c r="BN73" s="18">
        <f t="shared" si="41"/>
        <v>0</v>
      </c>
      <c r="BO73" s="18">
        <f t="shared" si="41"/>
        <v>0</v>
      </c>
      <c r="BP73" s="18">
        <f t="shared" si="41"/>
        <v>0</v>
      </c>
      <c r="BQ73" s="18">
        <f t="shared" si="41"/>
        <v>0</v>
      </c>
      <c r="BR73" s="18">
        <f t="shared" si="41"/>
        <v>0</v>
      </c>
      <c r="BS73" s="18">
        <f t="shared" si="41"/>
        <v>0</v>
      </c>
    </row>
    <row r="74" spans="1:71" s="18" customFormat="1" ht="14.25" customHeight="1" x14ac:dyDescent="0.25">
      <c r="A74" s="19"/>
      <c r="B74" s="19"/>
      <c r="C74" s="19"/>
      <c r="K74" s="19"/>
      <c r="L74" s="19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BA74" s="18">
        <v>68</v>
      </c>
      <c r="BB74" s="18" t="str">
        <f>選手!C69</f>
        <v/>
      </c>
      <c r="BC74" s="18" t="str">
        <f>選手!L69</f>
        <v/>
      </c>
      <c r="BD74" s="18" t="str">
        <f>選手!F69</f>
        <v/>
      </c>
      <c r="BE74" s="18">
        <f>選手!B69</f>
        <v>5</v>
      </c>
      <c r="BG74" s="18" t="str">
        <f>選手!A69</f>
        <v/>
      </c>
      <c r="BH74" s="18">
        <f t="shared" si="42"/>
        <v>0</v>
      </c>
      <c r="BI74" s="18">
        <f t="shared" si="41"/>
        <v>0</v>
      </c>
      <c r="BJ74" s="18">
        <f t="shared" si="41"/>
        <v>0</v>
      </c>
      <c r="BK74" s="18">
        <f t="shared" si="41"/>
        <v>0</v>
      </c>
      <c r="BL74" s="18">
        <f t="shared" si="41"/>
        <v>0</v>
      </c>
      <c r="BM74" s="18">
        <f t="shared" si="41"/>
        <v>0</v>
      </c>
      <c r="BN74" s="18">
        <f t="shared" si="41"/>
        <v>0</v>
      </c>
      <c r="BO74" s="18">
        <f t="shared" si="41"/>
        <v>0</v>
      </c>
      <c r="BP74" s="18">
        <f t="shared" si="41"/>
        <v>0</v>
      </c>
      <c r="BQ74" s="18">
        <f t="shared" si="41"/>
        <v>0</v>
      </c>
      <c r="BR74" s="18">
        <f t="shared" si="41"/>
        <v>0</v>
      </c>
      <c r="BS74" s="18">
        <f t="shared" si="41"/>
        <v>0</v>
      </c>
    </row>
    <row r="75" spans="1:71" s="18" customFormat="1" ht="14.25" customHeight="1" x14ac:dyDescent="0.25">
      <c r="A75" s="19"/>
      <c r="B75" s="19"/>
      <c r="C75" s="19"/>
      <c r="K75" s="19"/>
      <c r="L75" s="19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BA75" s="18">
        <v>69</v>
      </c>
      <c r="BB75" s="18" t="str">
        <f>選手!C70</f>
        <v/>
      </c>
      <c r="BC75" s="18" t="str">
        <f>選手!L70</f>
        <v/>
      </c>
      <c r="BD75" s="18" t="str">
        <f>選手!F70</f>
        <v/>
      </c>
      <c r="BE75" s="18">
        <f>選手!B70</f>
        <v>5</v>
      </c>
      <c r="BG75" s="18" t="str">
        <f>選手!A70</f>
        <v/>
      </c>
      <c r="BH75" s="18">
        <f t="shared" si="42"/>
        <v>0</v>
      </c>
      <c r="BI75" s="18">
        <f t="shared" si="41"/>
        <v>0</v>
      </c>
      <c r="BJ75" s="18">
        <f t="shared" si="41"/>
        <v>0</v>
      </c>
      <c r="BK75" s="18">
        <f t="shared" si="41"/>
        <v>0</v>
      </c>
      <c r="BL75" s="18">
        <f t="shared" si="41"/>
        <v>0</v>
      </c>
      <c r="BM75" s="18">
        <f t="shared" si="41"/>
        <v>0</v>
      </c>
      <c r="BN75" s="18">
        <f t="shared" si="41"/>
        <v>0</v>
      </c>
      <c r="BO75" s="18">
        <f t="shared" si="41"/>
        <v>0</v>
      </c>
      <c r="BP75" s="18">
        <f t="shared" si="41"/>
        <v>0</v>
      </c>
      <c r="BQ75" s="18">
        <f t="shared" si="41"/>
        <v>0</v>
      </c>
      <c r="BR75" s="18">
        <f t="shared" si="41"/>
        <v>0</v>
      </c>
      <c r="BS75" s="18">
        <f t="shared" si="41"/>
        <v>0</v>
      </c>
    </row>
    <row r="76" spans="1:71" s="18" customFormat="1" ht="14.25" customHeight="1" x14ac:dyDescent="0.25">
      <c r="A76" s="19"/>
      <c r="B76" s="19"/>
      <c r="C76" s="19"/>
      <c r="K76" s="19"/>
      <c r="L76" s="19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BA76" s="18">
        <v>70</v>
      </c>
      <c r="BB76" s="18" t="str">
        <f>選手!C71</f>
        <v/>
      </c>
      <c r="BC76" s="18" t="str">
        <f>選手!L71</f>
        <v/>
      </c>
      <c r="BD76" s="18" t="str">
        <f>選手!F71</f>
        <v/>
      </c>
      <c r="BE76" s="18">
        <f>選手!B71</f>
        <v>5</v>
      </c>
      <c r="BG76" s="18" t="str">
        <f>選手!A71</f>
        <v/>
      </c>
      <c r="BH76" s="18">
        <f t="shared" si="42"/>
        <v>0</v>
      </c>
      <c r="BI76" s="18">
        <f t="shared" si="41"/>
        <v>0</v>
      </c>
      <c r="BJ76" s="18">
        <f t="shared" si="41"/>
        <v>0</v>
      </c>
      <c r="BK76" s="18">
        <f t="shared" si="41"/>
        <v>0</v>
      </c>
      <c r="BL76" s="18">
        <f t="shared" si="41"/>
        <v>0</v>
      </c>
      <c r="BM76" s="18">
        <f t="shared" si="41"/>
        <v>0</v>
      </c>
      <c r="BN76" s="18">
        <f t="shared" si="41"/>
        <v>0</v>
      </c>
      <c r="BO76" s="18">
        <f t="shared" si="41"/>
        <v>0</v>
      </c>
      <c r="BP76" s="18">
        <f t="shared" si="41"/>
        <v>0</v>
      </c>
      <c r="BQ76" s="18">
        <f t="shared" si="41"/>
        <v>0</v>
      </c>
      <c r="BR76" s="18">
        <f t="shared" si="41"/>
        <v>0</v>
      </c>
      <c r="BS76" s="18">
        <f t="shared" si="41"/>
        <v>0</v>
      </c>
    </row>
    <row r="77" spans="1:71" s="18" customFormat="1" ht="14.25" customHeight="1" x14ac:dyDescent="0.25">
      <c r="A77" s="19"/>
      <c r="B77" s="19"/>
      <c r="C77" s="19"/>
      <c r="K77" s="19"/>
      <c r="L77" s="19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BA77" s="18">
        <v>71</v>
      </c>
      <c r="BB77" s="18" t="str">
        <f>選手!C72</f>
        <v/>
      </c>
      <c r="BC77" s="18" t="str">
        <f>選手!L72</f>
        <v/>
      </c>
      <c r="BD77" s="18" t="str">
        <f>選手!F72</f>
        <v/>
      </c>
      <c r="BE77" s="18">
        <f>選手!B72</f>
        <v>5</v>
      </c>
      <c r="BG77" s="18" t="str">
        <f>選手!A72</f>
        <v/>
      </c>
      <c r="BH77" s="18">
        <f t="shared" si="42"/>
        <v>0</v>
      </c>
      <c r="BI77" s="18">
        <f t="shared" si="41"/>
        <v>0</v>
      </c>
      <c r="BJ77" s="18">
        <f t="shared" si="41"/>
        <v>0</v>
      </c>
      <c r="BK77" s="18">
        <f t="shared" si="41"/>
        <v>0</v>
      </c>
      <c r="BL77" s="18">
        <f t="shared" si="41"/>
        <v>0</v>
      </c>
      <c r="BM77" s="18">
        <f t="shared" si="41"/>
        <v>0</v>
      </c>
      <c r="BN77" s="18">
        <f t="shared" si="41"/>
        <v>0</v>
      </c>
      <c r="BO77" s="18">
        <f t="shared" si="41"/>
        <v>0</v>
      </c>
      <c r="BP77" s="18">
        <f t="shared" si="41"/>
        <v>0</v>
      </c>
      <c r="BQ77" s="18">
        <f t="shared" si="41"/>
        <v>0</v>
      </c>
      <c r="BR77" s="18">
        <f t="shared" si="41"/>
        <v>0</v>
      </c>
      <c r="BS77" s="18">
        <f t="shared" si="41"/>
        <v>0</v>
      </c>
    </row>
    <row r="78" spans="1:71" s="18" customFormat="1" ht="14.25" customHeight="1" x14ac:dyDescent="0.25">
      <c r="A78" s="19"/>
      <c r="B78" s="19"/>
      <c r="C78" s="19"/>
      <c r="K78" s="19"/>
      <c r="L78" s="19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BA78" s="18">
        <v>72</v>
      </c>
      <c r="BB78" s="18" t="str">
        <f>選手!C73</f>
        <v/>
      </c>
      <c r="BC78" s="18" t="str">
        <f>選手!L73</f>
        <v/>
      </c>
      <c r="BD78" s="18" t="str">
        <f>選手!F73</f>
        <v/>
      </c>
      <c r="BE78" s="18">
        <f>選手!B73</f>
        <v>5</v>
      </c>
      <c r="BG78" s="18" t="str">
        <f>選手!A73</f>
        <v/>
      </c>
      <c r="BH78" s="18">
        <f t="shared" si="42"/>
        <v>0</v>
      </c>
      <c r="BI78" s="18">
        <f t="shared" si="41"/>
        <v>0</v>
      </c>
      <c r="BJ78" s="18">
        <f t="shared" si="41"/>
        <v>0</v>
      </c>
      <c r="BK78" s="18">
        <f t="shared" si="41"/>
        <v>0</v>
      </c>
      <c r="BL78" s="18">
        <f t="shared" si="41"/>
        <v>0</v>
      </c>
      <c r="BM78" s="18">
        <f t="shared" si="41"/>
        <v>0</v>
      </c>
      <c r="BN78" s="18">
        <f t="shared" si="41"/>
        <v>0</v>
      </c>
      <c r="BO78" s="18">
        <f t="shared" si="41"/>
        <v>0</v>
      </c>
      <c r="BP78" s="18">
        <f t="shared" si="41"/>
        <v>0</v>
      </c>
      <c r="BQ78" s="18">
        <f t="shared" si="41"/>
        <v>0</v>
      </c>
      <c r="BR78" s="18">
        <f t="shared" si="41"/>
        <v>0</v>
      </c>
      <c r="BS78" s="18">
        <f t="shared" si="41"/>
        <v>0</v>
      </c>
    </row>
    <row r="79" spans="1:71" s="18" customFormat="1" ht="14.25" customHeight="1" x14ac:dyDescent="0.25">
      <c r="A79" s="19"/>
      <c r="B79" s="19"/>
      <c r="C79" s="19"/>
      <c r="K79" s="19"/>
      <c r="L79" s="19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BA79" s="18">
        <v>73</v>
      </c>
      <c r="BB79" s="18" t="str">
        <f>選手!C74</f>
        <v/>
      </c>
      <c r="BC79" s="18" t="str">
        <f>選手!L74</f>
        <v/>
      </c>
      <c r="BD79" s="18" t="str">
        <f>選手!F74</f>
        <v/>
      </c>
      <c r="BE79" s="18">
        <f>選手!B74</f>
        <v>5</v>
      </c>
      <c r="BG79" s="18" t="str">
        <f>選手!A74</f>
        <v/>
      </c>
      <c r="BH79" s="18">
        <f t="shared" si="42"/>
        <v>0</v>
      </c>
      <c r="BI79" s="18">
        <f t="shared" si="41"/>
        <v>0</v>
      </c>
      <c r="BJ79" s="18">
        <f t="shared" si="41"/>
        <v>0</v>
      </c>
      <c r="BK79" s="18">
        <f t="shared" si="41"/>
        <v>0</v>
      </c>
      <c r="BL79" s="18">
        <f t="shared" si="41"/>
        <v>0</v>
      </c>
      <c r="BM79" s="18">
        <f t="shared" si="41"/>
        <v>0</v>
      </c>
      <c r="BN79" s="18">
        <f t="shared" si="41"/>
        <v>0</v>
      </c>
      <c r="BO79" s="18">
        <f t="shared" si="41"/>
        <v>0</v>
      </c>
      <c r="BP79" s="18">
        <f t="shared" si="41"/>
        <v>0</v>
      </c>
      <c r="BQ79" s="18">
        <f t="shared" si="41"/>
        <v>0</v>
      </c>
      <c r="BR79" s="18">
        <f t="shared" si="41"/>
        <v>0</v>
      </c>
      <c r="BS79" s="18">
        <f t="shared" si="41"/>
        <v>0</v>
      </c>
    </row>
    <row r="80" spans="1:71" s="18" customFormat="1" ht="14.25" customHeight="1" x14ac:dyDescent="0.25">
      <c r="A80" s="19"/>
      <c r="B80" s="19"/>
      <c r="C80" s="19"/>
      <c r="K80" s="19"/>
      <c r="L80" s="19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BA80" s="18">
        <v>74</v>
      </c>
      <c r="BB80" s="18" t="str">
        <f>選手!C75</f>
        <v/>
      </c>
      <c r="BC80" s="18" t="str">
        <f>選手!L75</f>
        <v/>
      </c>
      <c r="BD80" s="18" t="str">
        <f>選手!F75</f>
        <v/>
      </c>
      <c r="BE80" s="18">
        <f>選手!B75</f>
        <v>5</v>
      </c>
      <c r="BG80" s="18" t="str">
        <f>選手!A75</f>
        <v/>
      </c>
      <c r="BH80" s="18">
        <f t="shared" si="42"/>
        <v>0</v>
      </c>
      <c r="BI80" s="18">
        <f t="shared" si="41"/>
        <v>0</v>
      </c>
      <c r="BJ80" s="18">
        <f t="shared" si="41"/>
        <v>0</v>
      </c>
      <c r="BK80" s="18">
        <f t="shared" si="41"/>
        <v>0</v>
      </c>
      <c r="BL80" s="18">
        <f t="shared" si="41"/>
        <v>0</v>
      </c>
      <c r="BM80" s="18">
        <f t="shared" si="41"/>
        <v>0</v>
      </c>
      <c r="BN80" s="18">
        <f t="shared" si="41"/>
        <v>0</v>
      </c>
      <c r="BO80" s="18">
        <f t="shared" si="41"/>
        <v>0</v>
      </c>
      <c r="BP80" s="18">
        <f t="shared" si="41"/>
        <v>0</v>
      </c>
      <c r="BQ80" s="18">
        <f t="shared" si="41"/>
        <v>0</v>
      </c>
      <c r="BR80" s="18">
        <f t="shared" si="41"/>
        <v>0</v>
      </c>
      <c r="BS80" s="18">
        <f t="shared" si="41"/>
        <v>0</v>
      </c>
    </row>
    <row r="81" spans="53:71" s="18" customFormat="1" ht="14.25" customHeight="1" x14ac:dyDescent="0.25">
      <c r="BA81" s="18">
        <v>75</v>
      </c>
      <c r="BB81" s="18" t="str">
        <f>選手!C76</f>
        <v/>
      </c>
      <c r="BC81" s="18" t="str">
        <f>選手!L76</f>
        <v/>
      </c>
      <c r="BD81" s="18" t="str">
        <f>選手!F76</f>
        <v/>
      </c>
      <c r="BE81" s="18">
        <f>選手!B76</f>
        <v>5</v>
      </c>
      <c r="BG81" s="18" t="str">
        <f>選手!A76</f>
        <v/>
      </c>
      <c r="BH81" s="18">
        <f t="shared" si="42"/>
        <v>0</v>
      </c>
      <c r="BI81" s="18">
        <f t="shared" si="41"/>
        <v>0</v>
      </c>
      <c r="BJ81" s="18">
        <f t="shared" si="41"/>
        <v>0</v>
      </c>
      <c r="BK81" s="18">
        <f t="shared" si="41"/>
        <v>0</v>
      </c>
      <c r="BL81" s="18">
        <f t="shared" si="41"/>
        <v>0</v>
      </c>
      <c r="BM81" s="18">
        <f t="shared" si="41"/>
        <v>0</v>
      </c>
      <c r="BN81" s="18">
        <f t="shared" si="41"/>
        <v>0</v>
      </c>
      <c r="BO81" s="18">
        <f t="shared" si="41"/>
        <v>0</v>
      </c>
      <c r="BP81" s="18">
        <f t="shared" si="41"/>
        <v>0</v>
      </c>
      <c r="BQ81" s="18">
        <f t="shared" si="41"/>
        <v>0</v>
      </c>
      <c r="BR81" s="18">
        <f t="shared" si="41"/>
        <v>0</v>
      </c>
      <c r="BS81" s="18">
        <f t="shared" si="41"/>
        <v>0</v>
      </c>
    </row>
    <row r="82" spans="53:71" s="18" customFormat="1" ht="14.25" customHeight="1" x14ac:dyDescent="0.25">
      <c r="BA82" s="18">
        <v>76</v>
      </c>
      <c r="BB82" s="18" t="str">
        <f>選手!C77</f>
        <v/>
      </c>
      <c r="BC82" s="18" t="str">
        <f>選手!L77</f>
        <v/>
      </c>
      <c r="BD82" s="18" t="str">
        <f>選手!F77</f>
        <v/>
      </c>
      <c r="BE82" s="18">
        <f>選手!B77</f>
        <v>5</v>
      </c>
      <c r="BG82" s="18" t="str">
        <f>選手!A77</f>
        <v/>
      </c>
      <c r="BH82" s="18">
        <f t="shared" si="42"/>
        <v>0</v>
      </c>
      <c r="BI82" s="18">
        <f t="shared" si="41"/>
        <v>0</v>
      </c>
      <c r="BJ82" s="18">
        <f t="shared" si="41"/>
        <v>0</v>
      </c>
      <c r="BK82" s="18">
        <f t="shared" si="41"/>
        <v>0</v>
      </c>
      <c r="BL82" s="18">
        <f t="shared" si="41"/>
        <v>0</v>
      </c>
      <c r="BM82" s="18">
        <f t="shared" si="41"/>
        <v>0</v>
      </c>
      <c r="BN82" s="18">
        <f t="shared" si="41"/>
        <v>0</v>
      </c>
      <c r="BO82" s="18">
        <f t="shared" si="41"/>
        <v>0</v>
      </c>
      <c r="BP82" s="18">
        <f t="shared" si="41"/>
        <v>0</v>
      </c>
      <c r="BQ82" s="18">
        <f t="shared" si="41"/>
        <v>0</v>
      </c>
      <c r="BR82" s="18">
        <f t="shared" si="41"/>
        <v>0</v>
      </c>
      <c r="BS82" s="18">
        <f t="shared" si="41"/>
        <v>0</v>
      </c>
    </row>
    <row r="83" spans="53:71" s="18" customFormat="1" ht="14.25" customHeight="1" x14ac:dyDescent="0.25">
      <c r="BA83" s="18">
        <v>77</v>
      </c>
      <c r="BB83" s="18" t="str">
        <f>選手!C78</f>
        <v/>
      </c>
      <c r="BC83" s="18" t="str">
        <f>選手!L78</f>
        <v/>
      </c>
      <c r="BD83" s="18" t="str">
        <f>選手!F78</f>
        <v/>
      </c>
      <c r="BE83" s="18">
        <f>選手!B78</f>
        <v>5</v>
      </c>
      <c r="BG83" s="18" t="str">
        <f>選手!A78</f>
        <v/>
      </c>
      <c r="BH83" s="18">
        <f t="shared" si="42"/>
        <v>0</v>
      </c>
      <c r="BI83" s="18">
        <f t="shared" si="41"/>
        <v>0</v>
      </c>
      <c r="BJ83" s="18">
        <f t="shared" si="41"/>
        <v>0</v>
      </c>
      <c r="BK83" s="18">
        <f t="shared" si="41"/>
        <v>0</v>
      </c>
      <c r="BL83" s="18">
        <f t="shared" si="41"/>
        <v>0</v>
      </c>
      <c r="BM83" s="18">
        <f t="shared" si="41"/>
        <v>0</v>
      </c>
      <c r="BN83" s="18">
        <f t="shared" si="41"/>
        <v>0</v>
      </c>
      <c r="BO83" s="18">
        <f t="shared" si="41"/>
        <v>0</v>
      </c>
      <c r="BP83" s="18">
        <f t="shared" si="41"/>
        <v>0</v>
      </c>
      <c r="BQ83" s="18">
        <f t="shared" si="41"/>
        <v>0</v>
      </c>
      <c r="BR83" s="18">
        <f t="shared" si="41"/>
        <v>0</v>
      </c>
      <c r="BS83" s="18">
        <f t="shared" si="41"/>
        <v>0</v>
      </c>
    </row>
    <row r="84" spans="53:71" s="18" customFormat="1" ht="14.25" customHeight="1" x14ac:dyDescent="0.25">
      <c r="BA84" s="18">
        <v>78</v>
      </c>
      <c r="BB84" s="18" t="str">
        <f>選手!C79</f>
        <v/>
      </c>
      <c r="BC84" s="18" t="str">
        <f>選手!L79</f>
        <v/>
      </c>
      <c r="BD84" s="18" t="str">
        <f>選手!F79</f>
        <v/>
      </c>
      <c r="BE84" s="18">
        <f>選手!B79</f>
        <v>5</v>
      </c>
      <c r="BG84" s="18" t="str">
        <f>選手!A79</f>
        <v/>
      </c>
      <c r="BH84" s="18">
        <f t="shared" si="42"/>
        <v>0</v>
      </c>
      <c r="BI84" s="18">
        <f t="shared" si="41"/>
        <v>0</v>
      </c>
      <c r="BJ84" s="18">
        <f t="shared" si="41"/>
        <v>0</v>
      </c>
      <c r="BK84" s="18">
        <f t="shared" si="41"/>
        <v>0</v>
      </c>
      <c r="BL84" s="18">
        <f t="shared" si="41"/>
        <v>0</v>
      </c>
      <c r="BM84" s="18">
        <f t="shared" ref="BM84:BS84" si="47">COUNTIF($AG$6:$AJ$65,BM$5&amp;$BB84)</f>
        <v>0</v>
      </c>
      <c r="BN84" s="18">
        <f t="shared" si="47"/>
        <v>0</v>
      </c>
      <c r="BO84" s="18">
        <f t="shared" si="47"/>
        <v>0</v>
      </c>
      <c r="BP84" s="18">
        <f t="shared" si="47"/>
        <v>0</v>
      </c>
      <c r="BQ84" s="18">
        <f t="shared" si="47"/>
        <v>0</v>
      </c>
      <c r="BR84" s="18">
        <f t="shared" si="47"/>
        <v>0</v>
      </c>
      <c r="BS84" s="18">
        <f t="shared" si="47"/>
        <v>0</v>
      </c>
    </row>
    <row r="85" spans="53:71" s="18" customFormat="1" ht="14.25" customHeight="1" x14ac:dyDescent="0.25">
      <c r="BA85" s="18">
        <v>79</v>
      </c>
      <c r="BB85" s="18" t="str">
        <f>選手!C80</f>
        <v/>
      </c>
      <c r="BC85" s="18" t="str">
        <f>選手!L80</f>
        <v/>
      </c>
      <c r="BD85" s="18" t="str">
        <f>選手!F80</f>
        <v/>
      </c>
      <c r="BE85" s="18">
        <f>選手!B80</f>
        <v>5</v>
      </c>
      <c r="BG85" s="18" t="str">
        <f>選手!A80</f>
        <v/>
      </c>
      <c r="BH85" s="18">
        <f t="shared" si="42"/>
        <v>0</v>
      </c>
      <c r="BI85" s="18">
        <f t="shared" si="42"/>
        <v>0</v>
      </c>
      <c r="BJ85" s="18">
        <f t="shared" si="42"/>
        <v>0</v>
      </c>
      <c r="BK85" s="18">
        <f t="shared" si="42"/>
        <v>0</v>
      </c>
      <c r="BL85" s="18">
        <f t="shared" si="42"/>
        <v>0</v>
      </c>
      <c r="BM85" s="18">
        <f t="shared" si="42"/>
        <v>0</v>
      </c>
      <c r="BN85" s="18">
        <f t="shared" si="42"/>
        <v>0</v>
      </c>
      <c r="BO85" s="18">
        <f t="shared" si="42"/>
        <v>0</v>
      </c>
      <c r="BP85" s="18">
        <f t="shared" si="42"/>
        <v>0</v>
      </c>
      <c r="BQ85" s="18">
        <f t="shared" si="42"/>
        <v>0</v>
      </c>
      <c r="BR85" s="18">
        <f t="shared" si="42"/>
        <v>0</v>
      </c>
      <c r="BS85" s="18">
        <f t="shared" si="42"/>
        <v>0</v>
      </c>
    </row>
    <row r="86" spans="53:71" s="18" customFormat="1" ht="14.25" customHeight="1" x14ac:dyDescent="0.25">
      <c r="BA86" s="18">
        <v>80</v>
      </c>
      <c r="BB86" s="18" t="str">
        <f>選手!C81</f>
        <v/>
      </c>
      <c r="BC86" s="18" t="str">
        <f>選手!L81</f>
        <v/>
      </c>
      <c r="BD86" s="18" t="str">
        <f>選手!F81</f>
        <v/>
      </c>
      <c r="BE86" s="18">
        <f>選手!B81</f>
        <v>5</v>
      </c>
      <c r="BG86" s="18" t="str">
        <f>選手!A81</f>
        <v/>
      </c>
      <c r="BH86" s="18">
        <f t="shared" si="42"/>
        <v>0</v>
      </c>
      <c r="BI86" s="18">
        <f t="shared" si="42"/>
        <v>0</v>
      </c>
      <c r="BJ86" s="18">
        <f t="shared" si="42"/>
        <v>0</v>
      </c>
      <c r="BK86" s="18">
        <f t="shared" si="42"/>
        <v>0</v>
      </c>
      <c r="BL86" s="18">
        <f t="shared" si="42"/>
        <v>0</v>
      </c>
      <c r="BM86" s="18">
        <f t="shared" si="42"/>
        <v>0</v>
      </c>
      <c r="BN86" s="18">
        <f t="shared" si="42"/>
        <v>0</v>
      </c>
      <c r="BO86" s="18">
        <f t="shared" si="42"/>
        <v>0</v>
      </c>
      <c r="BP86" s="18">
        <f t="shared" si="42"/>
        <v>0</v>
      </c>
      <c r="BQ86" s="18">
        <f t="shared" si="42"/>
        <v>0</v>
      </c>
      <c r="BR86" s="18">
        <f t="shared" si="42"/>
        <v>0</v>
      </c>
      <c r="BS86" s="18">
        <f t="shared" si="42"/>
        <v>0</v>
      </c>
    </row>
    <row r="87" spans="53:71" s="18" customFormat="1" ht="14.25" customHeight="1" x14ac:dyDescent="0.25">
      <c r="BA87" s="18">
        <v>81</v>
      </c>
      <c r="BB87" s="18" t="str">
        <f>選手!C82</f>
        <v/>
      </c>
      <c r="BC87" s="18" t="str">
        <f>選手!L82</f>
        <v/>
      </c>
      <c r="BD87" s="18" t="str">
        <f>選手!F82</f>
        <v/>
      </c>
      <c r="BE87" s="18">
        <f>選手!B82</f>
        <v>5</v>
      </c>
      <c r="BG87" s="18" t="str">
        <f>選手!A82</f>
        <v/>
      </c>
      <c r="BH87" s="18">
        <f t="shared" si="42"/>
        <v>0</v>
      </c>
      <c r="BI87" s="18">
        <f t="shared" si="42"/>
        <v>0</v>
      </c>
      <c r="BJ87" s="18">
        <f t="shared" si="42"/>
        <v>0</v>
      </c>
      <c r="BK87" s="18">
        <f t="shared" si="42"/>
        <v>0</v>
      </c>
      <c r="BL87" s="18">
        <f t="shared" si="42"/>
        <v>0</v>
      </c>
      <c r="BM87" s="18">
        <f t="shared" si="42"/>
        <v>0</v>
      </c>
      <c r="BN87" s="18">
        <f t="shared" si="42"/>
        <v>0</v>
      </c>
      <c r="BO87" s="18">
        <f t="shared" si="42"/>
        <v>0</v>
      </c>
      <c r="BP87" s="18">
        <f t="shared" si="42"/>
        <v>0</v>
      </c>
      <c r="BQ87" s="18">
        <f t="shared" si="42"/>
        <v>0</v>
      </c>
      <c r="BR87" s="18">
        <f t="shared" si="42"/>
        <v>0</v>
      </c>
      <c r="BS87" s="18">
        <f t="shared" si="42"/>
        <v>0</v>
      </c>
    </row>
    <row r="88" spans="53:71" s="18" customFormat="1" ht="14.25" customHeight="1" x14ac:dyDescent="0.25">
      <c r="BA88" s="18">
        <v>82</v>
      </c>
      <c r="BB88" s="18" t="str">
        <f>選手!C83</f>
        <v/>
      </c>
      <c r="BC88" s="18" t="str">
        <f>選手!L83</f>
        <v/>
      </c>
      <c r="BD88" s="18" t="str">
        <f>選手!F83</f>
        <v/>
      </c>
      <c r="BE88" s="18">
        <f>選手!B83</f>
        <v>5</v>
      </c>
      <c r="BG88" s="18" t="str">
        <f>選手!A83</f>
        <v/>
      </c>
      <c r="BH88" s="18">
        <f t="shared" si="42"/>
        <v>0</v>
      </c>
      <c r="BI88" s="18">
        <f t="shared" si="42"/>
        <v>0</v>
      </c>
      <c r="BJ88" s="18">
        <f t="shared" si="42"/>
        <v>0</v>
      </c>
      <c r="BK88" s="18">
        <f t="shared" si="42"/>
        <v>0</v>
      </c>
      <c r="BL88" s="18">
        <f t="shared" si="42"/>
        <v>0</v>
      </c>
      <c r="BM88" s="18">
        <f t="shared" si="42"/>
        <v>0</v>
      </c>
      <c r="BN88" s="18">
        <f t="shared" si="42"/>
        <v>0</v>
      </c>
      <c r="BO88" s="18">
        <f t="shared" si="42"/>
        <v>0</v>
      </c>
      <c r="BP88" s="18">
        <f t="shared" si="42"/>
        <v>0</v>
      </c>
      <c r="BQ88" s="18">
        <f t="shared" si="42"/>
        <v>0</v>
      </c>
      <c r="BR88" s="18">
        <f t="shared" si="42"/>
        <v>0</v>
      </c>
      <c r="BS88" s="18">
        <f t="shared" si="42"/>
        <v>0</v>
      </c>
    </row>
    <row r="89" spans="53:71" s="18" customFormat="1" ht="14.25" customHeight="1" x14ac:dyDescent="0.25">
      <c r="BA89" s="18">
        <v>83</v>
      </c>
      <c r="BB89" s="18" t="str">
        <f>選手!C84</f>
        <v/>
      </c>
      <c r="BC89" s="18" t="str">
        <f>選手!L84</f>
        <v/>
      </c>
      <c r="BD89" s="18" t="str">
        <f>選手!F84</f>
        <v/>
      </c>
      <c r="BE89" s="18">
        <f>選手!B84</f>
        <v>5</v>
      </c>
      <c r="BG89" s="18" t="str">
        <f>選手!A84</f>
        <v/>
      </c>
      <c r="BH89" s="18">
        <f t="shared" si="42"/>
        <v>0</v>
      </c>
      <c r="BI89" s="18">
        <f t="shared" si="42"/>
        <v>0</v>
      </c>
      <c r="BJ89" s="18">
        <f t="shared" si="42"/>
        <v>0</v>
      </c>
      <c r="BK89" s="18">
        <f t="shared" si="42"/>
        <v>0</v>
      </c>
      <c r="BL89" s="18">
        <f t="shared" si="42"/>
        <v>0</v>
      </c>
      <c r="BM89" s="18">
        <f t="shared" si="42"/>
        <v>0</v>
      </c>
      <c r="BN89" s="18">
        <f t="shared" si="42"/>
        <v>0</v>
      </c>
      <c r="BO89" s="18">
        <f t="shared" si="42"/>
        <v>0</v>
      </c>
      <c r="BP89" s="18">
        <f t="shared" si="42"/>
        <v>0</v>
      </c>
      <c r="BQ89" s="18">
        <f t="shared" si="42"/>
        <v>0</v>
      </c>
      <c r="BR89" s="18">
        <f t="shared" si="42"/>
        <v>0</v>
      </c>
      <c r="BS89" s="18">
        <f t="shared" si="42"/>
        <v>0</v>
      </c>
    </row>
    <row r="90" spans="53:71" s="18" customFormat="1" ht="14.25" customHeight="1" x14ac:dyDescent="0.25">
      <c r="BA90" s="18">
        <v>84</v>
      </c>
      <c r="BB90" s="18" t="str">
        <f>選手!C85</f>
        <v/>
      </c>
      <c r="BC90" s="18" t="str">
        <f>選手!L85</f>
        <v/>
      </c>
      <c r="BD90" s="18" t="str">
        <f>選手!F85</f>
        <v/>
      </c>
      <c r="BE90" s="18">
        <f>選手!B85</f>
        <v>5</v>
      </c>
      <c r="BG90" s="18" t="str">
        <f>選手!A85</f>
        <v/>
      </c>
      <c r="BH90" s="18">
        <f t="shared" si="42"/>
        <v>0</v>
      </c>
      <c r="BI90" s="18">
        <f t="shared" si="42"/>
        <v>0</v>
      </c>
      <c r="BJ90" s="18">
        <f t="shared" si="42"/>
        <v>0</v>
      </c>
      <c r="BK90" s="18">
        <f t="shared" si="42"/>
        <v>0</v>
      </c>
      <c r="BL90" s="18">
        <f t="shared" si="42"/>
        <v>0</v>
      </c>
      <c r="BM90" s="18">
        <f t="shared" si="42"/>
        <v>0</v>
      </c>
      <c r="BN90" s="18">
        <f t="shared" si="42"/>
        <v>0</v>
      </c>
      <c r="BO90" s="18">
        <f t="shared" si="42"/>
        <v>0</v>
      </c>
      <c r="BP90" s="18">
        <f t="shared" si="42"/>
        <v>0</v>
      </c>
      <c r="BQ90" s="18">
        <f t="shared" si="42"/>
        <v>0</v>
      </c>
      <c r="BR90" s="18">
        <f t="shared" si="42"/>
        <v>0</v>
      </c>
      <c r="BS90" s="18">
        <f t="shared" si="42"/>
        <v>0</v>
      </c>
    </row>
    <row r="91" spans="53:71" s="18" customFormat="1" ht="14.25" customHeight="1" x14ac:dyDescent="0.25">
      <c r="BA91" s="18">
        <v>85</v>
      </c>
      <c r="BB91" s="18" t="str">
        <f>選手!C86</f>
        <v/>
      </c>
      <c r="BC91" s="18" t="str">
        <f>選手!L86</f>
        <v/>
      </c>
      <c r="BD91" s="18" t="str">
        <f>選手!F86</f>
        <v/>
      </c>
      <c r="BE91" s="18">
        <f>選手!B86</f>
        <v>5</v>
      </c>
      <c r="BG91" s="18" t="str">
        <f>選手!A86</f>
        <v/>
      </c>
      <c r="BH91" s="18">
        <f t="shared" si="42"/>
        <v>0</v>
      </c>
      <c r="BI91" s="18">
        <f t="shared" si="42"/>
        <v>0</v>
      </c>
      <c r="BJ91" s="18">
        <f t="shared" si="42"/>
        <v>0</v>
      </c>
      <c r="BK91" s="18">
        <f t="shared" si="42"/>
        <v>0</v>
      </c>
      <c r="BL91" s="18">
        <f t="shared" si="42"/>
        <v>0</v>
      </c>
      <c r="BM91" s="18">
        <f t="shared" si="42"/>
        <v>0</v>
      </c>
      <c r="BN91" s="18">
        <f t="shared" si="42"/>
        <v>0</v>
      </c>
      <c r="BO91" s="18">
        <f t="shared" si="42"/>
        <v>0</v>
      </c>
      <c r="BP91" s="18">
        <f t="shared" si="42"/>
        <v>0</v>
      </c>
      <c r="BQ91" s="18">
        <f t="shared" si="42"/>
        <v>0</v>
      </c>
      <c r="BR91" s="18">
        <f t="shared" si="42"/>
        <v>0</v>
      </c>
      <c r="BS91" s="18">
        <f t="shared" si="42"/>
        <v>0</v>
      </c>
    </row>
    <row r="92" spans="53:71" s="18" customFormat="1" ht="14.25" customHeight="1" x14ac:dyDescent="0.25">
      <c r="BA92" s="18">
        <v>86</v>
      </c>
      <c r="BB92" s="18" t="str">
        <f>選手!C87</f>
        <v/>
      </c>
      <c r="BC92" s="18" t="str">
        <f>選手!L87</f>
        <v/>
      </c>
      <c r="BD92" s="18" t="str">
        <f>選手!F87</f>
        <v/>
      </c>
      <c r="BE92" s="18">
        <f>選手!B87</f>
        <v>5</v>
      </c>
      <c r="BG92" s="18" t="str">
        <f>選手!A87</f>
        <v/>
      </c>
      <c r="BH92" s="18">
        <f t="shared" si="42"/>
        <v>0</v>
      </c>
      <c r="BI92" s="18">
        <f t="shared" si="42"/>
        <v>0</v>
      </c>
      <c r="BJ92" s="18">
        <f t="shared" si="42"/>
        <v>0</v>
      </c>
      <c r="BK92" s="18">
        <f t="shared" si="42"/>
        <v>0</v>
      </c>
      <c r="BL92" s="18">
        <f t="shared" si="42"/>
        <v>0</v>
      </c>
      <c r="BM92" s="18">
        <f t="shared" si="42"/>
        <v>0</v>
      </c>
      <c r="BN92" s="18">
        <f t="shared" si="42"/>
        <v>0</v>
      </c>
      <c r="BO92" s="18">
        <f t="shared" si="42"/>
        <v>0</v>
      </c>
      <c r="BP92" s="18">
        <f t="shared" si="42"/>
        <v>0</v>
      </c>
      <c r="BQ92" s="18">
        <f t="shared" si="42"/>
        <v>0</v>
      </c>
      <c r="BR92" s="18">
        <f t="shared" si="42"/>
        <v>0</v>
      </c>
      <c r="BS92" s="18">
        <f t="shared" si="42"/>
        <v>0</v>
      </c>
    </row>
    <row r="93" spans="53:71" s="18" customFormat="1" ht="14.25" customHeight="1" x14ac:dyDescent="0.25">
      <c r="BA93" s="18">
        <v>87</v>
      </c>
      <c r="BB93" s="18" t="str">
        <f>選手!C88</f>
        <v/>
      </c>
      <c r="BC93" s="18" t="str">
        <f>選手!L88</f>
        <v/>
      </c>
      <c r="BD93" s="18" t="str">
        <f>選手!F88</f>
        <v/>
      </c>
      <c r="BE93" s="18">
        <f>選手!B88</f>
        <v>5</v>
      </c>
      <c r="BG93" s="18" t="str">
        <f>選手!A88</f>
        <v/>
      </c>
      <c r="BH93" s="18">
        <f t="shared" si="42"/>
        <v>0</v>
      </c>
      <c r="BI93" s="18">
        <f t="shared" si="42"/>
        <v>0</v>
      </c>
      <c r="BJ93" s="18">
        <f t="shared" si="42"/>
        <v>0</v>
      </c>
      <c r="BK93" s="18">
        <f t="shared" si="42"/>
        <v>0</v>
      </c>
      <c r="BL93" s="18">
        <f t="shared" si="42"/>
        <v>0</v>
      </c>
      <c r="BM93" s="18">
        <f t="shared" si="42"/>
        <v>0</v>
      </c>
      <c r="BN93" s="18">
        <f t="shared" si="42"/>
        <v>0</v>
      </c>
      <c r="BO93" s="18">
        <f t="shared" si="42"/>
        <v>0</v>
      </c>
      <c r="BP93" s="18">
        <f t="shared" si="42"/>
        <v>0</v>
      </c>
      <c r="BQ93" s="18">
        <f t="shared" si="42"/>
        <v>0</v>
      </c>
      <c r="BR93" s="18">
        <f t="shared" si="42"/>
        <v>0</v>
      </c>
      <c r="BS93" s="18">
        <f t="shared" si="42"/>
        <v>0</v>
      </c>
    </row>
    <row r="94" spans="53:71" s="18" customFormat="1" ht="14.25" customHeight="1" x14ac:dyDescent="0.25">
      <c r="BA94" s="18">
        <v>88</v>
      </c>
      <c r="BB94" s="18" t="str">
        <f>選手!C89</f>
        <v/>
      </c>
      <c r="BC94" s="18" t="str">
        <f>選手!L89</f>
        <v/>
      </c>
      <c r="BD94" s="18" t="str">
        <f>選手!F89</f>
        <v/>
      </c>
      <c r="BE94" s="18">
        <f>選手!B89</f>
        <v>5</v>
      </c>
      <c r="BG94" s="18" t="str">
        <f>選手!A89</f>
        <v/>
      </c>
      <c r="BH94" s="18">
        <f t="shared" si="42"/>
        <v>0</v>
      </c>
      <c r="BI94" s="18">
        <f t="shared" si="42"/>
        <v>0</v>
      </c>
      <c r="BJ94" s="18">
        <f t="shared" si="42"/>
        <v>0</v>
      </c>
      <c r="BK94" s="18">
        <f t="shared" si="42"/>
        <v>0</v>
      </c>
      <c r="BL94" s="18">
        <f t="shared" si="42"/>
        <v>0</v>
      </c>
      <c r="BM94" s="18">
        <f t="shared" si="42"/>
        <v>0</v>
      </c>
      <c r="BN94" s="18">
        <f t="shared" si="42"/>
        <v>0</v>
      </c>
      <c r="BO94" s="18">
        <f t="shared" si="42"/>
        <v>0</v>
      </c>
      <c r="BP94" s="18">
        <f t="shared" si="42"/>
        <v>0</v>
      </c>
      <c r="BQ94" s="18">
        <f t="shared" si="42"/>
        <v>0</v>
      </c>
      <c r="BR94" s="18">
        <f t="shared" si="42"/>
        <v>0</v>
      </c>
      <c r="BS94" s="18">
        <f t="shared" si="42"/>
        <v>0</v>
      </c>
    </row>
    <row r="95" spans="53:71" s="18" customFormat="1" ht="14.25" customHeight="1" x14ac:dyDescent="0.25">
      <c r="BA95" s="18">
        <v>89</v>
      </c>
      <c r="BB95" s="18" t="str">
        <f>選手!C90</f>
        <v/>
      </c>
      <c r="BC95" s="18" t="str">
        <f>選手!L90</f>
        <v/>
      </c>
      <c r="BD95" s="18" t="str">
        <f>選手!F90</f>
        <v/>
      </c>
      <c r="BE95" s="18">
        <f>選手!B90</f>
        <v>5</v>
      </c>
      <c r="BG95" s="18" t="str">
        <f>選手!A90</f>
        <v/>
      </c>
      <c r="BH95" s="18">
        <f t="shared" si="42"/>
        <v>0</v>
      </c>
      <c r="BI95" s="18">
        <f t="shared" si="42"/>
        <v>0</v>
      </c>
      <c r="BJ95" s="18">
        <f t="shared" si="42"/>
        <v>0</v>
      </c>
      <c r="BK95" s="18">
        <f t="shared" si="42"/>
        <v>0</v>
      </c>
      <c r="BL95" s="18">
        <f t="shared" si="42"/>
        <v>0</v>
      </c>
      <c r="BM95" s="18">
        <f t="shared" si="42"/>
        <v>0</v>
      </c>
      <c r="BN95" s="18">
        <f t="shared" si="42"/>
        <v>0</v>
      </c>
      <c r="BO95" s="18">
        <f t="shared" si="42"/>
        <v>0</v>
      </c>
      <c r="BP95" s="18">
        <f t="shared" si="42"/>
        <v>0</v>
      </c>
      <c r="BQ95" s="18">
        <f t="shared" si="42"/>
        <v>0</v>
      </c>
      <c r="BR95" s="18">
        <f t="shared" si="42"/>
        <v>0</v>
      </c>
      <c r="BS95" s="18">
        <f t="shared" si="42"/>
        <v>0</v>
      </c>
    </row>
    <row r="96" spans="53:71" s="18" customFormat="1" ht="14.25" customHeight="1" x14ac:dyDescent="0.25">
      <c r="BA96" s="18">
        <v>90</v>
      </c>
      <c r="BB96" s="18" t="str">
        <f>選手!C91</f>
        <v/>
      </c>
      <c r="BC96" s="18" t="str">
        <f>選手!L91</f>
        <v/>
      </c>
      <c r="BD96" s="18" t="str">
        <f>選手!F91</f>
        <v/>
      </c>
      <c r="BE96" s="18">
        <f>選手!B91</f>
        <v>5</v>
      </c>
      <c r="BG96" s="18" t="str">
        <f>選手!A91</f>
        <v/>
      </c>
      <c r="BH96" s="18">
        <f t="shared" si="42"/>
        <v>0</v>
      </c>
      <c r="BI96" s="18">
        <f t="shared" si="42"/>
        <v>0</v>
      </c>
      <c r="BJ96" s="18">
        <f t="shared" si="42"/>
        <v>0</v>
      </c>
      <c r="BK96" s="18">
        <f t="shared" si="42"/>
        <v>0</v>
      </c>
      <c r="BL96" s="18">
        <f t="shared" si="42"/>
        <v>0</v>
      </c>
      <c r="BM96" s="18">
        <f t="shared" si="42"/>
        <v>0</v>
      </c>
      <c r="BN96" s="18">
        <f t="shared" si="42"/>
        <v>0</v>
      </c>
      <c r="BO96" s="18">
        <f t="shared" si="42"/>
        <v>0</v>
      </c>
      <c r="BP96" s="18">
        <f t="shared" si="42"/>
        <v>0</v>
      </c>
      <c r="BQ96" s="18">
        <f t="shared" si="42"/>
        <v>0</v>
      </c>
      <c r="BR96" s="18">
        <f t="shared" si="42"/>
        <v>0</v>
      </c>
      <c r="BS96" s="18">
        <f t="shared" si="42"/>
        <v>0</v>
      </c>
    </row>
    <row r="97" spans="53:71" s="18" customFormat="1" ht="14.25" customHeight="1" x14ac:dyDescent="0.25">
      <c r="BA97" s="18">
        <v>91</v>
      </c>
      <c r="BB97" s="18" t="str">
        <f>選手!C92</f>
        <v/>
      </c>
      <c r="BC97" s="18" t="str">
        <f>選手!L92</f>
        <v/>
      </c>
      <c r="BD97" s="18" t="str">
        <f>選手!F92</f>
        <v/>
      </c>
      <c r="BE97" s="18">
        <f>選手!B92</f>
        <v>5</v>
      </c>
      <c r="BG97" s="18" t="str">
        <f>選手!A92</f>
        <v/>
      </c>
      <c r="BH97" s="18">
        <f t="shared" si="42"/>
        <v>0</v>
      </c>
      <c r="BI97" s="18">
        <f t="shared" si="42"/>
        <v>0</v>
      </c>
      <c r="BJ97" s="18">
        <f t="shared" si="42"/>
        <v>0</v>
      </c>
      <c r="BK97" s="18">
        <f t="shared" si="42"/>
        <v>0</v>
      </c>
      <c r="BL97" s="18">
        <f t="shared" si="42"/>
        <v>0</v>
      </c>
      <c r="BM97" s="18">
        <f t="shared" si="42"/>
        <v>0</v>
      </c>
      <c r="BN97" s="18">
        <f t="shared" si="42"/>
        <v>0</v>
      </c>
      <c r="BO97" s="18">
        <f t="shared" si="42"/>
        <v>0</v>
      </c>
      <c r="BP97" s="18">
        <f t="shared" si="42"/>
        <v>0</v>
      </c>
      <c r="BQ97" s="18">
        <f t="shared" si="42"/>
        <v>0</v>
      </c>
      <c r="BR97" s="18">
        <f t="shared" si="42"/>
        <v>0</v>
      </c>
      <c r="BS97" s="18">
        <f t="shared" si="42"/>
        <v>0</v>
      </c>
    </row>
    <row r="98" spans="53:71" s="18" customFormat="1" ht="14.25" customHeight="1" x14ac:dyDescent="0.25">
      <c r="BA98" s="18">
        <v>92</v>
      </c>
      <c r="BB98" s="18" t="str">
        <f>選手!C93</f>
        <v/>
      </c>
      <c r="BC98" s="18" t="str">
        <f>選手!L93</f>
        <v/>
      </c>
      <c r="BD98" s="18" t="str">
        <f>選手!F93</f>
        <v/>
      </c>
      <c r="BE98" s="18">
        <f>選手!B93</f>
        <v>5</v>
      </c>
      <c r="BG98" s="18" t="str">
        <f>選手!A93</f>
        <v/>
      </c>
      <c r="BH98" s="18">
        <f t="shared" si="42"/>
        <v>0</v>
      </c>
      <c r="BI98" s="18">
        <f t="shared" si="42"/>
        <v>0</v>
      </c>
      <c r="BJ98" s="18">
        <f t="shared" si="42"/>
        <v>0</v>
      </c>
      <c r="BK98" s="18">
        <f t="shared" si="42"/>
        <v>0</v>
      </c>
      <c r="BL98" s="18">
        <f t="shared" si="42"/>
        <v>0</v>
      </c>
      <c r="BM98" s="18">
        <f t="shared" si="42"/>
        <v>0</v>
      </c>
      <c r="BN98" s="18">
        <f t="shared" si="42"/>
        <v>0</v>
      </c>
      <c r="BO98" s="18">
        <f t="shared" si="42"/>
        <v>0</v>
      </c>
      <c r="BP98" s="18">
        <f t="shared" si="42"/>
        <v>0</v>
      </c>
      <c r="BQ98" s="18">
        <f t="shared" si="42"/>
        <v>0</v>
      </c>
      <c r="BR98" s="18">
        <f t="shared" si="42"/>
        <v>0</v>
      </c>
      <c r="BS98" s="18">
        <f t="shared" si="42"/>
        <v>0</v>
      </c>
    </row>
    <row r="99" spans="53:71" s="18" customFormat="1" ht="14.25" customHeight="1" x14ac:dyDescent="0.25">
      <c r="BA99" s="18">
        <v>93</v>
      </c>
      <c r="BB99" s="18" t="str">
        <f>選手!C94</f>
        <v/>
      </c>
      <c r="BC99" s="18" t="str">
        <f>選手!L94</f>
        <v/>
      </c>
      <c r="BD99" s="18" t="str">
        <f>選手!F94</f>
        <v/>
      </c>
      <c r="BE99" s="18">
        <f>選手!B94</f>
        <v>5</v>
      </c>
      <c r="BG99" s="18" t="str">
        <f>選手!A94</f>
        <v/>
      </c>
      <c r="BH99" s="18">
        <f t="shared" si="42"/>
        <v>0</v>
      </c>
      <c r="BI99" s="18">
        <f t="shared" si="42"/>
        <v>0</v>
      </c>
      <c r="BJ99" s="18">
        <f t="shared" si="42"/>
        <v>0</v>
      </c>
      <c r="BK99" s="18">
        <f t="shared" si="42"/>
        <v>0</v>
      </c>
      <c r="BL99" s="18">
        <f t="shared" si="42"/>
        <v>0</v>
      </c>
      <c r="BM99" s="18">
        <f t="shared" si="42"/>
        <v>0</v>
      </c>
      <c r="BN99" s="18">
        <f t="shared" si="42"/>
        <v>0</v>
      </c>
      <c r="BO99" s="18">
        <f t="shared" si="42"/>
        <v>0</v>
      </c>
      <c r="BP99" s="18">
        <f t="shared" si="42"/>
        <v>0</v>
      </c>
      <c r="BQ99" s="18">
        <f t="shared" si="42"/>
        <v>0</v>
      </c>
      <c r="BR99" s="18">
        <f t="shared" si="42"/>
        <v>0</v>
      </c>
      <c r="BS99" s="18">
        <f t="shared" si="42"/>
        <v>0</v>
      </c>
    </row>
    <row r="100" spans="53:71" s="18" customFormat="1" ht="14.25" customHeight="1" x14ac:dyDescent="0.25">
      <c r="BA100" s="18">
        <v>94</v>
      </c>
      <c r="BB100" s="18" t="str">
        <f>選手!C95</f>
        <v/>
      </c>
      <c r="BC100" s="18" t="str">
        <f>選手!L95</f>
        <v/>
      </c>
      <c r="BD100" s="18" t="str">
        <f>選手!F95</f>
        <v/>
      </c>
      <c r="BE100" s="18">
        <f>選手!B95</f>
        <v>5</v>
      </c>
      <c r="BG100" s="18" t="str">
        <f>選手!A95</f>
        <v/>
      </c>
      <c r="BH100" s="18">
        <f t="shared" si="42"/>
        <v>0</v>
      </c>
      <c r="BI100" s="18">
        <f t="shared" si="42"/>
        <v>0</v>
      </c>
      <c r="BJ100" s="18">
        <f t="shared" si="42"/>
        <v>0</v>
      </c>
      <c r="BK100" s="18">
        <f t="shared" si="42"/>
        <v>0</v>
      </c>
      <c r="BL100" s="18">
        <f t="shared" si="42"/>
        <v>0</v>
      </c>
      <c r="BM100" s="18">
        <f t="shared" si="42"/>
        <v>0</v>
      </c>
      <c r="BN100" s="18">
        <f t="shared" si="42"/>
        <v>0</v>
      </c>
      <c r="BO100" s="18">
        <f t="shared" si="42"/>
        <v>0</v>
      </c>
      <c r="BP100" s="18">
        <f t="shared" si="42"/>
        <v>0</v>
      </c>
      <c r="BQ100" s="18">
        <f t="shared" si="42"/>
        <v>0</v>
      </c>
      <c r="BR100" s="18">
        <f t="shared" si="42"/>
        <v>0</v>
      </c>
      <c r="BS100" s="18">
        <f t="shared" si="42"/>
        <v>0</v>
      </c>
    </row>
    <row r="101" spans="53:71" s="18" customFormat="1" ht="14.25" customHeight="1" x14ac:dyDescent="0.25">
      <c r="BA101" s="18">
        <v>95</v>
      </c>
      <c r="BB101" s="18" t="str">
        <f>選手!C96</f>
        <v/>
      </c>
      <c r="BC101" s="18" t="str">
        <f>選手!L96</f>
        <v/>
      </c>
      <c r="BD101" s="18" t="str">
        <f>選手!F96</f>
        <v/>
      </c>
      <c r="BE101" s="18">
        <f>選手!B96</f>
        <v>5</v>
      </c>
      <c r="BG101" s="18" t="str">
        <f>選手!A96</f>
        <v/>
      </c>
      <c r="BH101" s="18">
        <f t="shared" si="42"/>
        <v>0</v>
      </c>
      <c r="BI101" s="18">
        <f t="shared" si="42"/>
        <v>0</v>
      </c>
      <c r="BJ101" s="18">
        <f t="shared" si="42"/>
        <v>0</v>
      </c>
      <c r="BK101" s="18">
        <f t="shared" si="42"/>
        <v>0</v>
      </c>
      <c r="BL101" s="18">
        <f t="shared" si="42"/>
        <v>0</v>
      </c>
      <c r="BM101" s="18">
        <f t="shared" si="42"/>
        <v>0</v>
      </c>
      <c r="BN101" s="18">
        <f t="shared" si="42"/>
        <v>0</v>
      </c>
      <c r="BO101" s="18">
        <f t="shared" si="42"/>
        <v>0</v>
      </c>
      <c r="BP101" s="18">
        <f t="shared" si="42"/>
        <v>0</v>
      </c>
      <c r="BQ101" s="18">
        <f t="shared" si="42"/>
        <v>0</v>
      </c>
      <c r="BR101" s="18">
        <f t="shared" si="42"/>
        <v>0</v>
      </c>
      <c r="BS101" s="18">
        <f t="shared" si="42"/>
        <v>0</v>
      </c>
    </row>
    <row r="102" spans="53:71" s="18" customFormat="1" ht="14.25" customHeight="1" x14ac:dyDescent="0.25">
      <c r="BA102" s="18">
        <v>96</v>
      </c>
      <c r="BB102" s="18" t="str">
        <f>選手!C97</f>
        <v/>
      </c>
      <c r="BC102" s="18" t="str">
        <f>選手!L97</f>
        <v/>
      </c>
      <c r="BD102" s="18" t="str">
        <f>選手!F97</f>
        <v/>
      </c>
      <c r="BE102" s="18">
        <f>選手!B97</f>
        <v>5</v>
      </c>
      <c r="BG102" s="18" t="str">
        <f>選手!A97</f>
        <v/>
      </c>
      <c r="BH102" s="18">
        <f t="shared" si="42"/>
        <v>0</v>
      </c>
      <c r="BI102" s="18">
        <f t="shared" si="42"/>
        <v>0</v>
      </c>
      <c r="BJ102" s="18">
        <f t="shared" si="42"/>
        <v>0</v>
      </c>
      <c r="BK102" s="18">
        <f t="shared" si="42"/>
        <v>0</v>
      </c>
      <c r="BL102" s="18">
        <f t="shared" si="42"/>
        <v>0</v>
      </c>
      <c r="BM102" s="18">
        <f t="shared" si="42"/>
        <v>0</v>
      </c>
      <c r="BN102" s="18">
        <f t="shared" si="42"/>
        <v>0</v>
      </c>
      <c r="BO102" s="18">
        <f t="shared" si="42"/>
        <v>0</v>
      </c>
      <c r="BP102" s="18">
        <f t="shared" si="42"/>
        <v>0</v>
      </c>
      <c r="BQ102" s="18">
        <f t="shared" si="42"/>
        <v>0</v>
      </c>
      <c r="BR102" s="18">
        <f t="shared" si="42"/>
        <v>0</v>
      </c>
      <c r="BS102" s="18">
        <f t="shared" si="42"/>
        <v>0</v>
      </c>
    </row>
    <row r="103" spans="53:71" s="18" customFormat="1" ht="14.25" customHeight="1" x14ac:dyDescent="0.25">
      <c r="BA103" s="18">
        <v>97</v>
      </c>
      <c r="BB103" s="18" t="str">
        <f>選手!C98</f>
        <v/>
      </c>
      <c r="BC103" s="18" t="str">
        <f>選手!L98</f>
        <v/>
      </c>
      <c r="BD103" s="18" t="str">
        <f>選手!F98</f>
        <v/>
      </c>
      <c r="BE103" s="18">
        <f>選手!B98</f>
        <v>5</v>
      </c>
      <c r="BG103" s="18" t="str">
        <f>選手!A98</f>
        <v/>
      </c>
      <c r="BH103" s="18">
        <f t="shared" si="42"/>
        <v>0</v>
      </c>
      <c r="BI103" s="18">
        <f t="shared" si="42"/>
        <v>0</v>
      </c>
      <c r="BJ103" s="18">
        <f t="shared" si="42"/>
        <v>0</v>
      </c>
      <c r="BK103" s="18">
        <f t="shared" si="42"/>
        <v>0</v>
      </c>
      <c r="BL103" s="18">
        <f t="shared" si="42"/>
        <v>0</v>
      </c>
      <c r="BM103" s="18">
        <f t="shared" si="42"/>
        <v>0</v>
      </c>
      <c r="BN103" s="18">
        <f t="shared" si="42"/>
        <v>0</v>
      </c>
      <c r="BO103" s="18">
        <f t="shared" si="42"/>
        <v>0</v>
      </c>
      <c r="BP103" s="18">
        <f t="shared" si="42"/>
        <v>0</v>
      </c>
      <c r="BQ103" s="18">
        <f t="shared" si="42"/>
        <v>0</v>
      </c>
      <c r="BR103" s="18">
        <f t="shared" si="42"/>
        <v>0</v>
      </c>
      <c r="BS103" s="18">
        <f t="shared" si="42"/>
        <v>0</v>
      </c>
    </row>
    <row r="104" spans="53:71" s="18" customFormat="1" ht="14.25" customHeight="1" x14ac:dyDescent="0.25">
      <c r="BA104" s="18">
        <v>98</v>
      </c>
      <c r="BB104" s="18" t="str">
        <f>選手!C99</f>
        <v/>
      </c>
      <c r="BC104" s="18" t="str">
        <f>選手!L99</f>
        <v/>
      </c>
      <c r="BD104" s="18" t="str">
        <f>選手!F99</f>
        <v/>
      </c>
      <c r="BE104" s="18">
        <f>選手!B99</f>
        <v>5</v>
      </c>
      <c r="BG104" s="18" t="str">
        <f>選手!A99</f>
        <v/>
      </c>
      <c r="BH104" s="18">
        <f t="shared" si="42"/>
        <v>0</v>
      </c>
      <c r="BI104" s="18">
        <f t="shared" si="42"/>
        <v>0</v>
      </c>
      <c r="BJ104" s="18">
        <f t="shared" si="42"/>
        <v>0</v>
      </c>
      <c r="BK104" s="18">
        <f t="shared" si="42"/>
        <v>0</v>
      </c>
      <c r="BL104" s="18">
        <f t="shared" ref="BL104:BS104" si="48">COUNTIF($AG$6:$AJ$65,BL$5&amp;$BB104)</f>
        <v>0</v>
      </c>
      <c r="BM104" s="18">
        <f t="shared" si="48"/>
        <v>0</v>
      </c>
      <c r="BN104" s="18">
        <f t="shared" si="48"/>
        <v>0</v>
      </c>
      <c r="BO104" s="18">
        <f t="shared" si="48"/>
        <v>0</v>
      </c>
      <c r="BP104" s="18">
        <f t="shared" si="48"/>
        <v>0</v>
      </c>
      <c r="BQ104" s="18">
        <f t="shared" si="48"/>
        <v>0</v>
      </c>
      <c r="BR104" s="18">
        <f t="shared" si="48"/>
        <v>0</v>
      </c>
      <c r="BS104" s="18">
        <f t="shared" si="48"/>
        <v>0</v>
      </c>
    </row>
    <row r="105" spans="53:71" s="18" customFormat="1" ht="14.25" customHeight="1" x14ac:dyDescent="0.25">
      <c r="BA105" s="18">
        <v>99</v>
      </c>
      <c r="BB105" s="18" t="str">
        <f>選手!C100</f>
        <v/>
      </c>
      <c r="BC105" s="18" t="str">
        <f>選手!L100</f>
        <v/>
      </c>
      <c r="BD105" s="18" t="str">
        <f>選手!F100</f>
        <v/>
      </c>
      <c r="BE105" s="18">
        <f>選手!B100</f>
        <v>5</v>
      </c>
      <c r="BG105" s="18" t="str">
        <f>選手!A100</f>
        <v/>
      </c>
      <c r="BH105" s="18">
        <f t="shared" ref="BH105:BS106" si="49">COUNTIF($AG$6:$AJ$65,BH$5&amp;$BB105)</f>
        <v>0</v>
      </c>
      <c r="BI105" s="18">
        <f t="shared" si="49"/>
        <v>0</v>
      </c>
      <c r="BJ105" s="18">
        <f t="shared" si="49"/>
        <v>0</v>
      </c>
      <c r="BK105" s="18">
        <f t="shared" si="49"/>
        <v>0</v>
      </c>
      <c r="BL105" s="18">
        <f t="shared" si="49"/>
        <v>0</v>
      </c>
      <c r="BM105" s="18">
        <f t="shared" si="49"/>
        <v>0</v>
      </c>
      <c r="BN105" s="18">
        <f t="shared" si="49"/>
        <v>0</v>
      </c>
      <c r="BO105" s="18">
        <f t="shared" si="49"/>
        <v>0</v>
      </c>
      <c r="BP105" s="18">
        <f t="shared" si="49"/>
        <v>0</v>
      </c>
      <c r="BQ105" s="18">
        <f t="shared" si="49"/>
        <v>0</v>
      </c>
      <c r="BR105" s="18">
        <f t="shared" si="49"/>
        <v>0</v>
      </c>
      <c r="BS105" s="18">
        <f t="shared" si="49"/>
        <v>0</v>
      </c>
    </row>
    <row r="106" spans="53:71" s="18" customFormat="1" ht="14.25" customHeight="1" x14ac:dyDescent="0.25">
      <c r="BA106" s="18">
        <v>100</v>
      </c>
      <c r="BB106" s="18" t="str">
        <f>選手!C101</f>
        <v/>
      </c>
      <c r="BC106" s="18" t="str">
        <f>選手!L101</f>
        <v/>
      </c>
      <c r="BD106" s="18" t="str">
        <f>選手!F101</f>
        <v/>
      </c>
      <c r="BE106" s="18">
        <f>選手!B101</f>
        <v>5</v>
      </c>
      <c r="BG106" s="18" t="str">
        <f>選手!A101</f>
        <v/>
      </c>
      <c r="BH106" s="18">
        <f t="shared" si="49"/>
        <v>0</v>
      </c>
      <c r="BI106" s="18">
        <f t="shared" si="49"/>
        <v>0</v>
      </c>
      <c r="BJ106" s="18">
        <f t="shared" si="49"/>
        <v>0</v>
      </c>
      <c r="BK106" s="18">
        <f t="shared" si="49"/>
        <v>0</v>
      </c>
      <c r="BL106" s="18">
        <f t="shared" si="49"/>
        <v>0</v>
      </c>
      <c r="BM106" s="18">
        <f t="shared" si="49"/>
        <v>0</v>
      </c>
      <c r="BN106" s="18">
        <f t="shared" si="49"/>
        <v>0</v>
      </c>
      <c r="BO106" s="18">
        <f t="shared" si="49"/>
        <v>0</v>
      </c>
      <c r="BP106" s="18">
        <f t="shared" si="49"/>
        <v>0</v>
      </c>
      <c r="BQ106" s="18">
        <f t="shared" si="49"/>
        <v>0</v>
      </c>
      <c r="BR106" s="18">
        <f t="shared" si="49"/>
        <v>0</v>
      </c>
      <c r="BS106" s="18">
        <f t="shared" si="49"/>
        <v>0</v>
      </c>
    </row>
    <row r="107" spans="53:71" s="18" customFormat="1" ht="14.25" customHeight="1" x14ac:dyDescent="0.25">
      <c r="BA107" s="18">
        <v>101</v>
      </c>
      <c r="BB107" s="18" t="str">
        <f>選手!C102</f>
        <v/>
      </c>
      <c r="BC107" s="18" t="str">
        <f>選手!L102</f>
        <v/>
      </c>
      <c r="BD107" s="18" t="str">
        <f>選手!F102</f>
        <v/>
      </c>
      <c r="BE107" s="18">
        <f>選手!B102</f>
        <v>5</v>
      </c>
      <c r="BG107" s="18" t="str">
        <f>選手!A102</f>
        <v/>
      </c>
    </row>
    <row r="108" spans="53:71" s="18" customFormat="1" ht="14.25" customHeight="1" x14ac:dyDescent="0.25">
      <c r="BA108" s="18">
        <v>102</v>
      </c>
      <c r="BB108" s="18" t="str">
        <f>選手!C103</f>
        <v/>
      </c>
      <c r="BC108" s="18" t="str">
        <f>選手!L103</f>
        <v/>
      </c>
      <c r="BD108" s="18" t="str">
        <f>選手!F103</f>
        <v/>
      </c>
      <c r="BE108" s="18">
        <f>選手!B103</f>
        <v>5</v>
      </c>
      <c r="BG108" s="18" t="str">
        <f>選手!A103</f>
        <v/>
      </c>
    </row>
    <row r="109" spans="53:71" s="18" customFormat="1" ht="14.25" customHeight="1" x14ac:dyDescent="0.25">
      <c r="BA109" s="18">
        <v>103</v>
      </c>
      <c r="BB109" s="18" t="str">
        <f>選手!C104</f>
        <v/>
      </c>
      <c r="BC109" s="18" t="str">
        <f>選手!L104</f>
        <v/>
      </c>
      <c r="BD109" s="18" t="str">
        <f>選手!F104</f>
        <v/>
      </c>
      <c r="BE109" s="18">
        <f>選手!B104</f>
        <v>0</v>
      </c>
      <c r="BG109" s="18" t="str">
        <f>選手!A104</f>
        <v/>
      </c>
    </row>
    <row r="110" spans="53:71" s="18" customFormat="1" ht="14.25" customHeight="1" x14ac:dyDescent="0.25">
      <c r="BA110" s="18">
        <v>104</v>
      </c>
      <c r="BB110" s="18" t="str">
        <f>選手!C105</f>
        <v/>
      </c>
      <c r="BC110" s="18" t="str">
        <f>選手!L105</f>
        <v/>
      </c>
      <c r="BD110" s="18" t="str">
        <f>選手!F105</f>
        <v/>
      </c>
      <c r="BE110" s="18">
        <f>選手!B105</f>
        <v>0</v>
      </c>
      <c r="BG110" s="18" t="str">
        <f>選手!A105</f>
        <v/>
      </c>
    </row>
    <row r="111" spans="53:71" s="18" customFormat="1" ht="14.25" customHeight="1" x14ac:dyDescent="0.25">
      <c r="BA111" s="18">
        <v>105</v>
      </c>
      <c r="BB111" s="18" t="str">
        <f>選手!C106</f>
        <v/>
      </c>
      <c r="BC111" s="18" t="str">
        <f>選手!L106</f>
        <v/>
      </c>
      <c r="BD111" s="18" t="str">
        <f>選手!F106</f>
        <v/>
      </c>
      <c r="BE111" s="18">
        <f>選手!B106</f>
        <v>0</v>
      </c>
      <c r="BG111" s="18" t="str">
        <f>選手!A106</f>
        <v/>
      </c>
    </row>
    <row r="112" spans="53:71" s="18" customFormat="1" ht="14.25" customHeight="1" x14ac:dyDescent="0.25">
      <c r="BA112" s="18">
        <v>106</v>
      </c>
      <c r="BB112" s="18" t="str">
        <f>選手!C107</f>
        <v/>
      </c>
      <c r="BC112" s="18" t="str">
        <f>選手!L107</f>
        <v/>
      </c>
      <c r="BD112" s="18" t="str">
        <f>選手!F107</f>
        <v/>
      </c>
      <c r="BE112" s="18">
        <f>選手!B107</f>
        <v>0</v>
      </c>
      <c r="BG112" s="18" t="str">
        <f>選手!A107</f>
        <v/>
      </c>
    </row>
    <row r="113" spans="53:59" s="18" customFormat="1" ht="14.25" customHeight="1" x14ac:dyDescent="0.25">
      <c r="BA113" s="18">
        <v>107</v>
      </c>
      <c r="BB113" s="18" t="str">
        <f>選手!C108</f>
        <v/>
      </c>
      <c r="BC113" s="18" t="str">
        <f>選手!L108</f>
        <v/>
      </c>
      <c r="BD113" s="18" t="str">
        <f>選手!F108</f>
        <v/>
      </c>
      <c r="BE113" s="18">
        <f>選手!B108</f>
        <v>0</v>
      </c>
      <c r="BG113" s="18" t="str">
        <f>選手!A108</f>
        <v/>
      </c>
    </row>
    <row r="114" spans="53:59" s="18" customFormat="1" ht="14.25" customHeight="1" x14ac:dyDescent="0.25">
      <c r="BA114" s="18">
        <v>108</v>
      </c>
      <c r="BB114" s="18" t="str">
        <f>選手!C109</f>
        <v/>
      </c>
      <c r="BC114" s="18" t="str">
        <f>選手!L109</f>
        <v/>
      </c>
      <c r="BD114" s="18" t="str">
        <f>選手!F109</f>
        <v/>
      </c>
      <c r="BE114" s="18">
        <f>選手!B109</f>
        <v>0</v>
      </c>
      <c r="BG114" s="18" t="str">
        <f>選手!A109</f>
        <v/>
      </c>
    </row>
    <row r="115" spans="53:59" s="18" customFormat="1" ht="14.25" customHeight="1" x14ac:dyDescent="0.25">
      <c r="BA115" s="18">
        <v>109</v>
      </c>
      <c r="BB115" s="18" t="str">
        <f>選手!C110</f>
        <v/>
      </c>
      <c r="BC115" s="18" t="str">
        <f>選手!L110</f>
        <v/>
      </c>
      <c r="BD115" s="18" t="str">
        <f>選手!F110</f>
        <v/>
      </c>
      <c r="BE115" s="18">
        <f>選手!B110</f>
        <v>0</v>
      </c>
      <c r="BG115" s="18" t="str">
        <f>選手!A110</f>
        <v/>
      </c>
    </row>
    <row r="116" spans="53:59" s="18" customFormat="1" ht="14.25" customHeight="1" x14ac:dyDescent="0.25">
      <c r="BA116" s="18">
        <v>110</v>
      </c>
      <c r="BB116" s="18" t="str">
        <f>選手!C111</f>
        <v/>
      </c>
      <c r="BC116" s="18" t="str">
        <f>選手!L111</f>
        <v/>
      </c>
      <c r="BD116" s="18" t="str">
        <f>選手!F111</f>
        <v/>
      </c>
      <c r="BE116" s="18">
        <f>選手!B111</f>
        <v>0</v>
      </c>
      <c r="BG116" s="18" t="str">
        <f>選手!A111</f>
        <v/>
      </c>
    </row>
    <row r="117" spans="53:59" s="18" customFormat="1" ht="14.25" customHeight="1" x14ac:dyDescent="0.25">
      <c r="BA117" s="18">
        <v>111</v>
      </c>
      <c r="BB117" s="18" t="str">
        <f>選手!C112</f>
        <v/>
      </c>
      <c r="BC117" s="18" t="str">
        <f>選手!L112</f>
        <v/>
      </c>
      <c r="BD117" s="18" t="str">
        <f>選手!F112</f>
        <v/>
      </c>
      <c r="BE117" s="18">
        <f>選手!B112</f>
        <v>0</v>
      </c>
      <c r="BG117" s="18" t="str">
        <f>選手!A112</f>
        <v/>
      </c>
    </row>
    <row r="118" spans="53:59" s="18" customFormat="1" ht="14.25" customHeight="1" x14ac:dyDescent="0.25">
      <c r="BA118" s="18">
        <v>112</v>
      </c>
      <c r="BB118" s="18" t="str">
        <f>選手!C113</f>
        <v/>
      </c>
      <c r="BC118" s="18" t="str">
        <f>選手!L113</f>
        <v/>
      </c>
      <c r="BD118" s="18" t="str">
        <f>選手!F113</f>
        <v/>
      </c>
      <c r="BE118" s="18">
        <f>選手!B113</f>
        <v>0</v>
      </c>
      <c r="BG118" s="18" t="str">
        <f>選手!A113</f>
        <v/>
      </c>
    </row>
    <row r="119" spans="53:59" s="18" customFormat="1" ht="14.25" customHeight="1" x14ac:dyDescent="0.25">
      <c r="BA119" s="18">
        <v>113</v>
      </c>
      <c r="BB119" s="18" t="str">
        <f>選手!C114</f>
        <v/>
      </c>
      <c r="BC119" s="18" t="str">
        <f>選手!L114</f>
        <v/>
      </c>
      <c r="BD119" s="18" t="str">
        <f>選手!F114</f>
        <v/>
      </c>
      <c r="BE119" s="18">
        <f>選手!B114</f>
        <v>0</v>
      </c>
      <c r="BG119" s="18" t="str">
        <f>選手!A114</f>
        <v/>
      </c>
    </row>
    <row r="120" spans="53:59" s="18" customFormat="1" ht="14.25" customHeight="1" x14ac:dyDescent="0.25">
      <c r="BA120" s="18">
        <v>114</v>
      </c>
      <c r="BB120" s="18" t="str">
        <f>選手!C115</f>
        <v/>
      </c>
      <c r="BC120" s="18" t="str">
        <f>選手!L115</f>
        <v/>
      </c>
      <c r="BD120" s="18" t="str">
        <f>選手!F115</f>
        <v/>
      </c>
      <c r="BE120" s="18">
        <f>選手!B115</f>
        <v>0</v>
      </c>
      <c r="BG120" s="18" t="str">
        <f>選手!A115</f>
        <v/>
      </c>
    </row>
    <row r="121" spans="53:59" s="18" customFormat="1" ht="14.25" customHeight="1" x14ac:dyDescent="0.25">
      <c r="BA121" s="18">
        <v>115</v>
      </c>
      <c r="BB121" s="18" t="str">
        <f>選手!C116</f>
        <v/>
      </c>
      <c r="BC121" s="18" t="str">
        <f>選手!L116</f>
        <v/>
      </c>
      <c r="BD121" s="18" t="str">
        <f>選手!F116</f>
        <v/>
      </c>
      <c r="BE121" s="18">
        <f>選手!B116</f>
        <v>0</v>
      </c>
      <c r="BG121" s="18" t="str">
        <f>選手!A116</f>
        <v/>
      </c>
    </row>
    <row r="122" spans="53:59" s="18" customFormat="1" ht="14.25" customHeight="1" x14ac:dyDescent="0.25">
      <c r="BA122" s="18">
        <v>116</v>
      </c>
      <c r="BB122" s="18" t="str">
        <f>選手!C117</f>
        <v/>
      </c>
      <c r="BC122" s="18" t="str">
        <f>選手!L117</f>
        <v/>
      </c>
      <c r="BD122" s="18" t="str">
        <f>選手!F117</f>
        <v/>
      </c>
      <c r="BE122" s="18">
        <f>選手!B117</f>
        <v>0</v>
      </c>
      <c r="BG122" s="18" t="str">
        <f>選手!A117</f>
        <v/>
      </c>
    </row>
    <row r="123" spans="53:59" s="18" customFormat="1" ht="14.25" customHeight="1" x14ac:dyDescent="0.25">
      <c r="BA123" s="18">
        <v>117</v>
      </c>
      <c r="BB123" s="18" t="str">
        <f>選手!C118</f>
        <v/>
      </c>
      <c r="BC123" s="18" t="str">
        <f>選手!L118</f>
        <v/>
      </c>
      <c r="BD123" s="18" t="str">
        <f>選手!F118</f>
        <v/>
      </c>
      <c r="BE123" s="18">
        <f>選手!B118</f>
        <v>0</v>
      </c>
      <c r="BG123" s="18" t="str">
        <f>選手!A118</f>
        <v/>
      </c>
    </row>
    <row r="124" spans="53:59" s="18" customFormat="1" ht="14.25" customHeight="1" x14ac:dyDescent="0.25">
      <c r="BA124" s="18">
        <v>118</v>
      </c>
      <c r="BB124" s="18" t="str">
        <f>選手!C119</f>
        <v/>
      </c>
      <c r="BC124" s="18" t="str">
        <f>選手!L119</f>
        <v/>
      </c>
      <c r="BD124" s="18" t="str">
        <f>選手!F119</f>
        <v/>
      </c>
      <c r="BE124" s="18">
        <f>選手!B119</f>
        <v>0</v>
      </c>
      <c r="BG124" s="18" t="str">
        <f>選手!A119</f>
        <v/>
      </c>
    </row>
    <row r="125" spans="53:59" s="18" customFormat="1" ht="14.25" customHeight="1" x14ac:dyDescent="0.25">
      <c r="BA125" s="18">
        <v>119</v>
      </c>
      <c r="BB125" s="18" t="str">
        <f>選手!C120</f>
        <v/>
      </c>
      <c r="BC125" s="18" t="str">
        <f>選手!L120</f>
        <v/>
      </c>
      <c r="BD125" s="18" t="str">
        <f>選手!F120</f>
        <v/>
      </c>
      <c r="BE125" s="18">
        <f>選手!B120</f>
        <v>0</v>
      </c>
      <c r="BG125" s="18" t="str">
        <f>選手!A120</f>
        <v/>
      </c>
    </row>
    <row r="126" spans="53:59" s="18" customFormat="1" ht="14.25" customHeight="1" x14ac:dyDescent="0.25">
      <c r="BA126" s="18">
        <v>120</v>
      </c>
      <c r="BB126" s="18" t="str">
        <f>選手!C121</f>
        <v/>
      </c>
      <c r="BC126" s="18" t="str">
        <f>選手!L121</f>
        <v/>
      </c>
      <c r="BD126" s="18" t="str">
        <f>選手!F121</f>
        <v/>
      </c>
      <c r="BE126" s="18">
        <f>選手!B121</f>
        <v>0</v>
      </c>
      <c r="BG126" s="18" t="str">
        <f>選手!A121</f>
        <v/>
      </c>
    </row>
    <row r="127" spans="53:59" s="18" customFormat="1" ht="14.25" customHeight="1" x14ac:dyDescent="0.25">
      <c r="BA127" s="18">
        <v>121</v>
      </c>
      <c r="BB127" s="18" t="str">
        <f>選手!C122</f>
        <v/>
      </c>
      <c r="BC127" s="18" t="str">
        <f>選手!L122</f>
        <v/>
      </c>
      <c r="BD127" s="18" t="str">
        <f>選手!F122</f>
        <v/>
      </c>
      <c r="BE127" s="18">
        <f>選手!B122</f>
        <v>0</v>
      </c>
      <c r="BG127" s="18" t="str">
        <f>選手!A122</f>
        <v/>
      </c>
    </row>
    <row r="128" spans="53:59" s="18" customFormat="1" ht="14.25" customHeight="1" x14ac:dyDescent="0.25">
      <c r="BA128" s="18">
        <v>122</v>
      </c>
      <c r="BB128" s="18" t="str">
        <f>選手!C123</f>
        <v/>
      </c>
      <c r="BC128" s="18" t="str">
        <f>選手!L123</f>
        <v/>
      </c>
      <c r="BD128" s="18" t="str">
        <f>選手!F123</f>
        <v/>
      </c>
      <c r="BE128" s="18">
        <f>選手!B123</f>
        <v>0</v>
      </c>
      <c r="BG128" s="18" t="str">
        <f>選手!A123</f>
        <v/>
      </c>
    </row>
    <row r="129" spans="53:59" s="18" customFormat="1" ht="14.25" customHeight="1" x14ac:dyDescent="0.25">
      <c r="BA129" s="18">
        <v>123</v>
      </c>
      <c r="BB129" s="18" t="str">
        <f>選手!C124</f>
        <v/>
      </c>
      <c r="BC129" s="18" t="str">
        <f>選手!L124</f>
        <v/>
      </c>
      <c r="BD129" s="18" t="str">
        <f>選手!F124</f>
        <v/>
      </c>
      <c r="BE129" s="18">
        <f>選手!B124</f>
        <v>0</v>
      </c>
      <c r="BG129" s="18" t="str">
        <f>選手!A124</f>
        <v/>
      </c>
    </row>
    <row r="130" spans="53:59" s="18" customFormat="1" ht="14.25" customHeight="1" x14ac:dyDescent="0.25">
      <c r="BA130" s="18">
        <v>124</v>
      </c>
      <c r="BB130" s="18" t="str">
        <f>選手!C125</f>
        <v/>
      </c>
      <c r="BC130" s="18" t="str">
        <f>選手!L125</f>
        <v/>
      </c>
      <c r="BD130" s="18" t="str">
        <f>選手!F125</f>
        <v/>
      </c>
      <c r="BE130" s="18">
        <f>選手!B125</f>
        <v>0</v>
      </c>
      <c r="BG130" s="18" t="str">
        <f>選手!A125</f>
        <v/>
      </c>
    </row>
    <row r="131" spans="53:59" s="18" customFormat="1" ht="14.25" customHeight="1" x14ac:dyDescent="0.25">
      <c r="BA131" s="18">
        <v>125</v>
      </c>
      <c r="BB131" s="18" t="str">
        <f>選手!C126</f>
        <v/>
      </c>
      <c r="BC131" s="18" t="str">
        <f>選手!L126</f>
        <v/>
      </c>
      <c r="BD131" s="18" t="str">
        <f>選手!F126</f>
        <v/>
      </c>
      <c r="BE131" s="18">
        <f>選手!B126</f>
        <v>0</v>
      </c>
      <c r="BG131" s="18" t="str">
        <f>選手!A126</f>
        <v/>
      </c>
    </row>
    <row r="132" spans="53:59" s="18" customFormat="1" ht="14.25" customHeight="1" x14ac:dyDescent="0.25">
      <c r="BA132" s="18">
        <v>126</v>
      </c>
      <c r="BB132" s="18" t="str">
        <f>選手!C127</f>
        <v/>
      </c>
      <c r="BC132" s="18" t="str">
        <f>選手!L127</f>
        <v/>
      </c>
      <c r="BD132" s="18" t="str">
        <f>選手!F127</f>
        <v/>
      </c>
      <c r="BE132" s="18">
        <f>選手!B127</f>
        <v>0</v>
      </c>
      <c r="BG132" s="18" t="str">
        <f>選手!A127</f>
        <v/>
      </c>
    </row>
    <row r="133" spans="53:59" s="18" customFormat="1" ht="14.25" customHeight="1" x14ac:dyDescent="0.25">
      <c r="BA133" s="18">
        <v>127</v>
      </c>
      <c r="BB133" s="18" t="str">
        <f>選手!C128</f>
        <v/>
      </c>
      <c r="BC133" s="18" t="str">
        <f>選手!L128</f>
        <v/>
      </c>
      <c r="BD133" s="18" t="str">
        <f>選手!F128</f>
        <v/>
      </c>
      <c r="BE133" s="18">
        <f>選手!B128</f>
        <v>0</v>
      </c>
      <c r="BG133" s="18" t="str">
        <f>選手!A128</f>
        <v/>
      </c>
    </row>
    <row r="134" spans="53:59" s="18" customFormat="1" ht="14.25" customHeight="1" x14ac:dyDescent="0.25">
      <c r="BA134" s="18">
        <v>128</v>
      </c>
      <c r="BB134" s="18" t="str">
        <f>選手!C129</f>
        <v/>
      </c>
      <c r="BC134" s="18" t="str">
        <f>選手!L129</f>
        <v/>
      </c>
      <c r="BD134" s="18" t="str">
        <f>選手!F129</f>
        <v/>
      </c>
      <c r="BE134" s="18">
        <f>選手!B129</f>
        <v>0</v>
      </c>
      <c r="BG134" s="18" t="str">
        <f>選手!A129</f>
        <v/>
      </c>
    </row>
    <row r="135" spans="53:59" s="18" customFormat="1" ht="14.25" customHeight="1" x14ac:dyDescent="0.25">
      <c r="BA135" s="18">
        <v>129</v>
      </c>
      <c r="BB135" s="18" t="str">
        <f>選手!C130</f>
        <v/>
      </c>
      <c r="BC135" s="18" t="str">
        <f>選手!L130</f>
        <v/>
      </c>
      <c r="BD135" s="18" t="str">
        <f>選手!F130</f>
        <v/>
      </c>
      <c r="BE135" s="18">
        <f>選手!B130</f>
        <v>0</v>
      </c>
      <c r="BG135" s="18" t="str">
        <f>選手!A130</f>
        <v/>
      </c>
    </row>
    <row r="136" spans="53:59" s="18" customFormat="1" ht="14.25" customHeight="1" x14ac:dyDescent="0.25">
      <c r="BA136" s="18">
        <v>130</v>
      </c>
      <c r="BB136" s="18" t="str">
        <f>選手!C131</f>
        <v/>
      </c>
      <c r="BC136" s="18" t="str">
        <f>選手!L131</f>
        <v/>
      </c>
      <c r="BD136" s="18" t="str">
        <f>選手!F131</f>
        <v/>
      </c>
      <c r="BE136" s="18">
        <f>選手!B131</f>
        <v>0</v>
      </c>
      <c r="BG136" s="18" t="str">
        <f>選手!A131</f>
        <v/>
      </c>
    </row>
    <row r="137" spans="53:59" s="18" customFormat="1" ht="14.25" customHeight="1" x14ac:dyDescent="0.25">
      <c r="BA137" s="18">
        <v>131</v>
      </c>
      <c r="BB137" s="18" t="str">
        <f>選手!C132</f>
        <v/>
      </c>
      <c r="BC137" s="18" t="str">
        <f>選手!L132</f>
        <v/>
      </c>
      <c r="BD137" s="18" t="str">
        <f>選手!F132</f>
        <v/>
      </c>
      <c r="BE137" s="18">
        <f>選手!B132</f>
        <v>0</v>
      </c>
      <c r="BG137" s="18" t="str">
        <f>選手!A132</f>
        <v/>
      </c>
    </row>
    <row r="138" spans="53:59" s="18" customFormat="1" ht="14.25" customHeight="1" x14ac:dyDescent="0.25">
      <c r="BA138" s="18">
        <v>132</v>
      </c>
      <c r="BB138" s="18" t="str">
        <f>選手!C133</f>
        <v/>
      </c>
      <c r="BC138" s="18" t="str">
        <f>選手!L133</f>
        <v/>
      </c>
      <c r="BD138" s="18" t="str">
        <f>選手!F133</f>
        <v/>
      </c>
      <c r="BE138" s="18">
        <f>選手!B133</f>
        <v>0</v>
      </c>
      <c r="BG138" s="18" t="str">
        <f>選手!A133</f>
        <v/>
      </c>
    </row>
    <row r="139" spans="53:59" s="18" customFormat="1" ht="14.25" customHeight="1" x14ac:dyDescent="0.25">
      <c r="BA139" s="18">
        <v>133</v>
      </c>
      <c r="BB139" s="18" t="str">
        <f>選手!C134</f>
        <v/>
      </c>
      <c r="BC139" s="18" t="str">
        <f>選手!L134</f>
        <v/>
      </c>
      <c r="BD139" s="18" t="str">
        <f>選手!F134</f>
        <v/>
      </c>
      <c r="BE139" s="18">
        <f>選手!B134</f>
        <v>0</v>
      </c>
      <c r="BG139" s="18" t="str">
        <f>選手!A134</f>
        <v/>
      </c>
    </row>
    <row r="140" spans="53:59" s="18" customFormat="1" ht="14.25" customHeight="1" x14ac:dyDescent="0.25">
      <c r="BA140" s="18">
        <v>134</v>
      </c>
      <c r="BB140" s="18" t="str">
        <f>選手!C135</f>
        <v/>
      </c>
      <c r="BC140" s="18" t="str">
        <f>選手!L135</f>
        <v/>
      </c>
      <c r="BD140" s="18" t="str">
        <f>選手!F135</f>
        <v/>
      </c>
      <c r="BE140" s="18">
        <f>選手!B135</f>
        <v>0</v>
      </c>
      <c r="BG140" s="18" t="str">
        <f>選手!A135</f>
        <v/>
      </c>
    </row>
    <row r="141" spans="53:59" s="18" customFormat="1" ht="14.25" customHeight="1" x14ac:dyDescent="0.25">
      <c r="BA141" s="18">
        <v>135</v>
      </c>
      <c r="BB141" s="18" t="str">
        <f>選手!C136</f>
        <v/>
      </c>
      <c r="BC141" s="18" t="str">
        <f>選手!L136</f>
        <v/>
      </c>
      <c r="BD141" s="18" t="str">
        <f>選手!F136</f>
        <v/>
      </c>
      <c r="BE141" s="18">
        <f>選手!B136</f>
        <v>0</v>
      </c>
      <c r="BG141" s="18" t="str">
        <f>選手!A136</f>
        <v/>
      </c>
    </row>
    <row r="142" spans="53:59" s="18" customFormat="1" ht="14.25" customHeight="1" x14ac:dyDescent="0.25">
      <c r="BA142" s="18">
        <v>136</v>
      </c>
      <c r="BB142" s="18" t="str">
        <f>選手!C137</f>
        <v/>
      </c>
      <c r="BC142" s="18" t="str">
        <f>選手!L137</f>
        <v/>
      </c>
      <c r="BD142" s="18" t="str">
        <f>選手!F137</f>
        <v/>
      </c>
      <c r="BE142" s="18">
        <f>選手!B137</f>
        <v>0</v>
      </c>
      <c r="BG142" s="18" t="str">
        <f>選手!A137</f>
        <v/>
      </c>
    </row>
    <row r="143" spans="53:59" s="18" customFormat="1" ht="14.25" customHeight="1" x14ac:dyDescent="0.25">
      <c r="BA143" s="18">
        <v>137</v>
      </c>
      <c r="BB143" s="18" t="str">
        <f>選手!C138</f>
        <v/>
      </c>
      <c r="BC143" s="18" t="str">
        <f>選手!L138</f>
        <v/>
      </c>
      <c r="BD143" s="18" t="str">
        <f>選手!F138</f>
        <v/>
      </c>
      <c r="BE143" s="18">
        <f>選手!B138</f>
        <v>0</v>
      </c>
      <c r="BG143" s="18" t="str">
        <f>選手!A138</f>
        <v/>
      </c>
    </row>
    <row r="144" spans="53:59" s="18" customFormat="1" ht="14.25" customHeight="1" x14ac:dyDescent="0.25">
      <c r="BA144" s="18">
        <v>138</v>
      </c>
      <c r="BB144" s="18" t="str">
        <f>選手!C139</f>
        <v/>
      </c>
      <c r="BC144" s="18" t="str">
        <f>選手!L139</f>
        <v/>
      </c>
      <c r="BD144" s="18" t="str">
        <f>選手!F139</f>
        <v/>
      </c>
      <c r="BE144" s="18">
        <f>選手!B139</f>
        <v>0</v>
      </c>
      <c r="BG144" s="18" t="str">
        <f>選手!A139</f>
        <v/>
      </c>
    </row>
    <row r="145" spans="53:59" s="18" customFormat="1" ht="14.25" customHeight="1" x14ac:dyDescent="0.25">
      <c r="BA145" s="18">
        <v>139</v>
      </c>
      <c r="BB145" s="18" t="str">
        <f>選手!C140</f>
        <v/>
      </c>
      <c r="BC145" s="18" t="str">
        <f>選手!L140</f>
        <v/>
      </c>
      <c r="BD145" s="18" t="str">
        <f>選手!F140</f>
        <v/>
      </c>
      <c r="BE145" s="18">
        <f>選手!B140</f>
        <v>0</v>
      </c>
      <c r="BG145" s="18" t="str">
        <f>選手!A140</f>
        <v/>
      </c>
    </row>
    <row r="146" spans="53:59" s="18" customFormat="1" ht="14.25" customHeight="1" x14ac:dyDescent="0.25">
      <c r="BA146" s="18">
        <v>140</v>
      </c>
      <c r="BB146" s="18" t="str">
        <f>選手!C141</f>
        <v/>
      </c>
      <c r="BC146" s="18" t="str">
        <f>選手!L141</f>
        <v/>
      </c>
      <c r="BD146" s="18" t="str">
        <f>選手!F141</f>
        <v/>
      </c>
      <c r="BE146" s="18">
        <f>選手!B141</f>
        <v>0</v>
      </c>
      <c r="BG146" s="18" t="str">
        <f>選手!A141</f>
        <v/>
      </c>
    </row>
    <row r="147" spans="53:59" s="18" customFormat="1" ht="14.25" customHeight="1" x14ac:dyDescent="0.25">
      <c r="BA147" s="18">
        <v>141</v>
      </c>
      <c r="BB147" s="18" t="str">
        <f>選手!C142</f>
        <v/>
      </c>
      <c r="BC147" s="18" t="str">
        <f>選手!L142</f>
        <v/>
      </c>
      <c r="BD147" s="18" t="str">
        <f>選手!F142</f>
        <v/>
      </c>
      <c r="BE147" s="18">
        <f>選手!B142</f>
        <v>0</v>
      </c>
      <c r="BG147" s="18" t="str">
        <f>選手!A142</f>
        <v/>
      </c>
    </row>
    <row r="148" spans="53:59" s="18" customFormat="1" ht="14.25" customHeight="1" x14ac:dyDescent="0.25">
      <c r="BA148" s="18">
        <v>142</v>
      </c>
      <c r="BB148" s="18" t="str">
        <f>選手!C143</f>
        <v/>
      </c>
      <c r="BC148" s="18" t="str">
        <f>選手!L143</f>
        <v/>
      </c>
      <c r="BD148" s="18" t="str">
        <f>選手!F143</f>
        <v/>
      </c>
      <c r="BE148" s="18">
        <f>選手!B143</f>
        <v>0</v>
      </c>
      <c r="BG148" s="18" t="str">
        <f>選手!A143</f>
        <v/>
      </c>
    </row>
    <row r="149" spans="53:59" s="18" customFormat="1" ht="14.25" customHeight="1" x14ac:dyDescent="0.25">
      <c r="BA149" s="18">
        <v>143</v>
      </c>
      <c r="BB149" s="18" t="str">
        <f>選手!C144</f>
        <v/>
      </c>
      <c r="BC149" s="18" t="str">
        <f>選手!L144</f>
        <v/>
      </c>
      <c r="BD149" s="18" t="str">
        <f>選手!F144</f>
        <v/>
      </c>
      <c r="BE149" s="18">
        <f>選手!B144</f>
        <v>0</v>
      </c>
      <c r="BG149" s="18" t="str">
        <f>選手!A144</f>
        <v/>
      </c>
    </row>
    <row r="150" spans="53:59" s="18" customFormat="1" ht="14.25" customHeight="1" x14ac:dyDescent="0.25">
      <c r="BA150" s="18">
        <v>144</v>
      </c>
      <c r="BB150" s="18" t="str">
        <f>選手!C145</f>
        <v/>
      </c>
      <c r="BC150" s="18" t="str">
        <f>選手!L145</f>
        <v/>
      </c>
      <c r="BD150" s="18" t="str">
        <f>選手!F145</f>
        <v/>
      </c>
      <c r="BE150" s="18">
        <f>選手!B145</f>
        <v>0</v>
      </c>
      <c r="BG150" s="18" t="str">
        <f>選手!A145</f>
        <v/>
      </c>
    </row>
    <row r="151" spans="53:59" s="18" customFormat="1" ht="14.25" customHeight="1" x14ac:dyDescent="0.25">
      <c r="BA151" s="18">
        <v>145</v>
      </c>
      <c r="BB151" s="18" t="str">
        <f>選手!C146</f>
        <v/>
      </c>
      <c r="BC151" s="18" t="str">
        <f>選手!L146</f>
        <v/>
      </c>
      <c r="BD151" s="18" t="str">
        <f>選手!F146</f>
        <v/>
      </c>
      <c r="BE151" s="18">
        <f>選手!B146</f>
        <v>0</v>
      </c>
      <c r="BG151" s="18" t="str">
        <f>選手!A146</f>
        <v/>
      </c>
    </row>
    <row r="152" spans="53:59" s="18" customFormat="1" ht="14.25" customHeight="1" x14ac:dyDescent="0.25">
      <c r="BA152" s="18">
        <v>146</v>
      </c>
      <c r="BB152" s="18" t="str">
        <f>選手!C147</f>
        <v/>
      </c>
      <c r="BC152" s="18" t="str">
        <f>選手!L147</f>
        <v/>
      </c>
      <c r="BD152" s="18" t="str">
        <f>選手!F147</f>
        <v/>
      </c>
      <c r="BE152" s="18">
        <f>選手!B147</f>
        <v>0</v>
      </c>
      <c r="BG152" s="18" t="str">
        <f>選手!A147</f>
        <v/>
      </c>
    </row>
    <row r="153" spans="53:59" s="18" customFormat="1" ht="14.25" customHeight="1" x14ac:dyDescent="0.25">
      <c r="BA153" s="18">
        <v>147</v>
      </c>
      <c r="BB153" s="18" t="str">
        <f>選手!C148</f>
        <v/>
      </c>
      <c r="BC153" s="18" t="str">
        <f>選手!L148</f>
        <v/>
      </c>
      <c r="BD153" s="18" t="str">
        <f>選手!F148</f>
        <v/>
      </c>
      <c r="BE153" s="18">
        <f>選手!B148</f>
        <v>0</v>
      </c>
      <c r="BG153" s="18" t="str">
        <f>選手!A148</f>
        <v/>
      </c>
    </row>
    <row r="154" spans="53:59" s="18" customFormat="1" ht="14.25" customHeight="1" x14ac:dyDescent="0.25">
      <c r="BA154" s="18">
        <v>148</v>
      </c>
      <c r="BB154" s="18" t="str">
        <f>選手!C149</f>
        <v/>
      </c>
      <c r="BC154" s="18" t="str">
        <f>選手!L149</f>
        <v/>
      </c>
      <c r="BD154" s="18" t="str">
        <f>選手!F149</f>
        <v/>
      </c>
      <c r="BE154" s="18">
        <f>選手!B149</f>
        <v>0</v>
      </c>
      <c r="BG154" s="18" t="str">
        <f>選手!A149</f>
        <v/>
      </c>
    </row>
    <row r="155" spans="53:59" s="18" customFormat="1" ht="14.25" customHeight="1" x14ac:dyDescent="0.25">
      <c r="BA155" s="18">
        <v>149</v>
      </c>
      <c r="BB155" s="18" t="str">
        <f>選手!C150</f>
        <v/>
      </c>
      <c r="BC155" s="18" t="str">
        <f>選手!L150</f>
        <v/>
      </c>
      <c r="BD155" s="18" t="str">
        <f>選手!F150</f>
        <v/>
      </c>
      <c r="BE155" s="18">
        <f>選手!B150</f>
        <v>0</v>
      </c>
      <c r="BG155" s="18" t="str">
        <f>選手!A150</f>
        <v/>
      </c>
    </row>
    <row r="156" spans="53:59" s="18" customFormat="1" ht="14.25" customHeight="1" x14ac:dyDescent="0.25">
      <c r="BA156" s="18">
        <v>150</v>
      </c>
      <c r="BB156" s="18" t="str">
        <f>選手!C151</f>
        <v/>
      </c>
      <c r="BC156" s="18" t="str">
        <f>選手!L151</f>
        <v/>
      </c>
      <c r="BD156" s="18" t="str">
        <f>選手!F151</f>
        <v/>
      </c>
      <c r="BE156" s="18">
        <f>選手!B151</f>
        <v>0</v>
      </c>
      <c r="BG156" s="18" t="str">
        <f>選手!A151</f>
        <v/>
      </c>
    </row>
    <row r="157" spans="53:59" s="18" customFormat="1" ht="14.25" customHeight="1" x14ac:dyDescent="0.25">
      <c r="BA157" s="18">
        <v>151</v>
      </c>
      <c r="BB157" s="18" t="str">
        <f>選手!C152</f>
        <v/>
      </c>
      <c r="BC157" s="18" t="str">
        <f>選手!L152</f>
        <v/>
      </c>
      <c r="BD157" s="18" t="str">
        <f>選手!F152</f>
        <v/>
      </c>
      <c r="BE157" s="18">
        <f>選手!B152</f>
        <v>0</v>
      </c>
      <c r="BG157" s="18" t="str">
        <f>選手!A152</f>
        <v/>
      </c>
    </row>
    <row r="158" spans="53:59" s="18" customFormat="1" ht="14.25" customHeight="1" x14ac:dyDescent="0.25">
      <c r="BA158" s="18">
        <v>152</v>
      </c>
      <c r="BB158" s="18" t="str">
        <f>選手!C153</f>
        <v/>
      </c>
      <c r="BC158" s="18" t="str">
        <f>選手!L153</f>
        <v/>
      </c>
      <c r="BD158" s="18" t="str">
        <f>選手!F153</f>
        <v/>
      </c>
      <c r="BE158" s="18">
        <f>選手!B153</f>
        <v>0</v>
      </c>
      <c r="BG158" s="18" t="str">
        <f>選手!A153</f>
        <v/>
      </c>
    </row>
    <row r="159" spans="53:59" s="18" customFormat="1" ht="14.25" customHeight="1" x14ac:dyDescent="0.25">
      <c r="BA159" s="18">
        <v>153</v>
      </c>
      <c r="BB159" s="18">
        <f>選手!C154</f>
        <v>0</v>
      </c>
      <c r="BC159" s="18">
        <f>選手!L154</f>
        <v>0</v>
      </c>
      <c r="BD159" s="18">
        <f>選手!F154</f>
        <v>0</v>
      </c>
      <c r="BE159" s="18">
        <f>選手!B154</f>
        <v>0</v>
      </c>
      <c r="BG159" s="18">
        <f>選手!A154</f>
        <v>0</v>
      </c>
    </row>
    <row r="160" spans="53:59" s="18" customFormat="1" ht="14.25" customHeight="1" x14ac:dyDescent="0.25">
      <c r="BA160" s="18">
        <v>154</v>
      </c>
      <c r="BB160" s="18">
        <f>選手!C155</f>
        <v>0</v>
      </c>
      <c r="BC160" s="18">
        <f>選手!L155</f>
        <v>0</v>
      </c>
      <c r="BD160" s="18">
        <f>選手!F155</f>
        <v>0</v>
      </c>
      <c r="BE160" s="18">
        <f>選手!B155</f>
        <v>0</v>
      </c>
      <c r="BG160" s="18">
        <f>選手!A155</f>
        <v>0</v>
      </c>
    </row>
    <row r="161" spans="53:59" s="18" customFormat="1" ht="14.25" customHeight="1" x14ac:dyDescent="0.25">
      <c r="BA161" s="18">
        <v>155</v>
      </c>
      <c r="BB161" s="18" t="str">
        <f>選手!C156</f>
        <v/>
      </c>
      <c r="BC161" s="18" t="str">
        <f>選手!L156</f>
        <v/>
      </c>
      <c r="BD161" s="18" t="str">
        <f>選手!F156</f>
        <v/>
      </c>
      <c r="BE161" s="18">
        <f>選手!B156</f>
        <v>5</v>
      </c>
      <c r="BG161" s="18" t="str">
        <f>選手!A156</f>
        <v/>
      </c>
    </row>
    <row r="162" spans="53:59" s="18" customFormat="1" ht="14.25" customHeight="1" x14ac:dyDescent="0.25">
      <c r="BA162" s="18">
        <v>156</v>
      </c>
      <c r="BB162" s="18" t="str">
        <f>選手!C157</f>
        <v/>
      </c>
      <c r="BC162" s="18" t="str">
        <f>選手!L157</f>
        <v/>
      </c>
      <c r="BD162" s="18" t="str">
        <f>選手!F157</f>
        <v/>
      </c>
      <c r="BE162" s="18">
        <f>選手!B157</f>
        <v>5</v>
      </c>
      <c r="BG162" s="18" t="str">
        <f>選手!A157</f>
        <v/>
      </c>
    </row>
    <row r="163" spans="53:59" s="18" customFormat="1" ht="14.25" customHeight="1" x14ac:dyDescent="0.25">
      <c r="BA163" s="18">
        <v>157</v>
      </c>
      <c r="BB163" s="18" t="str">
        <f>選手!C158</f>
        <v/>
      </c>
      <c r="BC163" s="18" t="str">
        <f>選手!L158</f>
        <v/>
      </c>
      <c r="BD163" s="18" t="str">
        <f>選手!F158</f>
        <v/>
      </c>
      <c r="BE163" s="18">
        <f>選手!B158</f>
        <v>5</v>
      </c>
      <c r="BG163" s="18" t="str">
        <f>選手!A158</f>
        <v/>
      </c>
    </row>
    <row r="164" spans="53:59" s="18" customFormat="1" ht="14.25" customHeight="1" x14ac:dyDescent="0.25">
      <c r="BA164" s="18">
        <v>158</v>
      </c>
      <c r="BB164" s="18" t="str">
        <f>選手!C159</f>
        <v/>
      </c>
      <c r="BC164" s="18" t="str">
        <f>選手!L159</f>
        <v/>
      </c>
      <c r="BD164" s="18" t="str">
        <f>選手!F159</f>
        <v/>
      </c>
      <c r="BE164" s="18">
        <f>選手!B159</f>
        <v>5</v>
      </c>
      <c r="BG164" s="18" t="str">
        <f>選手!A159</f>
        <v/>
      </c>
    </row>
    <row r="165" spans="53:59" s="18" customFormat="1" ht="14.25" customHeight="1" x14ac:dyDescent="0.25">
      <c r="BA165" s="18">
        <v>159</v>
      </c>
      <c r="BB165" s="18" t="str">
        <f>選手!C160</f>
        <v/>
      </c>
      <c r="BC165" s="18" t="str">
        <f>選手!L160</f>
        <v/>
      </c>
      <c r="BD165" s="18" t="str">
        <f>選手!F160</f>
        <v/>
      </c>
      <c r="BE165" s="18">
        <f>選手!B160</f>
        <v>5</v>
      </c>
      <c r="BG165" s="18" t="str">
        <f>選手!A160</f>
        <v/>
      </c>
    </row>
    <row r="166" spans="53:59" s="18" customFormat="1" ht="14.25" customHeight="1" x14ac:dyDescent="0.25">
      <c r="BA166" s="18">
        <v>160</v>
      </c>
      <c r="BB166" s="18" t="str">
        <f>選手!C161</f>
        <v/>
      </c>
      <c r="BC166" s="18" t="str">
        <f>選手!L161</f>
        <v/>
      </c>
      <c r="BD166" s="18" t="str">
        <f>選手!F161</f>
        <v/>
      </c>
      <c r="BE166" s="18">
        <f>選手!B161</f>
        <v>5</v>
      </c>
      <c r="BG166" s="18" t="str">
        <f>選手!A161</f>
        <v/>
      </c>
    </row>
    <row r="167" spans="53:59" s="18" customFormat="1" ht="14.25" customHeight="1" x14ac:dyDescent="0.25">
      <c r="BA167" s="18">
        <v>161</v>
      </c>
      <c r="BB167" s="18" t="str">
        <f>選手!C162</f>
        <v/>
      </c>
      <c r="BC167" s="18" t="str">
        <f>選手!L162</f>
        <v/>
      </c>
      <c r="BD167" s="18" t="str">
        <f>選手!F162</f>
        <v/>
      </c>
      <c r="BE167" s="18">
        <f>選手!B162</f>
        <v>5</v>
      </c>
      <c r="BG167" s="18" t="str">
        <f>選手!A162</f>
        <v/>
      </c>
    </row>
    <row r="168" spans="53:59" s="18" customFormat="1" ht="14.25" customHeight="1" x14ac:dyDescent="0.25">
      <c r="BA168" s="18">
        <v>162</v>
      </c>
      <c r="BB168" s="18" t="str">
        <f>選手!C163</f>
        <v/>
      </c>
      <c r="BC168" s="18" t="str">
        <f>選手!L163</f>
        <v/>
      </c>
      <c r="BD168" s="18" t="str">
        <f>選手!F163</f>
        <v/>
      </c>
      <c r="BE168" s="18">
        <f>選手!B163</f>
        <v>5</v>
      </c>
      <c r="BG168" s="18" t="str">
        <f>選手!A163</f>
        <v/>
      </c>
    </row>
    <row r="169" spans="53:59" s="18" customFormat="1" ht="14.25" customHeight="1" x14ac:dyDescent="0.25">
      <c r="BA169" s="18">
        <v>163</v>
      </c>
      <c r="BB169" s="18" t="str">
        <f>選手!C164</f>
        <v/>
      </c>
      <c r="BC169" s="18" t="str">
        <f>選手!L164</f>
        <v/>
      </c>
      <c r="BD169" s="18" t="str">
        <f>選手!F164</f>
        <v/>
      </c>
      <c r="BE169" s="18">
        <f>選手!B164</f>
        <v>5</v>
      </c>
      <c r="BG169" s="18" t="str">
        <f>選手!A164</f>
        <v/>
      </c>
    </row>
    <row r="170" spans="53:59" s="18" customFormat="1" ht="14.25" customHeight="1" x14ac:dyDescent="0.25">
      <c r="BA170" s="18">
        <v>164</v>
      </c>
      <c r="BB170" s="18" t="str">
        <f>選手!C165</f>
        <v/>
      </c>
      <c r="BC170" s="18" t="str">
        <f>選手!L165</f>
        <v/>
      </c>
      <c r="BD170" s="18" t="str">
        <f>選手!F165</f>
        <v/>
      </c>
      <c r="BE170" s="18">
        <f>選手!B165</f>
        <v>5</v>
      </c>
      <c r="BG170" s="18" t="str">
        <f>選手!A165</f>
        <v/>
      </c>
    </row>
    <row r="171" spans="53:59" s="18" customFormat="1" ht="14.25" customHeight="1" x14ac:dyDescent="0.25">
      <c r="BA171" s="18">
        <v>165</v>
      </c>
      <c r="BB171" s="18" t="str">
        <f>選手!C166</f>
        <v/>
      </c>
      <c r="BC171" s="18" t="str">
        <f>選手!L166</f>
        <v/>
      </c>
      <c r="BD171" s="18" t="str">
        <f>選手!F166</f>
        <v/>
      </c>
      <c r="BE171" s="18">
        <f>選手!B166</f>
        <v>5</v>
      </c>
      <c r="BG171" s="18" t="str">
        <f>選手!A166</f>
        <v/>
      </c>
    </row>
    <row r="172" spans="53:59" s="18" customFormat="1" ht="14.25" customHeight="1" x14ac:dyDescent="0.25">
      <c r="BA172" s="18">
        <v>166</v>
      </c>
      <c r="BB172" s="18" t="str">
        <f>選手!C167</f>
        <v/>
      </c>
      <c r="BC172" s="18" t="str">
        <f>選手!L167</f>
        <v/>
      </c>
      <c r="BD172" s="18" t="str">
        <f>選手!F167</f>
        <v/>
      </c>
      <c r="BE172" s="18">
        <f>選手!B167</f>
        <v>5</v>
      </c>
      <c r="BG172" s="18" t="str">
        <f>選手!A167</f>
        <v/>
      </c>
    </row>
    <row r="173" spans="53:59" s="18" customFormat="1" ht="14.25" customHeight="1" x14ac:dyDescent="0.25">
      <c r="BA173" s="18">
        <v>167</v>
      </c>
      <c r="BB173" s="18" t="str">
        <f>選手!C168</f>
        <v/>
      </c>
      <c r="BC173" s="18" t="str">
        <f>選手!L168</f>
        <v/>
      </c>
      <c r="BD173" s="18" t="str">
        <f>選手!F168</f>
        <v/>
      </c>
      <c r="BE173" s="18">
        <f>選手!B168</f>
        <v>5</v>
      </c>
      <c r="BG173" s="18" t="str">
        <f>選手!A168</f>
        <v/>
      </c>
    </row>
    <row r="174" spans="53:59" s="18" customFormat="1" ht="14.25" customHeight="1" x14ac:dyDescent="0.25">
      <c r="BA174" s="18">
        <v>168</v>
      </c>
      <c r="BB174" s="18" t="str">
        <f>選手!C169</f>
        <v/>
      </c>
      <c r="BC174" s="18" t="str">
        <f>選手!L169</f>
        <v/>
      </c>
      <c r="BD174" s="18" t="str">
        <f>選手!F169</f>
        <v/>
      </c>
      <c r="BE174" s="18">
        <f>選手!B169</f>
        <v>5</v>
      </c>
      <c r="BG174" s="18" t="str">
        <f>選手!A169</f>
        <v/>
      </c>
    </row>
    <row r="175" spans="53:59" s="18" customFormat="1" ht="14.25" customHeight="1" x14ac:dyDescent="0.25">
      <c r="BA175" s="18">
        <v>169</v>
      </c>
      <c r="BB175" s="18" t="str">
        <f>選手!C170</f>
        <v/>
      </c>
      <c r="BC175" s="18" t="str">
        <f>選手!L170</f>
        <v/>
      </c>
      <c r="BD175" s="18" t="str">
        <f>選手!F170</f>
        <v/>
      </c>
      <c r="BE175" s="18">
        <f>選手!B170</f>
        <v>5</v>
      </c>
      <c r="BG175" s="18" t="str">
        <f>選手!A170</f>
        <v/>
      </c>
    </row>
    <row r="176" spans="53:59" s="18" customFormat="1" ht="14.25" customHeight="1" x14ac:dyDescent="0.25">
      <c r="BA176" s="18">
        <v>170</v>
      </c>
      <c r="BB176" s="18" t="str">
        <f>選手!C171</f>
        <v/>
      </c>
      <c r="BC176" s="18" t="str">
        <f>選手!L171</f>
        <v/>
      </c>
      <c r="BD176" s="18" t="str">
        <f>選手!F171</f>
        <v/>
      </c>
      <c r="BE176" s="18">
        <f>選手!B171</f>
        <v>5</v>
      </c>
      <c r="BG176" s="18" t="str">
        <f>選手!A171</f>
        <v/>
      </c>
    </row>
    <row r="177" spans="53:59" s="18" customFormat="1" ht="14.25" customHeight="1" x14ac:dyDescent="0.25">
      <c r="BA177" s="18">
        <v>171</v>
      </c>
      <c r="BB177" s="18" t="str">
        <f>選手!C172</f>
        <v/>
      </c>
      <c r="BC177" s="18" t="str">
        <f>選手!L172</f>
        <v/>
      </c>
      <c r="BD177" s="18" t="str">
        <f>選手!F172</f>
        <v/>
      </c>
      <c r="BE177" s="18">
        <f>選手!B172</f>
        <v>5</v>
      </c>
      <c r="BG177" s="18" t="str">
        <f>選手!A172</f>
        <v/>
      </c>
    </row>
    <row r="178" spans="53:59" s="18" customFormat="1" ht="14.25" customHeight="1" x14ac:dyDescent="0.25">
      <c r="BA178" s="18">
        <v>172</v>
      </c>
      <c r="BB178" s="18" t="str">
        <f>選手!C173</f>
        <v/>
      </c>
      <c r="BC178" s="18" t="str">
        <f>選手!L173</f>
        <v/>
      </c>
      <c r="BD178" s="18" t="str">
        <f>選手!F173</f>
        <v/>
      </c>
      <c r="BE178" s="18">
        <f>選手!B173</f>
        <v>5</v>
      </c>
      <c r="BG178" s="18" t="str">
        <f>選手!A173</f>
        <v/>
      </c>
    </row>
    <row r="179" spans="53:59" s="18" customFormat="1" ht="14.25" customHeight="1" x14ac:dyDescent="0.25">
      <c r="BA179" s="18">
        <v>173</v>
      </c>
      <c r="BB179" s="18" t="str">
        <f>選手!C174</f>
        <v/>
      </c>
      <c r="BC179" s="18" t="str">
        <f>選手!L174</f>
        <v/>
      </c>
      <c r="BD179" s="18" t="str">
        <f>選手!F174</f>
        <v/>
      </c>
      <c r="BE179" s="18">
        <f>選手!B174</f>
        <v>5</v>
      </c>
      <c r="BG179" s="18" t="str">
        <f>選手!A174</f>
        <v/>
      </c>
    </row>
    <row r="180" spans="53:59" s="18" customFormat="1" ht="14.25" customHeight="1" x14ac:dyDescent="0.25">
      <c r="BA180" s="18">
        <v>174</v>
      </c>
      <c r="BB180" s="18" t="str">
        <f>選手!C175</f>
        <v/>
      </c>
      <c r="BC180" s="18" t="str">
        <f>選手!L175</f>
        <v/>
      </c>
      <c r="BD180" s="18" t="str">
        <f>選手!F175</f>
        <v/>
      </c>
      <c r="BE180" s="18">
        <f>選手!B175</f>
        <v>5</v>
      </c>
      <c r="BG180" s="18" t="str">
        <f>選手!A175</f>
        <v/>
      </c>
    </row>
    <row r="181" spans="53:59" s="18" customFormat="1" ht="14.25" customHeight="1" x14ac:dyDescent="0.25">
      <c r="BA181" s="18">
        <v>175</v>
      </c>
      <c r="BB181" s="18" t="str">
        <f>選手!C176</f>
        <v/>
      </c>
      <c r="BC181" s="18" t="str">
        <f>選手!L176</f>
        <v/>
      </c>
      <c r="BD181" s="18" t="str">
        <f>選手!F176</f>
        <v/>
      </c>
      <c r="BE181" s="18">
        <f>選手!B176</f>
        <v>5</v>
      </c>
      <c r="BG181" s="18" t="str">
        <f>選手!A176</f>
        <v/>
      </c>
    </row>
    <row r="182" spans="53:59" s="18" customFormat="1" ht="14.25" customHeight="1" x14ac:dyDescent="0.25">
      <c r="BA182" s="18">
        <v>176</v>
      </c>
      <c r="BB182" s="18" t="str">
        <f>選手!C177</f>
        <v/>
      </c>
      <c r="BC182" s="18" t="str">
        <f>選手!L177</f>
        <v/>
      </c>
      <c r="BD182" s="18" t="str">
        <f>選手!F177</f>
        <v/>
      </c>
      <c r="BE182" s="18">
        <f>選手!B177</f>
        <v>5</v>
      </c>
      <c r="BG182" s="18" t="str">
        <f>選手!A177</f>
        <v/>
      </c>
    </row>
    <row r="183" spans="53:59" s="18" customFormat="1" ht="14.25" customHeight="1" x14ac:dyDescent="0.25">
      <c r="BA183" s="18">
        <v>177</v>
      </c>
      <c r="BB183" s="18" t="str">
        <f>選手!C178</f>
        <v/>
      </c>
      <c r="BC183" s="18" t="str">
        <f>選手!L178</f>
        <v/>
      </c>
      <c r="BD183" s="18" t="str">
        <f>選手!F178</f>
        <v/>
      </c>
      <c r="BE183" s="18">
        <f>選手!B178</f>
        <v>5</v>
      </c>
      <c r="BG183" s="18" t="str">
        <f>選手!A178</f>
        <v/>
      </c>
    </row>
    <row r="184" spans="53:59" s="18" customFormat="1" ht="14.25" customHeight="1" x14ac:dyDescent="0.25">
      <c r="BA184" s="18">
        <v>178</v>
      </c>
      <c r="BB184" s="18" t="str">
        <f>選手!C179</f>
        <v/>
      </c>
      <c r="BC184" s="18" t="str">
        <f>選手!L179</f>
        <v/>
      </c>
      <c r="BD184" s="18" t="str">
        <f>選手!F179</f>
        <v/>
      </c>
      <c r="BE184" s="18">
        <f>選手!B179</f>
        <v>5</v>
      </c>
      <c r="BG184" s="18" t="str">
        <f>選手!A179</f>
        <v/>
      </c>
    </row>
    <row r="185" spans="53:59" s="18" customFormat="1" ht="14.25" customHeight="1" x14ac:dyDescent="0.25">
      <c r="BA185" s="18">
        <v>179</v>
      </c>
      <c r="BB185" s="18" t="str">
        <f>選手!C180</f>
        <v/>
      </c>
      <c r="BC185" s="18" t="str">
        <f>選手!L180</f>
        <v/>
      </c>
      <c r="BD185" s="18" t="str">
        <f>選手!F180</f>
        <v/>
      </c>
      <c r="BE185" s="18">
        <f>選手!B180</f>
        <v>5</v>
      </c>
      <c r="BG185" s="18" t="str">
        <f>選手!A180</f>
        <v/>
      </c>
    </row>
    <row r="186" spans="53:59" s="18" customFormat="1" ht="14.25" customHeight="1" x14ac:dyDescent="0.25">
      <c r="BA186" s="18">
        <v>180</v>
      </c>
      <c r="BB186" s="18" t="str">
        <f>選手!C181</f>
        <v/>
      </c>
      <c r="BC186" s="18" t="str">
        <f>選手!L181</f>
        <v/>
      </c>
      <c r="BD186" s="18" t="str">
        <f>選手!F181</f>
        <v/>
      </c>
      <c r="BE186" s="18">
        <f>選手!B181</f>
        <v>5</v>
      </c>
      <c r="BG186" s="18" t="str">
        <f>選手!A181</f>
        <v/>
      </c>
    </row>
    <row r="187" spans="53:59" s="18" customFormat="1" ht="14.25" customHeight="1" x14ac:dyDescent="0.25">
      <c r="BA187" s="18">
        <v>181</v>
      </c>
      <c r="BB187" s="18" t="str">
        <f>選手!C182</f>
        <v/>
      </c>
      <c r="BC187" s="18" t="str">
        <f>選手!L182</f>
        <v/>
      </c>
      <c r="BD187" s="18" t="str">
        <f>選手!F182</f>
        <v/>
      </c>
      <c r="BE187" s="18">
        <f>選手!B182</f>
        <v>5</v>
      </c>
      <c r="BG187" s="18" t="str">
        <f>選手!A182</f>
        <v/>
      </c>
    </row>
    <row r="188" spans="53:59" s="18" customFormat="1" ht="14.25" customHeight="1" x14ac:dyDescent="0.25">
      <c r="BA188" s="18">
        <v>182</v>
      </c>
      <c r="BB188" s="18" t="str">
        <f>選手!C183</f>
        <v/>
      </c>
      <c r="BC188" s="18" t="str">
        <f>選手!L183</f>
        <v/>
      </c>
      <c r="BD188" s="18" t="str">
        <f>選手!F183</f>
        <v/>
      </c>
      <c r="BE188" s="18">
        <f>選手!B183</f>
        <v>5</v>
      </c>
      <c r="BG188" s="18" t="str">
        <f>選手!A183</f>
        <v/>
      </c>
    </row>
    <row r="189" spans="53:59" s="18" customFormat="1" ht="14.25" customHeight="1" x14ac:dyDescent="0.25">
      <c r="BA189" s="18">
        <v>183</v>
      </c>
      <c r="BB189" s="18" t="str">
        <f>選手!C184</f>
        <v/>
      </c>
      <c r="BC189" s="18" t="str">
        <f>選手!L184</f>
        <v/>
      </c>
      <c r="BD189" s="18" t="str">
        <f>選手!F184</f>
        <v/>
      </c>
      <c r="BE189" s="18">
        <f>選手!B184</f>
        <v>5</v>
      </c>
      <c r="BG189" s="18" t="str">
        <f>選手!A184</f>
        <v/>
      </c>
    </row>
    <row r="190" spans="53:59" s="18" customFormat="1" ht="14.25" customHeight="1" x14ac:dyDescent="0.25">
      <c r="BA190" s="18">
        <v>184</v>
      </c>
      <c r="BB190" s="18" t="str">
        <f>選手!C185</f>
        <v/>
      </c>
      <c r="BC190" s="18" t="str">
        <f>選手!L185</f>
        <v/>
      </c>
      <c r="BD190" s="18" t="str">
        <f>選手!F185</f>
        <v/>
      </c>
      <c r="BE190" s="18">
        <f>選手!B185</f>
        <v>5</v>
      </c>
      <c r="BG190" s="18" t="str">
        <f>選手!A185</f>
        <v/>
      </c>
    </row>
    <row r="191" spans="53:59" s="18" customFormat="1" ht="14.25" customHeight="1" x14ac:dyDescent="0.25">
      <c r="BA191" s="18">
        <v>185</v>
      </c>
      <c r="BB191" s="18" t="str">
        <f>選手!C186</f>
        <v/>
      </c>
      <c r="BC191" s="18" t="str">
        <f>選手!L186</f>
        <v/>
      </c>
      <c r="BD191" s="18" t="str">
        <f>選手!F186</f>
        <v/>
      </c>
      <c r="BE191" s="18">
        <f>選手!B186</f>
        <v>5</v>
      </c>
      <c r="BG191" s="18" t="str">
        <f>選手!A186</f>
        <v/>
      </c>
    </row>
    <row r="192" spans="53:59" s="18" customFormat="1" ht="14.25" customHeight="1" x14ac:dyDescent="0.25">
      <c r="BA192" s="18">
        <v>186</v>
      </c>
      <c r="BB192" s="18" t="str">
        <f>選手!C187</f>
        <v/>
      </c>
      <c r="BC192" s="18" t="str">
        <f>選手!L187</f>
        <v/>
      </c>
      <c r="BD192" s="18" t="str">
        <f>選手!F187</f>
        <v/>
      </c>
      <c r="BE192" s="18">
        <f>選手!B187</f>
        <v>5</v>
      </c>
      <c r="BG192" s="18" t="str">
        <f>選手!A187</f>
        <v/>
      </c>
    </row>
    <row r="193" spans="53:59" s="18" customFormat="1" ht="14.25" customHeight="1" x14ac:dyDescent="0.25">
      <c r="BA193" s="18">
        <v>187</v>
      </c>
      <c r="BB193" s="18" t="str">
        <f>選手!C188</f>
        <v/>
      </c>
      <c r="BC193" s="18" t="str">
        <f>選手!L188</f>
        <v/>
      </c>
      <c r="BD193" s="18" t="str">
        <f>選手!F188</f>
        <v/>
      </c>
      <c r="BE193" s="18">
        <f>選手!B188</f>
        <v>5</v>
      </c>
      <c r="BG193" s="18" t="str">
        <f>選手!A188</f>
        <v/>
      </c>
    </row>
    <row r="194" spans="53:59" s="18" customFormat="1" ht="14.25" customHeight="1" x14ac:dyDescent="0.25">
      <c r="BA194" s="18">
        <v>188</v>
      </c>
      <c r="BB194" s="18" t="str">
        <f>選手!C189</f>
        <v/>
      </c>
      <c r="BC194" s="18" t="str">
        <f>選手!L189</f>
        <v/>
      </c>
      <c r="BD194" s="18" t="str">
        <f>選手!F189</f>
        <v/>
      </c>
      <c r="BE194" s="18">
        <f>選手!B189</f>
        <v>5</v>
      </c>
      <c r="BG194" s="18" t="str">
        <f>選手!A189</f>
        <v/>
      </c>
    </row>
    <row r="195" spans="53:59" s="18" customFormat="1" ht="14.25" customHeight="1" x14ac:dyDescent="0.25">
      <c r="BA195" s="18">
        <v>189</v>
      </c>
      <c r="BB195" s="18" t="str">
        <f>選手!C190</f>
        <v/>
      </c>
      <c r="BC195" s="18" t="str">
        <f>選手!L190</f>
        <v/>
      </c>
      <c r="BD195" s="18" t="str">
        <f>選手!F190</f>
        <v/>
      </c>
      <c r="BE195" s="18">
        <f>選手!B190</f>
        <v>5</v>
      </c>
      <c r="BG195" s="18" t="str">
        <f>選手!A190</f>
        <v/>
      </c>
    </row>
    <row r="196" spans="53:59" s="18" customFormat="1" ht="14.25" customHeight="1" x14ac:dyDescent="0.25">
      <c r="BA196" s="18">
        <v>190</v>
      </c>
      <c r="BB196" s="18" t="str">
        <f>選手!C191</f>
        <v/>
      </c>
      <c r="BC196" s="18" t="str">
        <f>選手!L191</f>
        <v/>
      </c>
      <c r="BD196" s="18" t="str">
        <f>選手!F191</f>
        <v/>
      </c>
      <c r="BE196" s="18">
        <f>選手!B191</f>
        <v>5</v>
      </c>
      <c r="BG196" s="18" t="str">
        <f>選手!A191</f>
        <v/>
      </c>
    </row>
    <row r="197" spans="53:59" s="18" customFormat="1" ht="14.25" customHeight="1" x14ac:dyDescent="0.25">
      <c r="BA197" s="18">
        <v>191</v>
      </c>
      <c r="BB197" s="18" t="str">
        <f>選手!C192</f>
        <v/>
      </c>
      <c r="BC197" s="18" t="str">
        <f>選手!L192</f>
        <v/>
      </c>
      <c r="BD197" s="18" t="str">
        <f>選手!F192</f>
        <v/>
      </c>
      <c r="BE197" s="18">
        <f>選手!B192</f>
        <v>5</v>
      </c>
      <c r="BG197" s="18" t="str">
        <f>選手!A192</f>
        <v/>
      </c>
    </row>
    <row r="198" spans="53:59" s="18" customFormat="1" ht="14.25" customHeight="1" x14ac:dyDescent="0.25">
      <c r="BA198" s="18">
        <v>192</v>
      </c>
      <c r="BB198" s="18" t="str">
        <f>選手!C193</f>
        <v/>
      </c>
      <c r="BC198" s="18" t="str">
        <f>選手!L193</f>
        <v/>
      </c>
      <c r="BD198" s="18" t="str">
        <f>選手!F193</f>
        <v/>
      </c>
      <c r="BE198" s="18">
        <f>選手!B193</f>
        <v>5</v>
      </c>
      <c r="BG198" s="18" t="str">
        <f>選手!A193</f>
        <v/>
      </c>
    </row>
    <row r="199" spans="53:59" s="18" customFormat="1" ht="14.25" customHeight="1" x14ac:dyDescent="0.25">
      <c r="BA199" s="18">
        <v>193</v>
      </c>
      <c r="BB199" s="18" t="str">
        <f>選手!C194</f>
        <v/>
      </c>
      <c r="BC199" s="18" t="str">
        <f>選手!L194</f>
        <v/>
      </c>
      <c r="BD199" s="18" t="str">
        <f>選手!F194</f>
        <v/>
      </c>
      <c r="BE199" s="18">
        <f>選手!B194</f>
        <v>5</v>
      </c>
      <c r="BG199" s="18" t="str">
        <f>選手!A194</f>
        <v/>
      </c>
    </row>
    <row r="200" spans="53:59" s="18" customFormat="1" ht="14.25" customHeight="1" x14ac:dyDescent="0.25">
      <c r="BA200" s="18">
        <v>194</v>
      </c>
      <c r="BB200" s="18" t="str">
        <f>選手!C195</f>
        <v/>
      </c>
      <c r="BC200" s="18" t="str">
        <f>選手!L195</f>
        <v/>
      </c>
      <c r="BD200" s="18" t="str">
        <f>選手!F195</f>
        <v/>
      </c>
      <c r="BE200" s="18">
        <f>選手!B195</f>
        <v>5</v>
      </c>
      <c r="BG200" s="18" t="str">
        <f>選手!A195</f>
        <v/>
      </c>
    </row>
    <row r="201" spans="53:59" s="18" customFormat="1" ht="14.25" customHeight="1" x14ac:dyDescent="0.25">
      <c r="BA201" s="18">
        <v>195</v>
      </c>
      <c r="BB201" s="18" t="str">
        <f>選手!C196</f>
        <v/>
      </c>
      <c r="BC201" s="18" t="str">
        <f>選手!L196</f>
        <v/>
      </c>
      <c r="BD201" s="18" t="str">
        <f>選手!F196</f>
        <v/>
      </c>
      <c r="BE201" s="18">
        <f>選手!B196</f>
        <v>5</v>
      </c>
      <c r="BG201" s="18" t="str">
        <f>選手!A196</f>
        <v/>
      </c>
    </row>
    <row r="202" spans="53:59" s="18" customFormat="1" ht="14.25" customHeight="1" x14ac:dyDescent="0.25">
      <c r="BA202" s="18">
        <v>196</v>
      </c>
      <c r="BB202" s="18" t="str">
        <f>選手!C197</f>
        <v/>
      </c>
      <c r="BC202" s="18" t="str">
        <f>選手!L197</f>
        <v/>
      </c>
      <c r="BD202" s="18" t="str">
        <f>選手!F197</f>
        <v/>
      </c>
      <c r="BE202" s="18">
        <f>選手!B197</f>
        <v>5</v>
      </c>
      <c r="BG202" s="18" t="str">
        <f>選手!A197</f>
        <v/>
      </c>
    </row>
    <row r="203" spans="53:59" s="18" customFormat="1" ht="14.25" customHeight="1" x14ac:dyDescent="0.25">
      <c r="BA203" s="18">
        <v>197</v>
      </c>
      <c r="BB203" s="18" t="str">
        <f>選手!C198</f>
        <v/>
      </c>
      <c r="BC203" s="18" t="str">
        <f>選手!L198</f>
        <v/>
      </c>
      <c r="BD203" s="18" t="str">
        <f>選手!F198</f>
        <v/>
      </c>
      <c r="BE203" s="18">
        <f>選手!B198</f>
        <v>5</v>
      </c>
      <c r="BG203" s="18" t="str">
        <f>選手!A198</f>
        <v/>
      </c>
    </row>
    <row r="204" spans="53:59" s="18" customFormat="1" ht="14.25" customHeight="1" x14ac:dyDescent="0.25">
      <c r="BA204" s="18">
        <v>198</v>
      </c>
      <c r="BB204" s="18" t="str">
        <f>選手!C199</f>
        <v/>
      </c>
      <c r="BC204" s="18" t="str">
        <f>選手!L199</f>
        <v/>
      </c>
      <c r="BD204" s="18" t="str">
        <f>選手!F199</f>
        <v/>
      </c>
      <c r="BE204" s="18">
        <f>選手!B199</f>
        <v>5</v>
      </c>
      <c r="BG204" s="18" t="str">
        <f>選手!A199</f>
        <v/>
      </c>
    </row>
    <row r="205" spans="53:59" s="18" customFormat="1" ht="14.25" customHeight="1" x14ac:dyDescent="0.25">
      <c r="BA205" s="18">
        <v>199</v>
      </c>
      <c r="BB205" s="18" t="str">
        <f>選手!C200</f>
        <v/>
      </c>
      <c r="BC205" s="18" t="str">
        <f>選手!L200</f>
        <v/>
      </c>
      <c r="BD205" s="18" t="str">
        <f>選手!F200</f>
        <v/>
      </c>
      <c r="BE205" s="18">
        <f>選手!B200</f>
        <v>5</v>
      </c>
      <c r="BG205" s="18" t="str">
        <f>選手!A200</f>
        <v/>
      </c>
    </row>
    <row r="206" spans="53:59" s="18" customFormat="1" ht="14.25" customHeight="1" x14ac:dyDescent="0.25">
      <c r="BA206" s="18">
        <v>200</v>
      </c>
      <c r="BB206" s="18" t="str">
        <f>選手!C201</f>
        <v/>
      </c>
      <c r="BC206" s="18" t="str">
        <f>選手!L201</f>
        <v/>
      </c>
      <c r="BD206" s="18" t="str">
        <f>選手!F201</f>
        <v/>
      </c>
      <c r="BE206" s="18">
        <f>選手!B201</f>
        <v>5</v>
      </c>
      <c r="BG206" s="18" t="str">
        <f>選手!A201</f>
        <v/>
      </c>
    </row>
    <row r="207" spans="53:59" s="18" customFormat="1" ht="14.25" customHeight="1" x14ac:dyDescent="0.25">
      <c r="BA207" s="18">
        <v>201</v>
      </c>
      <c r="BB207" s="18" t="str">
        <f>選手!C202</f>
        <v/>
      </c>
      <c r="BC207" s="18" t="str">
        <f>選手!L202</f>
        <v/>
      </c>
      <c r="BD207" s="18" t="str">
        <f>選手!F202</f>
        <v/>
      </c>
      <c r="BE207" s="18">
        <f>選手!B202</f>
        <v>5</v>
      </c>
      <c r="BG207" s="18" t="str">
        <f>選手!A202</f>
        <v/>
      </c>
    </row>
    <row r="208" spans="53:59" s="18" customFormat="1" ht="14.25" customHeight="1" x14ac:dyDescent="0.25">
      <c r="BA208" s="18">
        <v>202</v>
      </c>
      <c r="BB208" s="18" t="str">
        <f>選手!C203</f>
        <v/>
      </c>
      <c r="BC208" s="18" t="str">
        <f>選手!L203</f>
        <v/>
      </c>
      <c r="BD208" s="18" t="str">
        <f>選手!F203</f>
        <v/>
      </c>
      <c r="BE208" s="18">
        <f>選手!B203</f>
        <v>5</v>
      </c>
      <c r="BG208" s="18" t="str">
        <f>選手!A203</f>
        <v/>
      </c>
    </row>
    <row r="209" spans="53:59" s="18" customFormat="1" ht="14.25" customHeight="1" x14ac:dyDescent="0.25">
      <c r="BA209" s="18">
        <v>203</v>
      </c>
      <c r="BB209" s="18" t="str">
        <f>選手!C204</f>
        <v/>
      </c>
      <c r="BC209" s="18" t="str">
        <f>選手!L204</f>
        <v/>
      </c>
      <c r="BD209" s="18" t="str">
        <f>選手!F204</f>
        <v/>
      </c>
      <c r="BE209" s="18">
        <f>選手!B204</f>
        <v>5</v>
      </c>
      <c r="BG209" s="18" t="str">
        <f>選手!A204</f>
        <v/>
      </c>
    </row>
    <row r="210" spans="53:59" s="18" customFormat="1" ht="14.25" customHeight="1" x14ac:dyDescent="0.25">
      <c r="BA210" s="18">
        <v>204</v>
      </c>
      <c r="BB210" s="18" t="str">
        <f>選手!C205</f>
        <v/>
      </c>
      <c r="BC210" s="18" t="str">
        <f>選手!L205</f>
        <v/>
      </c>
      <c r="BD210" s="18" t="str">
        <f>選手!F205</f>
        <v/>
      </c>
      <c r="BE210" s="18">
        <f>選手!B205</f>
        <v>5</v>
      </c>
      <c r="BG210" s="18" t="str">
        <f>選手!A205</f>
        <v/>
      </c>
    </row>
    <row r="211" spans="53:59" s="18" customFormat="1" ht="14.25" customHeight="1" x14ac:dyDescent="0.25">
      <c r="BA211" s="18">
        <v>205</v>
      </c>
    </row>
    <row r="212" spans="53:59" s="18" customFormat="1" ht="14.25" customHeight="1" x14ac:dyDescent="0.25">
      <c r="BA212" s="18">
        <v>206</v>
      </c>
    </row>
    <row r="213" spans="53:59" s="18" customFormat="1" ht="14.25" customHeight="1" x14ac:dyDescent="0.25">
      <c r="BA213" s="18">
        <v>207</v>
      </c>
    </row>
    <row r="214" spans="53:59" s="18" customFormat="1" ht="14.25" customHeight="1" x14ac:dyDescent="0.25">
      <c r="BA214" s="18">
        <v>208</v>
      </c>
    </row>
    <row r="215" spans="53:59" s="18" customFormat="1" ht="14.25" customHeight="1" x14ac:dyDescent="0.25">
      <c r="BA215" s="18">
        <v>209</v>
      </c>
    </row>
    <row r="216" spans="53:59" s="18" customFormat="1" ht="14.25" customHeight="1" x14ac:dyDescent="0.25">
      <c r="BA216" s="18">
        <v>210</v>
      </c>
    </row>
  </sheetData>
  <sheetProtection password="C18F" sheet="1" objects="1" scenarios="1"/>
  <mergeCells count="12">
    <mergeCell ref="AR4:AU4"/>
    <mergeCell ref="A1:E1"/>
    <mergeCell ref="H1:I1"/>
    <mergeCell ref="A2:C2"/>
    <mergeCell ref="H3:I3"/>
    <mergeCell ref="Q4:Q5"/>
    <mergeCell ref="R4:V4"/>
    <mergeCell ref="X4:AB4"/>
    <mergeCell ref="AC4:AF4"/>
    <mergeCell ref="AG4:AJ4"/>
    <mergeCell ref="AK4:AO4"/>
    <mergeCell ref="AP4:AQ4"/>
  </mergeCells>
  <phoneticPr fontId="2"/>
  <conditionalFormatting sqref="F6:I23 F30:I65">
    <cfRule type="expression" dxfId="5" priority="5" stopIfTrue="1">
      <formula>AND(F6&lt;&gt;"",AK6&gt;1)</formula>
    </cfRule>
    <cfRule type="expression" dxfId="4" priority="6" stopIfTrue="1">
      <formula>AC6=2</formula>
    </cfRule>
  </conditionalFormatting>
  <conditionalFormatting sqref="C6:C23 C30:C65">
    <cfRule type="expression" dxfId="3" priority="4">
      <formula>AQ6&gt;2</formula>
    </cfRule>
  </conditionalFormatting>
  <conditionalFormatting sqref="F24:I29">
    <cfRule type="expression" dxfId="2" priority="2" stopIfTrue="1">
      <formula>AND(F24&lt;&gt;"",AK24&gt;1)</formula>
    </cfRule>
    <cfRule type="expression" dxfId="1" priority="3" stopIfTrue="1">
      <formula>AC24=2</formula>
    </cfRule>
  </conditionalFormatting>
  <conditionalFormatting sqref="C24:C29">
    <cfRule type="expression" dxfId="0" priority="1">
      <formula>AQ24&gt;2</formula>
    </cfRule>
  </conditionalFormatting>
  <dataValidations xWindow="778" yWindow="320" count="6">
    <dataValidation imeMode="off" allowBlank="1" showInputMessage="1" showErrorMessage="1" promptTitle="エントリータイム入力" prompt="例　30秒45　→　30.45_x000a_１分13秒32 → 113.32" sqref="E6:E65"/>
    <dataValidation allowBlank="1" showInputMessage="1" showErrorMessage="1" prompt="入力不要" sqref="K6:L65 A6:A65"/>
    <dataValidation type="list" allowBlank="1" showInputMessage="1" showErrorMessage="1" promptTitle="リレー泳者" prompt="リレーの泳者を選択して下さい。_x000a_（個人種目出場者のみ選択可能です。）" sqref="F6:I65">
      <formula1>$BB$6:$BB$216</formula1>
    </dataValidation>
    <dataValidation type="list" allowBlank="1" showInputMessage="1" showErrorMessage="1" promptTitle="性別" prompt="性別を選択して下さい。" sqref="B6:B65">
      <formula1>"男子,女子"</formula1>
    </dataValidation>
    <dataValidation type="list" allowBlank="1" showInputMessage="1" showErrorMessage="1" promptTitle="種目選択" prompt="種目を選択して下さい。" sqref="D6:D65">
      <formula1>$AW$7:$AW$10</formula1>
    </dataValidation>
    <dataValidation type="list" allowBlank="1" showInputMessage="1" showErrorMessage="1" promptTitle="区分" prompt="リレーの区分を選択して下さい。" sqref="C6:C65">
      <formula1>$CC$8:$CC$16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41"/>
  <sheetViews>
    <sheetView showGridLines="0" workbookViewId="0">
      <selection activeCell="D25" sqref="D25"/>
    </sheetView>
  </sheetViews>
  <sheetFormatPr defaultRowHeight="14.25" customHeight="1" x14ac:dyDescent="0.25"/>
  <cols>
    <col min="1" max="1" width="4.42578125" style="50" customWidth="1"/>
    <col min="2" max="2" width="7" style="49" customWidth="1"/>
    <col min="3" max="3" width="24.7109375" style="50" customWidth="1"/>
    <col min="4" max="4" width="19.7109375" style="50" customWidth="1"/>
    <col min="5" max="5" width="9.7109375" style="49" customWidth="1"/>
    <col min="6" max="6" width="19.7109375" style="49" customWidth="1"/>
    <col min="7" max="7" width="9.7109375" style="49" customWidth="1"/>
    <col min="8" max="8" width="12.85546875" style="49" customWidth="1"/>
    <col min="9" max="9" width="16.42578125" style="49" bestFit="1" customWidth="1"/>
    <col min="10" max="10" width="25.42578125" style="49" bestFit="1" customWidth="1"/>
    <col min="11" max="11" width="3.7109375" style="50" bestFit="1" customWidth="1"/>
    <col min="12" max="12" width="2.7109375" style="50" bestFit="1" customWidth="1"/>
    <col min="13" max="13" width="4.7109375" style="50" bestFit="1" customWidth="1"/>
    <col min="14" max="17" width="5.7109375" style="49" bestFit="1" customWidth="1"/>
    <col min="18" max="18" width="7.7109375" style="49" bestFit="1" customWidth="1"/>
    <col min="19" max="20" width="4.7109375" style="49" bestFit="1" customWidth="1"/>
    <col min="21" max="22" width="10.7109375" style="49" bestFit="1" customWidth="1"/>
    <col min="23" max="24" width="8.7109375" style="49" bestFit="1" customWidth="1"/>
    <col min="25" max="26" width="6.7109375" style="49" bestFit="1" customWidth="1"/>
    <col min="27" max="32" width="9.140625" style="49" hidden="1" customWidth="1"/>
    <col min="33" max="33" width="0" style="49" hidden="1" customWidth="1"/>
    <col min="34" max="16384" width="9.140625" style="49"/>
  </cols>
  <sheetData>
    <row r="1" spans="1:26" ht="14.25" customHeight="1" x14ac:dyDescent="0.25">
      <c r="A1" s="5" t="str">
        <f>申込書!B1</f>
        <v>OWSインドアスイムあいち2018</v>
      </c>
      <c r="G1" s="215" t="s">
        <v>56</v>
      </c>
      <c r="H1" s="216"/>
    </row>
    <row r="2" spans="1:26" ht="14.25" customHeight="1" x14ac:dyDescent="0.25">
      <c r="A2" s="47"/>
      <c r="E2" s="49" t="s">
        <v>22</v>
      </c>
    </row>
    <row r="3" spans="1:26" ht="14.25" customHeight="1" x14ac:dyDescent="0.25">
      <c r="A3" s="56"/>
      <c r="B3" s="8" t="str">
        <f>IF(申込書!C6="","チーム登録を行って下さい！",申込書!C6)</f>
        <v>チーム登録を行って下さい！</v>
      </c>
      <c r="C3" s="8"/>
    </row>
    <row r="4" spans="1:26" ht="14.25" customHeight="1" thickBot="1" x14ac:dyDescent="0.3">
      <c r="A4" s="47"/>
      <c r="B4" s="20"/>
      <c r="C4" s="21"/>
      <c r="D4" s="21"/>
      <c r="E4" s="51"/>
    </row>
    <row r="5" spans="1:26" ht="21.4" thickBot="1" x14ac:dyDescent="0.3">
      <c r="A5" s="37"/>
      <c r="B5" s="231" t="s">
        <v>50</v>
      </c>
      <c r="C5" s="232"/>
      <c r="D5" s="37"/>
      <c r="E5" s="37"/>
      <c r="F5" s="37"/>
      <c r="G5" s="37"/>
    </row>
    <row r="6" spans="1:26" ht="12" x14ac:dyDescent="0.25">
      <c r="A6" s="37"/>
      <c r="B6" s="37"/>
      <c r="C6" s="37"/>
      <c r="D6" s="37"/>
      <c r="E6" s="37"/>
      <c r="F6" s="37"/>
      <c r="G6" s="37"/>
    </row>
    <row r="7" spans="1:26" s="50" customFormat="1" ht="19.5" customHeight="1" x14ac:dyDescent="0.25">
      <c r="A7" s="47"/>
      <c r="B7" s="52" t="s">
        <v>3</v>
      </c>
      <c r="C7" s="52" t="s">
        <v>11</v>
      </c>
      <c r="D7" s="52" t="s">
        <v>128</v>
      </c>
      <c r="E7" s="52" t="s">
        <v>52</v>
      </c>
      <c r="F7" s="52" t="s">
        <v>126</v>
      </c>
      <c r="G7" s="52" t="s">
        <v>54</v>
      </c>
      <c r="Q7" s="19" t="s">
        <v>59</v>
      </c>
      <c r="R7" s="19" t="s">
        <v>68</v>
      </c>
      <c r="S7" s="50" t="s">
        <v>58</v>
      </c>
      <c r="T7" s="50" t="s">
        <v>57</v>
      </c>
      <c r="U7" s="19" t="s">
        <v>86</v>
      </c>
      <c r="V7" s="19" t="s">
        <v>81</v>
      </c>
      <c r="W7" s="19" t="s">
        <v>77</v>
      </c>
      <c r="X7" s="19" t="s">
        <v>78</v>
      </c>
      <c r="Y7" s="19" t="s">
        <v>79</v>
      </c>
      <c r="Z7" s="19" t="s">
        <v>80</v>
      </c>
    </row>
    <row r="8" spans="1:26" ht="19.5" customHeight="1" x14ac:dyDescent="0.25">
      <c r="A8" s="37"/>
      <c r="B8" s="53">
        <v>1</v>
      </c>
      <c r="C8" s="53"/>
      <c r="D8" s="84"/>
      <c r="E8" s="55"/>
      <c r="F8" s="84"/>
      <c r="G8" s="55"/>
      <c r="J8" s="57" t="s">
        <v>136</v>
      </c>
      <c r="K8" s="47">
        <v>21</v>
      </c>
      <c r="L8" s="47"/>
      <c r="M8" s="47"/>
      <c r="Q8" s="53">
        <v>0</v>
      </c>
      <c r="R8" s="53" t="str">
        <f>IF(C8="","",VLOOKUP(C8,$J$8:$K$15,2,0)+8)</f>
        <v/>
      </c>
      <c r="S8" s="53" t="str">
        <f>IF($D8="出場",VLOOKUP($D8,$J$20:$Q$21,2,0),"")</f>
        <v/>
      </c>
      <c r="T8" s="53" t="str">
        <f>IF($F8="出場",VLOOKUP($F8,$J$22:$Q$23,2,0),"")</f>
        <v/>
      </c>
      <c r="U8" s="49" t="str">
        <f>IF(E8="","999:99.99"," "&amp;LEFT(RIGHT("        "&amp;TEXT(E8,"0.00"),7),2)&amp;":"&amp;RIGHT(TEXT(E8,"0.00"),5))</f>
        <v>999:99.99</v>
      </c>
      <c r="V8" s="49" t="str">
        <f>IF(G8="","999:99.99"," "&amp;LEFT(RIGHT("        "&amp;TEXT(G8,"0.00"),7),2)&amp;":"&amp;RIGHT(TEXT(G8,"0.00"),5))</f>
        <v>999:99.99</v>
      </c>
      <c r="W8" s="53" t="str">
        <f>IF($D8="出場",VLOOKUP($D8,$J$20:$P$21,3,0),"")</f>
        <v/>
      </c>
      <c r="X8" s="53" t="str">
        <f>IF($F8="出場",VLOOKUP($F8,$J$22:$Q$23,3,0),"")</f>
        <v/>
      </c>
      <c r="Y8" s="53" t="str">
        <f>IF($D8="出場",VLOOKUP($D8,$J$21:$Q$24,4,0),"")</f>
        <v/>
      </c>
      <c r="Z8" s="53" t="str">
        <f>IF($F8="出場",VLOOKUP($F8,$J$21:$Q$24,4,0),"")</f>
        <v/>
      </c>
    </row>
    <row r="9" spans="1:26" ht="19.5" customHeight="1" x14ac:dyDescent="0.25">
      <c r="A9" s="37"/>
      <c r="B9" s="53">
        <v>2</v>
      </c>
      <c r="C9" s="53"/>
      <c r="D9" s="84"/>
      <c r="E9" s="55"/>
      <c r="F9" s="84"/>
      <c r="G9" s="55"/>
      <c r="J9" s="57" t="s">
        <v>137</v>
      </c>
      <c r="K9" s="47">
        <v>22</v>
      </c>
      <c r="L9" s="47"/>
      <c r="M9" s="47"/>
      <c r="Q9" s="53">
        <v>0</v>
      </c>
      <c r="R9" s="53" t="str">
        <f t="shared" ref="R9:R15" si="0">IF(C9="","",VLOOKUP(C9,$J$8:$K$15,2,0)+8)</f>
        <v/>
      </c>
      <c r="S9" s="53" t="str">
        <f t="shared" ref="S9:S15" si="1">IF($D9="出場",VLOOKUP($D9,$J$20:$Q$21,2,0),"")</f>
        <v/>
      </c>
      <c r="T9" s="53" t="str">
        <f t="shared" ref="T9:T15" si="2">IF($F9="出場",VLOOKUP($F9,$J$22:$Q$23,2,0),"")</f>
        <v/>
      </c>
      <c r="U9" s="49" t="str">
        <f>IF(E9="","999:99.99"," "&amp;LEFT(RIGHT("        "&amp;TEXT(E9,"0.00"),7),2)&amp;":"&amp;RIGHT(TEXT(E9,"0.00"),5))</f>
        <v>999:99.99</v>
      </c>
      <c r="V9" s="49" t="str">
        <f>IF(G9="","999:99.99"," "&amp;LEFT(RIGHT("        "&amp;TEXT(G9,"0.00"),7),2)&amp;":"&amp;RIGHT(TEXT(G9,"0.00"),5))</f>
        <v>999:99.99</v>
      </c>
      <c r="W9" s="53" t="str">
        <f t="shared" ref="W9:W28" si="3">IF($D9="出場",VLOOKUP($D9,$J$20:$P$21,3,0),"")</f>
        <v/>
      </c>
      <c r="X9" s="53" t="str">
        <f t="shared" ref="X9:X28" si="4">IF($F9="出場",VLOOKUP($F9,$J$22:$Q$23,3,0),"")</f>
        <v/>
      </c>
      <c r="Y9" s="53" t="str">
        <f t="shared" ref="Y9:Y28" si="5">IF($D9="出場",VLOOKUP($D9,$J$21:$Q$24,4,0),"")</f>
        <v/>
      </c>
      <c r="Z9" s="53" t="str">
        <f t="shared" ref="Z9:Z28" si="6">IF($F9="出場",VLOOKUP($F9,$J$21:$Q$24,4,0),"")</f>
        <v/>
      </c>
    </row>
    <row r="10" spans="1:26" ht="19.5" customHeight="1" x14ac:dyDescent="0.25">
      <c r="A10" s="37"/>
      <c r="B10" s="53">
        <v>3</v>
      </c>
      <c r="C10" s="53"/>
      <c r="D10" s="84"/>
      <c r="E10" s="55"/>
      <c r="F10" s="84"/>
      <c r="G10" s="55"/>
      <c r="J10" s="57" t="s">
        <v>138</v>
      </c>
      <c r="K10" s="47">
        <v>23</v>
      </c>
      <c r="L10" s="47"/>
      <c r="M10" s="47"/>
      <c r="Q10" s="53">
        <v>0</v>
      </c>
      <c r="R10" s="53" t="str">
        <f t="shared" si="0"/>
        <v/>
      </c>
      <c r="S10" s="53" t="str">
        <f t="shared" si="1"/>
        <v/>
      </c>
      <c r="T10" s="53" t="str">
        <f t="shared" si="2"/>
        <v/>
      </c>
      <c r="U10" s="49" t="str">
        <f>IF(E10="","999:99.99"," "&amp;LEFT(RIGHT("        "&amp;TEXT(E10,"0.00"),7),2)&amp;":"&amp;RIGHT(TEXT(E10,"0.00"),5))</f>
        <v>999:99.99</v>
      </c>
      <c r="V10" s="49" t="str">
        <f>IF(G10="","999:99.99"," "&amp;LEFT(RIGHT("        "&amp;TEXT(G10,"0.00"),7),2)&amp;":"&amp;RIGHT(TEXT(G10,"0.00"),5))</f>
        <v>999:99.99</v>
      </c>
      <c r="W10" s="53" t="str">
        <f t="shared" si="3"/>
        <v/>
      </c>
      <c r="X10" s="53" t="str">
        <f t="shared" si="4"/>
        <v/>
      </c>
      <c r="Y10" s="53" t="str">
        <f t="shared" si="5"/>
        <v/>
      </c>
      <c r="Z10" s="53" t="str">
        <f t="shared" si="6"/>
        <v/>
      </c>
    </row>
    <row r="11" spans="1:26" ht="19.5" customHeight="1" x14ac:dyDescent="0.25">
      <c r="A11" s="37"/>
      <c r="B11" s="53">
        <v>4</v>
      </c>
      <c r="C11" s="53"/>
      <c r="D11" s="84"/>
      <c r="E11" s="55"/>
      <c r="F11" s="84"/>
      <c r="G11" s="55"/>
      <c r="J11" s="57" t="s">
        <v>139</v>
      </c>
      <c r="K11" s="47">
        <v>24</v>
      </c>
      <c r="L11" s="47"/>
      <c r="M11" s="47"/>
      <c r="N11" s="37"/>
      <c r="Q11" s="53">
        <v>0</v>
      </c>
      <c r="R11" s="53" t="str">
        <f t="shared" si="0"/>
        <v/>
      </c>
      <c r="S11" s="53" t="str">
        <f t="shared" si="1"/>
        <v/>
      </c>
      <c r="T11" s="53" t="str">
        <f t="shared" si="2"/>
        <v/>
      </c>
      <c r="U11" s="49" t="str">
        <f>IF(E11="","999:99.99"," "&amp;LEFT(RIGHT("        "&amp;TEXT(E11,"0.00"),7),2)&amp;":"&amp;RIGHT(TEXT(E11,"0.00"),5))</f>
        <v>999:99.99</v>
      </c>
      <c r="V11" s="49" t="str">
        <f>IF(G11="","999:99.99"," "&amp;LEFT(RIGHT("        "&amp;TEXT(G11,"0.00"),7),2)&amp;":"&amp;RIGHT(TEXT(G11,"0.00"),5))</f>
        <v>999:99.99</v>
      </c>
      <c r="W11" s="53" t="str">
        <f t="shared" si="3"/>
        <v/>
      </c>
      <c r="X11" s="53" t="str">
        <f t="shared" si="4"/>
        <v/>
      </c>
      <c r="Y11" s="53" t="str">
        <f t="shared" si="5"/>
        <v/>
      </c>
      <c r="Z11" s="53" t="str">
        <f t="shared" si="6"/>
        <v/>
      </c>
    </row>
    <row r="12" spans="1:26" ht="19.5" customHeight="1" x14ac:dyDescent="0.25">
      <c r="A12" s="37"/>
      <c r="B12" s="53">
        <v>5</v>
      </c>
      <c r="C12" s="53"/>
      <c r="D12" s="84"/>
      <c r="E12" s="55"/>
      <c r="F12" s="84"/>
      <c r="G12" s="55"/>
      <c r="J12" s="57" t="s">
        <v>110</v>
      </c>
      <c r="K12" s="47">
        <v>25</v>
      </c>
      <c r="L12" s="47"/>
      <c r="M12" s="22"/>
      <c r="N12" s="37"/>
      <c r="Q12" s="53">
        <v>0</v>
      </c>
      <c r="R12" s="53" t="str">
        <f t="shared" si="0"/>
        <v/>
      </c>
      <c r="S12" s="53" t="str">
        <f t="shared" si="1"/>
        <v/>
      </c>
      <c r="T12" s="53" t="str">
        <f t="shared" si="2"/>
        <v/>
      </c>
      <c r="U12" s="49" t="str">
        <f>IF(E12="","999:99.99"," "&amp;LEFT(RIGHT("        "&amp;TEXT(E12,"0.00"),7),2)&amp;":"&amp;RIGHT(TEXT(E12,"0.00"),5))</f>
        <v>999:99.99</v>
      </c>
      <c r="V12" s="49" t="str">
        <f>IF(G12="","999:99.99"," "&amp;LEFT(RIGHT("        "&amp;TEXT(G12,"0.00"),7),2)&amp;":"&amp;RIGHT(TEXT(G12,"0.00"),5))</f>
        <v>999:99.99</v>
      </c>
      <c r="W12" s="53" t="str">
        <f t="shared" si="3"/>
        <v/>
      </c>
      <c r="X12" s="53" t="str">
        <f t="shared" si="4"/>
        <v/>
      </c>
      <c r="Y12" s="53" t="str">
        <f t="shared" si="5"/>
        <v/>
      </c>
      <c r="Z12" s="53" t="str">
        <f t="shared" si="6"/>
        <v/>
      </c>
    </row>
    <row r="13" spans="1:26" ht="19.5" customHeight="1" x14ac:dyDescent="0.25">
      <c r="A13" s="37"/>
      <c r="B13" s="53">
        <v>6</v>
      </c>
      <c r="C13" s="53"/>
      <c r="D13" s="84"/>
      <c r="E13" s="55"/>
      <c r="F13" s="84"/>
      <c r="G13" s="55"/>
      <c r="J13" s="57" t="s">
        <v>111</v>
      </c>
      <c r="K13" s="47">
        <v>26</v>
      </c>
      <c r="L13" s="47"/>
      <c r="M13" s="22"/>
      <c r="N13" s="37"/>
      <c r="Q13" s="53">
        <v>0</v>
      </c>
      <c r="R13" s="53" t="str">
        <f t="shared" si="0"/>
        <v/>
      </c>
      <c r="S13" s="53" t="str">
        <f t="shared" si="1"/>
        <v/>
      </c>
      <c r="T13" s="53" t="str">
        <f t="shared" si="2"/>
        <v/>
      </c>
      <c r="U13" s="49" t="str">
        <f t="shared" ref="U13:U15" si="7">IF(E13="","999:99.99"," "&amp;LEFT(RIGHT("        "&amp;TEXT(E13,"0.00"),7),2)&amp;":"&amp;RIGHT(TEXT(E13,"0.00"),5))</f>
        <v>999:99.99</v>
      </c>
      <c r="V13" s="49" t="str">
        <f t="shared" ref="V13:V15" si="8">IF(G13="","999:99.99"," "&amp;LEFT(RIGHT("        "&amp;TEXT(G13,"0.00"),7),2)&amp;":"&amp;RIGHT(TEXT(G13,"0.00"),5))</f>
        <v>999:99.99</v>
      </c>
      <c r="W13" s="53" t="str">
        <f t="shared" si="3"/>
        <v/>
      </c>
      <c r="X13" s="53" t="str">
        <f t="shared" si="4"/>
        <v/>
      </c>
      <c r="Y13" s="53" t="str">
        <f t="shared" si="5"/>
        <v/>
      </c>
      <c r="Z13" s="53" t="str">
        <f t="shared" si="6"/>
        <v/>
      </c>
    </row>
    <row r="14" spans="1:26" ht="19.5" customHeight="1" x14ac:dyDescent="0.25">
      <c r="A14" s="37"/>
      <c r="B14" s="53">
        <v>7</v>
      </c>
      <c r="C14" s="53"/>
      <c r="D14" s="84"/>
      <c r="E14" s="55"/>
      <c r="F14" s="84"/>
      <c r="G14" s="55"/>
      <c r="J14" s="57" t="s">
        <v>112</v>
      </c>
      <c r="K14" s="47">
        <v>27</v>
      </c>
      <c r="L14" s="47"/>
      <c r="M14" s="22"/>
      <c r="N14" s="37"/>
      <c r="Q14" s="53">
        <v>0</v>
      </c>
      <c r="R14" s="53" t="str">
        <f t="shared" si="0"/>
        <v/>
      </c>
      <c r="S14" s="53" t="str">
        <f t="shared" si="1"/>
        <v/>
      </c>
      <c r="T14" s="53" t="str">
        <f t="shared" si="2"/>
        <v/>
      </c>
      <c r="U14" s="49" t="str">
        <f t="shared" si="7"/>
        <v>999:99.99</v>
      </c>
      <c r="V14" s="49" t="str">
        <f t="shared" si="8"/>
        <v>999:99.99</v>
      </c>
      <c r="W14" s="53" t="str">
        <f t="shared" si="3"/>
        <v/>
      </c>
      <c r="X14" s="53" t="str">
        <f t="shared" si="4"/>
        <v/>
      </c>
      <c r="Y14" s="53" t="str">
        <f t="shared" si="5"/>
        <v/>
      </c>
      <c r="Z14" s="53" t="str">
        <f t="shared" si="6"/>
        <v/>
      </c>
    </row>
    <row r="15" spans="1:26" ht="19.5" customHeight="1" x14ac:dyDescent="0.25">
      <c r="A15" s="37"/>
      <c r="B15" s="53">
        <v>8</v>
      </c>
      <c r="C15" s="53"/>
      <c r="D15" s="84"/>
      <c r="E15" s="55"/>
      <c r="F15" s="84"/>
      <c r="G15" s="55"/>
      <c r="J15" s="57" t="s">
        <v>134</v>
      </c>
      <c r="K15" s="47">
        <v>28</v>
      </c>
      <c r="L15" s="47"/>
      <c r="M15" s="22"/>
      <c r="N15" s="37"/>
      <c r="Q15" s="53">
        <v>0</v>
      </c>
      <c r="R15" s="53" t="str">
        <f t="shared" si="0"/>
        <v/>
      </c>
      <c r="S15" s="53" t="str">
        <f t="shared" si="1"/>
        <v/>
      </c>
      <c r="T15" s="53" t="str">
        <f t="shared" si="2"/>
        <v/>
      </c>
      <c r="U15" s="49" t="str">
        <f t="shared" si="7"/>
        <v>999:99.99</v>
      </c>
      <c r="V15" s="49" t="str">
        <f t="shared" si="8"/>
        <v>999:99.99</v>
      </c>
      <c r="W15" s="53" t="str">
        <f t="shared" si="3"/>
        <v/>
      </c>
      <c r="X15" s="53" t="str">
        <f t="shared" si="4"/>
        <v/>
      </c>
      <c r="Y15" s="53" t="str">
        <f t="shared" si="5"/>
        <v/>
      </c>
      <c r="Z15" s="53" t="str">
        <f t="shared" si="6"/>
        <v/>
      </c>
    </row>
    <row r="16" spans="1:26" ht="19.5" customHeight="1" x14ac:dyDescent="0.25">
      <c r="A16" s="37"/>
      <c r="B16" s="37"/>
      <c r="C16" s="37"/>
      <c r="D16" s="37"/>
      <c r="E16" s="37"/>
      <c r="F16" s="37"/>
      <c r="G16" s="37"/>
      <c r="R16" s="49" t="str">
        <f>IF(C16="","",VLOOKUP(C16,$J$8:$K$12,2,0))</f>
        <v/>
      </c>
      <c r="S16" s="49" t="str">
        <f>IF(D16="","",VLOOKUP(D16,$J$21:$N$22,2,0))</f>
        <v/>
      </c>
      <c r="T16" s="49" t="str">
        <f>IF(F16="","",VLOOKUP(F16,$J$21:$N$22,2,0))</f>
        <v/>
      </c>
      <c r="W16" s="53"/>
      <c r="X16" s="53"/>
      <c r="Y16" s="53"/>
      <c r="Z16" s="53"/>
    </row>
    <row r="17" spans="1:26" ht="12.4" thickBot="1" x14ac:dyDescent="0.3">
      <c r="A17" s="37"/>
      <c r="B17" s="37"/>
      <c r="C17" s="37"/>
      <c r="D17" s="37"/>
      <c r="E17" s="37"/>
      <c r="F17" s="37"/>
      <c r="G17" s="37"/>
      <c r="K17" s="49"/>
      <c r="L17" s="49"/>
      <c r="M17" s="49"/>
      <c r="R17" s="49" t="str">
        <f>IF(C17="","",VLOOKUP(C17,$J$8:$K$12,2,0))</f>
        <v/>
      </c>
      <c r="S17" s="49" t="str">
        <f>IF(D17="","",VLOOKUP(D17,$J$21:$N$22,2,0))</f>
        <v/>
      </c>
      <c r="T17" s="49" t="str">
        <f>IF(F17="","",VLOOKUP(F17,$J$21:$N$22,2,0))</f>
        <v/>
      </c>
      <c r="W17" s="53"/>
      <c r="X17" s="53"/>
      <c r="Y17" s="53"/>
      <c r="Z17" s="53"/>
    </row>
    <row r="18" spans="1:26" ht="21.4" thickBot="1" x14ac:dyDescent="0.3">
      <c r="A18" s="37"/>
      <c r="B18" s="231" t="s">
        <v>55</v>
      </c>
      <c r="C18" s="232"/>
      <c r="D18" s="37"/>
      <c r="E18" s="37"/>
      <c r="F18" s="37"/>
      <c r="G18" s="37"/>
      <c r="K18" s="49"/>
      <c r="L18" s="49"/>
      <c r="M18" s="49"/>
      <c r="R18" s="49" t="str">
        <f>IF(C18="","",VLOOKUP(C18,$J$8:$K$12,2,0))</f>
        <v/>
      </c>
      <c r="S18" s="49" t="str">
        <f>IF(D18="","",VLOOKUP(D18,$J$21:$N$22,2,0))</f>
        <v/>
      </c>
      <c r="T18" s="49" t="str">
        <f>IF(F18="","",VLOOKUP(F18,$J$21:$N$22,2,0))</f>
        <v/>
      </c>
      <c r="W18" s="53"/>
      <c r="X18" s="53"/>
      <c r="Y18" s="53"/>
      <c r="Z18" s="53"/>
    </row>
    <row r="19" spans="1:26" ht="12" x14ac:dyDescent="0.25">
      <c r="A19" s="37"/>
      <c r="B19" s="37"/>
      <c r="C19" s="37"/>
      <c r="D19" s="37"/>
      <c r="E19" s="37"/>
      <c r="F19" s="37"/>
      <c r="G19" s="37"/>
      <c r="R19" s="49" t="str">
        <f>IF(C19="","",VLOOKUP(C19,$J$8:$K$12,2,0))</f>
        <v/>
      </c>
      <c r="S19" s="49" t="str">
        <f>IF(D19="","",VLOOKUP(D19,$J$21:$N$22,2,0))</f>
        <v/>
      </c>
      <c r="T19" s="49" t="str">
        <f>IF(F19="","",VLOOKUP(F19,$J$21:$N$22,2,0))</f>
        <v/>
      </c>
      <c r="W19" s="53"/>
      <c r="X19" s="53"/>
      <c r="Y19" s="53"/>
      <c r="Z19" s="53"/>
    </row>
    <row r="20" spans="1:26" ht="12" x14ac:dyDescent="0.25">
      <c r="A20" s="47"/>
      <c r="B20" s="52" t="s">
        <v>3</v>
      </c>
      <c r="C20" s="52" t="s">
        <v>11</v>
      </c>
      <c r="D20" s="52" t="s">
        <v>129</v>
      </c>
      <c r="E20" s="52" t="s">
        <v>52</v>
      </c>
      <c r="F20" s="52" t="s">
        <v>130</v>
      </c>
      <c r="G20" s="52" t="s">
        <v>54</v>
      </c>
      <c r="H20" s="50"/>
      <c r="I20" s="50"/>
      <c r="J20" s="83" t="s">
        <v>127</v>
      </c>
      <c r="N20" s="18" t="s">
        <v>15</v>
      </c>
      <c r="O20" s="18" t="s">
        <v>14</v>
      </c>
      <c r="P20" s="18" t="s">
        <v>114</v>
      </c>
      <c r="Q20" s="18"/>
      <c r="W20" s="53"/>
      <c r="X20" s="53"/>
      <c r="Y20" s="53"/>
      <c r="Z20" s="53"/>
    </row>
    <row r="21" spans="1:26" s="50" customFormat="1" ht="19.5" customHeight="1" x14ac:dyDescent="0.25">
      <c r="A21" s="37"/>
      <c r="B21" s="53">
        <v>1</v>
      </c>
      <c r="C21" s="53"/>
      <c r="D21" s="84"/>
      <c r="E21" s="55"/>
      <c r="F21" s="84"/>
      <c r="G21" s="55"/>
      <c r="H21" s="49"/>
      <c r="I21" s="85" t="s">
        <v>131</v>
      </c>
      <c r="J21" s="53" t="s">
        <v>92</v>
      </c>
      <c r="K21" s="52">
        <v>62</v>
      </c>
      <c r="L21" s="47">
        <v>6</v>
      </c>
      <c r="M21" s="47">
        <v>200</v>
      </c>
      <c r="N21" s="50">
        <f>COUNTIF($D$8:$D$15,J21)</f>
        <v>0</v>
      </c>
      <c r="O21" s="49">
        <f>COUNTIF($D$21:$D$28,J21)</f>
        <v>0</v>
      </c>
      <c r="P21" s="49">
        <f>COUNTIF($D$34:$G$41,J21)</f>
        <v>0</v>
      </c>
      <c r="Q21" s="53">
        <v>5</v>
      </c>
      <c r="R21" s="53" t="str">
        <f>IF(C21="","",VLOOKUP(C21,$J$8:$K$15,2,0))</f>
        <v/>
      </c>
      <c r="S21" s="53" t="str">
        <f>IF(D21="出場",VLOOKUP(D21,$J$20:$N$21,2,0),"")</f>
        <v/>
      </c>
      <c r="T21" s="53" t="str">
        <f>IF(F21="出場",VLOOKUP(F21,$J$22:$N$23,2,0),"")</f>
        <v/>
      </c>
      <c r="U21" s="49" t="str">
        <f>IF(E21="","999:99.99"," "&amp;LEFT(RIGHT("        "&amp;TEXT(E21,"0.00"),7),2)&amp;":"&amp;RIGHT(TEXT(E21,"0.00"),5))</f>
        <v>999:99.99</v>
      </c>
      <c r="V21" s="49" t="str">
        <f>IF(G21="","999:99.99"," "&amp;LEFT(RIGHT("        "&amp;TEXT(G21,"0.00"),7),2)&amp;":"&amp;RIGHT(TEXT(G21,"0.00"),5))</f>
        <v>999:99.99</v>
      </c>
      <c r="W21" s="53" t="str">
        <f t="shared" si="3"/>
        <v/>
      </c>
      <c r="X21" s="53" t="str">
        <f t="shared" si="4"/>
        <v/>
      </c>
      <c r="Y21" s="53" t="str">
        <f t="shared" si="5"/>
        <v/>
      </c>
      <c r="Z21" s="53" t="str">
        <f t="shared" si="6"/>
        <v/>
      </c>
    </row>
    <row r="22" spans="1:26" ht="19.5" customHeight="1" x14ac:dyDescent="0.25">
      <c r="A22" s="37"/>
      <c r="B22" s="53">
        <v>2</v>
      </c>
      <c r="C22" s="53"/>
      <c r="D22" s="84"/>
      <c r="E22" s="55"/>
      <c r="F22" s="84"/>
      <c r="G22" s="55"/>
      <c r="I22" s="85"/>
      <c r="J22" s="53" t="s">
        <v>127</v>
      </c>
      <c r="L22" s="47"/>
      <c r="M22" s="47"/>
      <c r="N22" s="50"/>
      <c r="Q22" s="53">
        <v>5</v>
      </c>
      <c r="R22" s="53" t="str">
        <f t="shared" ref="R22:R28" si="9">IF(C22="","",VLOOKUP(C22,$J$8:$K$15,2,0))</f>
        <v/>
      </c>
      <c r="S22" s="53" t="str">
        <f t="shared" ref="S22:S28" si="10">IF(D22="出場",VLOOKUP(D22,$J$20:$N$21,2,0),"")</f>
        <v/>
      </c>
      <c r="T22" s="53" t="str">
        <f t="shared" ref="T22:T28" si="11">IF(F22="出場",VLOOKUP(F22,$J$22:$N$23,2,0),"")</f>
        <v/>
      </c>
      <c r="U22" s="49" t="str">
        <f>IF(E22="","999:99.99"," "&amp;LEFT(RIGHT("        "&amp;TEXT(E22,"0.00"),7),2)&amp;":"&amp;RIGHT(TEXT(E22,"0.00"),5))</f>
        <v>999:99.99</v>
      </c>
      <c r="V22" s="49" t="str">
        <f>IF(G22="","999:99.99"," "&amp;LEFT(RIGHT("        "&amp;TEXT(G22,"0.00"),7),2)&amp;":"&amp;RIGHT(TEXT(G22,"0.00"),5))</f>
        <v>999:99.99</v>
      </c>
      <c r="W22" s="53" t="str">
        <f t="shared" si="3"/>
        <v/>
      </c>
      <c r="X22" s="53" t="str">
        <f t="shared" si="4"/>
        <v/>
      </c>
      <c r="Y22" s="53" t="str">
        <f t="shared" si="5"/>
        <v/>
      </c>
      <c r="Z22" s="53" t="str">
        <f t="shared" si="6"/>
        <v/>
      </c>
    </row>
    <row r="23" spans="1:26" ht="19.5" customHeight="1" x14ac:dyDescent="0.25">
      <c r="A23" s="37"/>
      <c r="B23" s="53">
        <v>3</v>
      </c>
      <c r="C23" s="53"/>
      <c r="D23" s="84"/>
      <c r="E23" s="55"/>
      <c r="F23" s="84"/>
      <c r="G23" s="55"/>
      <c r="I23" s="85" t="s">
        <v>132</v>
      </c>
      <c r="J23" s="57" t="s">
        <v>92</v>
      </c>
      <c r="K23" s="52">
        <v>72</v>
      </c>
      <c r="L23" s="47">
        <v>7</v>
      </c>
      <c r="M23" s="47">
        <v>200</v>
      </c>
      <c r="N23" s="50">
        <f>COUNTIF($F$8:$F$15,J23)</f>
        <v>0</v>
      </c>
      <c r="O23" s="49">
        <f>COUNTIF($F$21:$F$28,J23)</f>
        <v>0</v>
      </c>
      <c r="Q23" s="53">
        <v>5</v>
      </c>
      <c r="R23" s="53" t="str">
        <f t="shared" si="9"/>
        <v/>
      </c>
      <c r="S23" s="53" t="str">
        <f t="shared" si="10"/>
        <v/>
      </c>
      <c r="T23" s="53" t="str">
        <f t="shared" si="11"/>
        <v/>
      </c>
      <c r="U23" s="49" t="str">
        <f>IF(E23="","999:99.99"," "&amp;LEFT(RIGHT("        "&amp;TEXT(E23,"0.00"),7),2)&amp;":"&amp;RIGHT(TEXT(E23,"0.00"),5))</f>
        <v>999:99.99</v>
      </c>
      <c r="V23" s="49" t="str">
        <f>IF(G23="","999:99.99"," "&amp;LEFT(RIGHT("        "&amp;TEXT(G23,"0.00"),7),2)&amp;":"&amp;RIGHT(TEXT(G23,"0.00"),5))</f>
        <v>999:99.99</v>
      </c>
      <c r="W23" s="53" t="str">
        <f t="shared" si="3"/>
        <v/>
      </c>
      <c r="X23" s="53" t="str">
        <f t="shared" si="4"/>
        <v/>
      </c>
      <c r="Y23" s="53" t="str">
        <f t="shared" si="5"/>
        <v/>
      </c>
      <c r="Z23" s="53" t="str">
        <f t="shared" si="6"/>
        <v/>
      </c>
    </row>
    <row r="24" spans="1:26" ht="19.5" customHeight="1" x14ac:dyDescent="0.25">
      <c r="A24" s="37"/>
      <c r="B24" s="53">
        <v>4</v>
      </c>
      <c r="C24" s="53"/>
      <c r="D24" s="84"/>
      <c r="E24" s="55"/>
      <c r="F24" s="84"/>
      <c r="G24" s="55"/>
      <c r="I24" s="85"/>
      <c r="J24" s="57"/>
      <c r="K24" s="52"/>
      <c r="L24" s="47"/>
      <c r="M24" s="47"/>
      <c r="N24" s="50">
        <f>COUNTIF($D$8:$F$12,J24)</f>
        <v>0</v>
      </c>
      <c r="O24" s="49">
        <f>COUNTIF($D$21:$F$25,J24)</f>
        <v>0</v>
      </c>
      <c r="Q24" s="53">
        <v>5</v>
      </c>
      <c r="R24" s="53" t="str">
        <f t="shared" si="9"/>
        <v/>
      </c>
      <c r="S24" s="53" t="str">
        <f t="shared" si="10"/>
        <v/>
      </c>
      <c r="T24" s="53" t="str">
        <f t="shared" si="11"/>
        <v/>
      </c>
      <c r="U24" s="49" t="str">
        <f>IF(E24="","999:99.99"," "&amp;LEFT(RIGHT("        "&amp;TEXT(E24,"0.00"),7),2)&amp;":"&amp;RIGHT(TEXT(E24,"0.00"),5))</f>
        <v>999:99.99</v>
      </c>
      <c r="V24" s="49" t="str">
        <f>IF(G24="","999:99.99"," "&amp;LEFT(RIGHT("        "&amp;TEXT(G24,"0.00"),7),2)&amp;":"&amp;RIGHT(TEXT(G24,"0.00"),5))</f>
        <v>999:99.99</v>
      </c>
      <c r="W24" s="53" t="str">
        <f t="shared" si="3"/>
        <v/>
      </c>
      <c r="X24" s="53" t="str">
        <f t="shared" si="4"/>
        <v/>
      </c>
      <c r="Y24" s="53" t="str">
        <f t="shared" si="5"/>
        <v/>
      </c>
      <c r="Z24" s="53" t="str">
        <f t="shared" si="6"/>
        <v/>
      </c>
    </row>
    <row r="25" spans="1:26" ht="19.5" customHeight="1" x14ac:dyDescent="0.25">
      <c r="A25" s="37"/>
      <c r="B25" s="53">
        <v>5</v>
      </c>
      <c r="C25" s="53"/>
      <c r="D25" s="84"/>
      <c r="E25" s="55"/>
      <c r="F25" s="84"/>
      <c r="G25" s="55"/>
      <c r="J25" s="50"/>
      <c r="Q25" s="53">
        <v>5</v>
      </c>
      <c r="R25" s="53" t="str">
        <f t="shared" si="9"/>
        <v/>
      </c>
      <c r="S25" s="53" t="str">
        <f t="shared" si="10"/>
        <v/>
      </c>
      <c r="T25" s="53" t="str">
        <f t="shared" si="11"/>
        <v/>
      </c>
      <c r="U25" s="49" t="str">
        <f>IF(E25="","999:99.99"," "&amp;LEFT(RIGHT("        "&amp;TEXT(E25,"0.00"),7),2)&amp;":"&amp;RIGHT(TEXT(E25,"0.00"),5))</f>
        <v>999:99.99</v>
      </c>
      <c r="V25" s="49" t="str">
        <f>IF(G25="","999:99.99"," "&amp;LEFT(RIGHT("        "&amp;TEXT(G25,"0.00"),7),2)&amp;":"&amp;RIGHT(TEXT(G25,"0.00"),5))</f>
        <v>999:99.99</v>
      </c>
      <c r="W25" s="53" t="str">
        <f t="shared" si="3"/>
        <v/>
      </c>
      <c r="X25" s="53" t="str">
        <f t="shared" si="4"/>
        <v/>
      </c>
      <c r="Y25" s="53" t="str">
        <f t="shared" si="5"/>
        <v/>
      </c>
      <c r="Z25" s="53" t="str">
        <f t="shared" si="6"/>
        <v/>
      </c>
    </row>
    <row r="26" spans="1:26" ht="19.5" customHeight="1" x14ac:dyDescent="0.25">
      <c r="B26" s="53">
        <v>6</v>
      </c>
      <c r="C26" s="53"/>
      <c r="D26" s="84"/>
      <c r="E26" s="55"/>
      <c r="F26" s="84"/>
      <c r="G26" s="55"/>
      <c r="Q26" s="53">
        <v>5</v>
      </c>
      <c r="R26" s="53" t="str">
        <f t="shared" si="9"/>
        <v/>
      </c>
      <c r="S26" s="53" t="str">
        <f t="shared" si="10"/>
        <v/>
      </c>
      <c r="T26" s="53" t="str">
        <f t="shared" si="11"/>
        <v/>
      </c>
      <c r="U26" s="49" t="str">
        <f t="shared" ref="U26:U28" si="12">IF(E26="","999:99.99"," "&amp;LEFT(RIGHT("        "&amp;TEXT(E26,"0.00"),7),2)&amp;":"&amp;RIGHT(TEXT(E26,"0.00"),5))</f>
        <v>999:99.99</v>
      </c>
      <c r="V26" s="49" t="str">
        <f t="shared" ref="V26:V28" si="13">IF(G26="","999:99.99"," "&amp;LEFT(RIGHT("        "&amp;TEXT(G26,"0.00"),7),2)&amp;":"&amp;RIGHT(TEXT(G26,"0.00"),5))</f>
        <v>999:99.99</v>
      </c>
      <c r="W26" s="53" t="str">
        <f t="shared" si="3"/>
        <v/>
      </c>
      <c r="X26" s="53" t="str">
        <f t="shared" si="4"/>
        <v/>
      </c>
      <c r="Y26" s="53" t="str">
        <f t="shared" si="5"/>
        <v/>
      </c>
      <c r="Z26" s="53" t="str">
        <f t="shared" si="6"/>
        <v/>
      </c>
    </row>
    <row r="27" spans="1:26" ht="19.5" customHeight="1" x14ac:dyDescent="0.25">
      <c r="B27" s="53">
        <v>7</v>
      </c>
      <c r="C27" s="53"/>
      <c r="D27" s="84"/>
      <c r="E27" s="55"/>
      <c r="F27" s="84"/>
      <c r="G27" s="55"/>
      <c r="Q27" s="53">
        <v>5</v>
      </c>
      <c r="R27" s="53" t="str">
        <f t="shared" si="9"/>
        <v/>
      </c>
      <c r="S27" s="53" t="str">
        <f t="shared" si="10"/>
        <v/>
      </c>
      <c r="T27" s="53" t="str">
        <f t="shared" si="11"/>
        <v/>
      </c>
      <c r="U27" s="49" t="str">
        <f t="shared" si="12"/>
        <v>999:99.99</v>
      </c>
      <c r="V27" s="49" t="str">
        <f t="shared" si="13"/>
        <v>999:99.99</v>
      </c>
      <c r="W27" s="53" t="str">
        <f t="shared" si="3"/>
        <v/>
      </c>
      <c r="X27" s="53" t="str">
        <f t="shared" si="4"/>
        <v/>
      </c>
      <c r="Y27" s="53" t="str">
        <f t="shared" si="5"/>
        <v/>
      </c>
      <c r="Z27" s="53" t="str">
        <f t="shared" si="6"/>
        <v/>
      </c>
    </row>
    <row r="28" spans="1:26" ht="19.5" customHeight="1" x14ac:dyDescent="0.25">
      <c r="B28" s="53">
        <v>8</v>
      </c>
      <c r="C28" s="53"/>
      <c r="D28" s="84"/>
      <c r="E28" s="55"/>
      <c r="F28" s="84"/>
      <c r="G28" s="55"/>
      <c r="Q28" s="53">
        <v>5</v>
      </c>
      <c r="R28" s="53" t="str">
        <f t="shared" si="9"/>
        <v/>
      </c>
      <c r="S28" s="53" t="str">
        <f t="shared" si="10"/>
        <v/>
      </c>
      <c r="T28" s="53" t="str">
        <f t="shared" si="11"/>
        <v/>
      </c>
      <c r="U28" s="49" t="str">
        <f t="shared" si="12"/>
        <v>999:99.99</v>
      </c>
      <c r="V28" s="49" t="str">
        <f t="shared" si="13"/>
        <v>999:99.99</v>
      </c>
      <c r="W28" s="53" t="str">
        <f t="shared" si="3"/>
        <v/>
      </c>
      <c r="X28" s="53" t="str">
        <f t="shared" si="4"/>
        <v/>
      </c>
      <c r="Y28" s="53" t="str">
        <f t="shared" si="5"/>
        <v/>
      </c>
      <c r="Z28" s="53" t="str">
        <f t="shared" si="6"/>
        <v/>
      </c>
    </row>
    <row r="31" spans="1:26" ht="21.75" hidden="1" customHeight="1" thickBot="1" x14ac:dyDescent="0.3">
      <c r="B31" s="231" t="s">
        <v>105</v>
      </c>
      <c r="C31" s="232"/>
      <c r="D31" s="37"/>
      <c r="E31" s="37"/>
      <c r="F31" s="37"/>
      <c r="G31" s="37"/>
    </row>
    <row r="32" spans="1:26" ht="14.25" hidden="1" customHeight="1" x14ac:dyDescent="0.25">
      <c r="B32" s="37"/>
      <c r="C32" s="37"/>
      <c r="D32" s="37"/>
      <c r="E32" s="37"/>
      <c r="F32" s="37"/>
      <c r="G32" s="37"/>
    </row>
    <row r="33" spans="2:26" ht="19.5" hidden="1" customHeight="1" x14ac:dyDescent="0.25">
      <c r="B33" s="52" t="s">
        <v>3</v>
      </c>
      <c r="C33" s="52" t="s">
        <v>11</v>
      </c>
      <c r="D33" s="52" t="s">
        <v>51</v>
      </c>
      <c r="E33" s="52" t="s">
        <v>52</v>
      </c>
      <c r="F33" s="52" t="s">
        <v>53</v>
      </c>
      <c r="G33" s="52" t="s">
        <v>54</v>
      </c>
    </row>
    <row r="34" spans="2:26" ht="19.5" hidden="1" customHeight="1" x14ac:dyDescent="0.25">
      <c r="B34" s="53">
        <v>1</v>
      </c>
      <c r="C34" s="53" t="s">
        <v>106</v>
      </c>
      <c r="D34" s="54"/>
      <c r="E34" s="55"/>
      <c r="F34" s="54"/>
      <c r="G34" s="55"/>
      <c r="Q34" s="53">
        <v>9</v>
      </c>
      <c r="R34" s="53" t="e">
        <f>IF(C34="","",VLOOKUP(C34,$J$8:$K$15,2,0))</f>
        <v>#N/A</v>
      </c>
      <c r="S34" s="53" t="str">
        <f>IF(D34="","",VLOOKUP(D34,$J$21:$N$222,2,0))</f>
        <v/>
      </c>
      <c r="T34" s="53" t="str">
        <f>IF(F34="","",VLOOKUP(F34,$J$21:$N$24,2,0))</f>
        <v/>
      </c>
      <c r="U34" s="49" t="str">
        <f>IF(E34="","999:99.99"," "&amp;LEFT(RIGHT("        "&amp;TEXT(E34,"0.00"),7),2)&amp;":"&amp;RIGHT(TEXT(E34,"0.00"),5))</f>
        <v>999:99.99</v>
      </c>
      <c r="V34" s="49" t="str">
        <f>IF(G34="","999:99.99"," "&amp;LEFT(RIGHT("        "&amp;TEXT(G34,"0.00"),7),2)&amp;":"&amp;RIGHT(TEXT(G34,"0.00"),5))</f>
        <v>999:99.99</v>
      </c>
      <c r="W34" s="53" t="str">
        <f t="shared" ref="W34:W41" si="14">IF($D34="","",VLOOKUP($D34,$J$21:$Q$24,3,0))</f>
        <v/>
      </c>
      <c r="X34" s="53" t="str">
        <f t="shared" ref="X34:X41" si="15">IF($F34="","",VLOOKUP($F34,$J$21:$Q$24,3,0))</f>
        <v/>
      </c>
      <c r="Y34" s="53" t="str">
        <f t="shared" ref="Y34:Y41" si="16">IF($D34="","",VLOOKUP($D34,$J$21:$Q$24,4,0))</f>
        <v/>
      </c>
      <c r="Z34" s="53" t="str">
        <f t="shared" ref="Z34:Z41" si="17">IF($F34="","",VLOOKUP($F34,$J$21:$Q$24,4,0))</f>
        <v/>
      </c>
    </row>
    <row r="35" spans="2:26" ht="19.5" hidden="1" customHeight="1" x14ac:dyDescent="0.25">
      <c r="B35" s="53">
        <v>2</v>
      </c>
      <c r="C35" s="53" t="s">
        <v>107</v>
      </c>
      <c r="D35" s="54"/>
      <c r="E35" s="55"/>
      <c r="F35" s="54"/>
      <c r="G35" s="55"/>
      <c r="Q35" s="53">
        <v>9</v>
      </c>
      <c r="R35" s="53" t="e">
        <f t="shared" ref="R35:R41" si="18">IF(C35="","",VLOOKUP(C35,$J$8:$K$15,2,0))</f>
        <v>#N/A</v>
      </c>
      <c r="S35" s="53" t="str">
        <f>IF(D35="","",VLOOKUP(D35,$J$21:$N$222,2,0))</f>
        <v/>
      </c>
      <c r="T35" s="53" t="str">
        <f>IF(F35="","",VLOOKUP(F35,$J$21:$N$24,2,0))</f>
        <v/>
      </c>
      <c r="U35" s="49" t="str">
        <f>IF(E35="","999:99.99"," "&amp;LEFT(RIGHT("        "&amp;TEXT(E35,"0.00"),7),2)&amp;":"&amp;RIGHT(TEXT(E35,"0.00"),5))</f>
        <v>999:99.99</v>
      </c>
      <c r="V35" s="49" t="str">
        <f>IF(G35="","999:99.99"," "&amp;LEFT(RIGHT("        "&amp;TEXT(G35,"0.00"),7),2)&amp;":"&amp;RIGHT(TEXT(G35,"0.00"),5))</f>
        <v>999:99.99</v>
      </c>
      <c r="W35" s="53" t="str">
        <f t="shared" si="14"/>
        <v/>
      </c>
      <c r="X35" s="53" t="str">
        <f t="shared" si="15"/>
        <v/>
      </c>
      <c r="Y35" s="53" t="str">
        <f t="shared" si="16"/>
        <v/>
      </c>
      <c r="Z35" s="53" t="str">
        <f t="shared" si="17"/>
        <v/>
      </c>
    </row>
    <row r="36" spans="2:26" ht="19.5" hidden="1" customHeight="1" x14ac:dyDescent="0.25">
      <c r="B36" s="53">
        <v>3</v>
      </c>
      <c r="C36" s="53" t="s">
        <v>108</v>
      </c>
      <c r="D36" s="54"/>
      <c r="E36" s="55"/>
      <c r="F36" s="54"/>
      <c r="G36" s="55"/>
      <c r="Q36" s="53">
        <v>9</v>
      </c>
      <c r="R36" s="53" t="e">
        <f t="shared" si="18"/>
        <v>#N/A</v>
      </c>
      <c r="S36" s="53" t="str">
        <f>IF(D36="","",VLOOKUP(D36,$J$21:$N$222,2,0))</f>
        <v/>
      </c>
      <c r="T36" s="53" t="str">
        <f>IF(F36="","",VLOOKUP(F36,$J$21:$N$24,2,0))</f>
        <v/>
      </c>
      <c r="U36" s="49" t="str">
        <f>IF(E36="","999:99.99"," "&amp;LEFT(RIGHT("        "&amp;TEXT(E36,"0.00"),7),2)&amp;":"&amp;RIGHT(TEXT(E36,"0.00"),5))</f>
        <v>999:99.99</v>
      </c>
      <c r="V36" s="49" t="str">
        <f>IF(G36="","999:99.99"," "&amp;LEFT(RIGHT("        "&amp;TEXT(G36,"0.00"),7),2)&amp;":"&amp;RIGHT(TEXT(G36,"0.00"),5))</f>
        <v>999:99.99</v>
      </c>
      <c r="W36" s="53" t="str">
        <f t="shared" si="14"/>
        <v/>
      </c>
      <c r="X36" s="53" t="str">
        <f t="shared" si="15"/>
        <v/>
      </c>
      <c r="Y36" s="53" t="str">
        <f t="shared" si="16"/>
        <v/>
      </c>
      <c r="Z36" s="53" t="str">
        <f t="shared" si="17"/>
        <v/>
      </c>
    </row>
    <row r="37" spans="2:26" ht="19.5" hidden="1" customHeight="1" x14ac:dyDescent="0.25">
      <c r="B37" s="53">
        <v>4</v>
      </c>
      <c r="C37" s="53" t="s">
        <v>109</v>
      </c>
      <c r="D37" s="54"/>
      <c r="E37" s="55"/>
      <c r="F37" s="54"/>
      <c r="G37" s="55"/>
      <c r="Q37" s="53">
        <v>9</v>
      </c>
      <c r="R37" s="53" t="e">
        <f t="shared" si="18"/>
        <v>#N/A</v>
      </c>
      <c r="S37" s="53" t="str">
        <f>IF(D37="","",VLOOKUP(D37,$J$21:$N$222,2,0))</f>
        <v/>
      </c>
      <c r="T37" s="53" t="str">
        <f>IF(F37="","",VLOOKUP(F37,$J$21:$N$24,2,0))</f>
        <v/>
      </c>
      <c r="U37" s="49" t="str">
        <f>IF(E37="","999:99.99"," "&amp;LEFT(RIGHT("        "&amp;TEXT(E37,"0.00"),7),2)&amp;":"&amp;RIGHT(TEXT(E37,"0.00"),5))</f>
        <v>999:99.99</v>
      </c>
      <c r="V37" s="49" t="str">
        <f>IF(G37="","999:99.99"," "&amp;LEFT(RIGHT("        "&amp;TEXT(G37,"0.00"),7),2)&amp;":"&amp;RIGHT(TEXT(G37,"0.00"),5))</f>
        <v>999:99.99</v>
      </c>
      <c r="W37" s="53" t="str">
        <f t="shared" si="14"/>
        <v/>
      </c>
      <c r="X37" s="53" t="str">
        <f t="shared" si="15"/>
        <v/>
      </c>
      <c r="Y37" s="53" t="str">
        <f t="shared" si="16"/>
        <v/>
      </c>
      <c r="Z37" s="53" t="str">
        <f t="shared" si="17"/>
        <v/>
      </c>
    </row>
    <row r="38" spans="2:26" ht="19.5" hidden="1" customHeight="1" x14ac:dyDescent="0.25">
      <c r="B38" s="53">
        <v>5</v>
      </c>
      <c r="C38" s="53" t="s">
        <v>110</v>
      </c>
      <c r="D38" s="54"/>
      <c r="E38" s="55"/>
      <c r="F38" s="54"/>
      <c r="G38" s="55"/>
      <c r="Q38" s="53">
        <v>9</v>
      </c>
      <c r="R38" s="53">
        <f t="shared" si="18"/>
        <v>25</v>
      </c>
      <c r="S38" s="53" t="str">
        <f>IF(D38="","",VLOOKUP(D38,$J$21:$N$222,2,0))</f>
        <v/>
      </c>
      <c r="T38" s="53" t="str">
        <f>IF(F38="","",VLOOKUP(F38,$J$21:$N$24,2,0))</f>
        <v/>
      </c>
      <c r="U38" s="49" t="str">
        <f>IF(E38="","999:99.99"," "&amp;LEFT(RIGHT("        "&amp;TEXT(E38,"0.00"),7),2)&amp;":"&amp;RIGHT(TEXT(E38,"0.00"),5))</f>
        <v>999:99.99</v>
      </c>
      <c r="V38" s="49" t="str">
        <f>IF(G38="","999:99.99"," "&amp;LEFT(RIGHT("        "&amp;TEXT(G38,"0.00"),7),2)&amp;":"&amp;RIGHT(TEXT(G38,"0.00"),5))</f>
        <v>999:99.99</v>
      </c>
      <c r="W38" s="53" t="str">
        <f t="shared" si="14"/>
        <v/>
      </c>
      <c r="X38" s="53" t="str">
        <f t="shared" si="15"/>
        <v/>
      </c>
      <c r="Y38" s="53" t="str">
        <f t="shared" si="16"/>
        <v/>
      </c>
      <c r="Z38" s="53" t="str">
        <f t="shared" si="17"/>
        <v/>
      </c>
    </row>
    <row r="39" spans="2:26" ht="19.5" hidden="1" customHeight="1" x14ac:dyDescent="0.25">
      <c r="B39" s="53">
        <v>6</v>
      </c>
      <c r="C39" s="53" t="s">
        <v>111</v>
      </c>
      <c r="D39" s="54"/>
      <c r="E39" s="55"/>
      <c r="F39" s="54"/>
      <c r="G39" s="55"/>
      <c r="Q39" s="53">
        <v>9</v>
      </c>
      <c r="R39" s="53">
        <f t="shared" si="18"/>
        <v>26</v>
      </c>
      <c r="S39" s="53" t="str">
        <f t="shared" ref="S39:S41" si="19">IF(D39="","",VLOOKUP(D39,$J$21:$N$222,2,0))</f>
        <v/>
      </c>
      <c r="T39" s="53" t="str">
        <f t="shared" ref="T39:T41" si="20">IF(F39="","",VLOOKUP(F39,$J$21:$N$24,2,0))</f>
        <v/>
      </c>
      <c r="U39" s="49" t="str">
        <f t="shared" ref="U39:U41" si="21">IF(E39="","999:99.99"," "&amp;LEFT(RIGHT("        "&amp;TEXT(E39,"0.00"),7),2)&amp;":"&amp;RIGHT(TEXT(E39,"0.00"),5))</f>
        <v>999:99.99</v>
      </c>
      <c r="V39" s="49" t="str">
        <f t="shared" ref="V39:V41" si="22">IF(G39="","999:99.99"," "&amp;LEFT(RIGHT("        "&amp;TEXT(G39,"0.00"),7),2)&amp;":"&amp;RIGHT(TEXT(G39,"0.00"),5))</f>
        <v>999:99.99</v>
      </c>
      <c r="W39" s="53" t="str">
        <f t="shared" si="14"/>
        <v/>
      </c>
      <c r="X39" s="53" t="str">
        <f t="shared" si="15"/>
        <v/>
      </c>
      <c r="Y39" s="53" t="str">
        <f t="shared" si="16"/>
        <v/>
      </c>
      <c r="Z39" s="53" t="str">
        <f t="shared" si="17"/>
        <v/>
      </c>
    </row>
    <row r="40" spans="2:26" ht="19.5" hidden="1" customHeight="1" x14ac:dyDescent="0.25">
      <c r="B40" s="53">
        <v>7</v>
      </c>
      <c r="C40" s="53" t="s">
        <v>112</v>
      </c>
      <c r="D40" s="54"/>
      <c r="E40" s="55"/>
      <c r="F40" s="54"/>
      <c r="G40" s="55"/>
      <c r="Q40" s="53">
        <v>9</v>
      </c>
      <c r="R40" s="53">
        <f t="shared" si="18"/>
        <v>27</v>
      </c>
      <c r="S40" s="53" t="str">
        <f t="shared" si="19"/>
        <v/>
      </c>
      <c r="T40" s="53" t="str">
        <f t="shared" si="20"/>
        <v/>
      </c>
      <c r="U40" s="49" t="str">
        <f t="shared" si="21"/>
        <v>999:99.99</v>
      </c>
      <c r="V40" s="49" t="str">
        <f t="shared" si="22"/>
        <v>999:99.99</v>
      </c>
      <c r="W40" s="53" t="str">
        <f t="shared" si="14"/>
        <v/>
      </c>
      <c r="X40" s="53" t="str">
        <f t="shared" si="15"/>
        <v/>
      </c>
      <c r="Y40" s="53" t="str">
        <f t="shared" si="16"/>
        <v/>
      </c>
      <c r="Z40" s="53" t="str">
        <f t="shared" si="17"/>
        <v/>
      </c>
    </row>
    <row r="41" spans="2:26" ht="19.5" hidden="1" customHeight="1" x14ac:dyDescent="0.25">
      <c r="B41" s="53">
        <v>8</v>
      </c>
      <c r="C41" s="53" t="s">
        <v>113</v>
      </c>
      <c r="D41" s="54"/>
      <c r="E41" s="55"/>
      <c r="F41" s="54"/>
      <c r="G41" s="55"/>
      <c r="Q41" s="53">
        <v>9</v>
      </c>
      <c r="R41" s="53" t="e">
        <f t="shared" si="18"/>
        <v>#N/A</v>
      </c>
      <c r="S41" s="53" t="str">
        <f t="shared" si="19"/>
        <v/>
      </c>
      <c r="T41" s="53" t="str">
        <f t="shared" si="20"/>
        <v/>
      </c>
      <c r="U41" s="49" t="str">
        <f t="shared" si="21"/>
        <v>999:99.99</v>
      </c>
      <c r="V41" s="49" t="str">
        <f t="shared" si="22"/>
        <v>999:99.99</v>
      </c>
      <c r="W41" s="53" t="str">
        <f t="shared" si="14"/>
        <v/>
      </c>
      <c r="X41" s="53" t="str">
        <f t="shared" si="15"/>
        <v/>
      </c>
      <c r="Y41" s="53" t="str">
        <f t="shared" si="16"/>
        <v/>
      </c>
      <c r="Z41" s="53" t="str">
        <f t="shared" si="17"/>
        <v/>
      </c>
    </row>
  </sheetData>
  <sheetProtection selectLockedCells="1"/>
  <mergeCells count="4">
    <mergeCell ref="G1:H1"/>
    <mergeCell ref="B5:C5"/>
    <mergeCell ref="B18:C18"/>
    <mergeCell ref="B31:C31"/>
  </mergeCells>
  <phoneticPr fontId="2"/>
  <dataValidations xWindow="385" yWindow="597" count="5">
    <dataValidation type="decimal" imeMode="off" allowBlank="1" showInputMessage="1" showErrorMessage="1" errorTitle="エントリータイム確認" error="1分30秒から10分以内で入力してください。" promptTitle="エントリータイム" prompt="&quot;入力例&quot;_x000a_30秒10　→  30.10_x000a_1分15秒10_x000a_    　     → 115.10" sqref="G21:G28 G8:G15 E21:E28 E8:E15 G34:G41 E34:E41">
      <formula1>130</formula1>
      <formula2>1000</formula2>
    </dataValidation>
    <dataValidation type="list" allowBlank="1" showInputMessage="1" showErrorMessage="1" promptTitle="区分" prompt="区分を選択して下さい。" sqref="C21:C28 C8:C15 C34:C41">
      <formula1>$J$8:$J$15</formula1>
    </dataValidation>
    <dataValidation type="list" allowBlank="1" showInputMessage="1" showErrorMessage="1" promptTitle="種目" prompt="種目を選択して下さい。" sqref="F34:F41 D34:D41">
      <formula1>$J$20:$J$21</formula1>
    </dataValidation>
    <dataValidation type="list" allowBlank="1" showInputMessage="1" showErrorMessage="1" promptTitle="種目" prompt="出場・不出場を選択して下さい。" sqref="D8:D15 D21:D28">
      <formula1>$J$20:$J$21</formula1>
    </dataValidation>
    <dataValidation type="list" allowBlank="1" showInputMessage="1" showErrorMessage="1" promptTitle="種目" prompt="出場・不出場を選択して下さい。" sqref="F8:F15 F21:F28">
      <formula1>$J$22:$J$23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7" orientation="portrait" horizontalDpi="4294967292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3"/>
  <sheetViews>
    <sheetView topLeftCell="W1" workbookViewId="0">
      <selection activeCell="AA3" sqref="AA3"/>
    </sheetView>
  </sheetViews>
  <sheetFormatPr defaultRowHeight="12" x14ac:dyDescent="0.25"/>
  <cols>
    <col min="1" max="1" width="3.7109375" bestFit="1" customWidth="1"/>
    <col min="2" max="3" width="11.85546875" bestFit="1" customWidth="1"/>
    <col min="4" max="4" width="27.7109375" bestFit="1" customWidth="1"/>
    <col min="5" max="6" width="14.140625" bestFit="1" customWidth="1"/>
    <col min="7" max="7" width="11.85546875" bestFit="1" customWidth="1"/>
    <col min="8" max="13" width="5.7109375" bestFit="1" customWidth="1"/>
    <col min="14" max="14" width="9.7109375" bestFit="1" customWidth="1"/>
    <col min="15" max="15" width="35.5703125" bestFit="1" customWidth="1"/>
    <col min="16" max="16" width="7.7109375" bestFit="1" customWidth="1"/>
    <col min="17" max="18" width="14.140625" bestFit="1" customWidth="1"/>
    <col min="19" max="19" width="34.85546875" customWidth="1"/>
    <col min="20" max="25" width="7.42578125" customWidth="1"/>
    <col min="26" max="27" width="11.85546875" bestFit="1" customWidth="1"/>
    <col min="28" max="28" width="17.5703125" bestFit="1" customWidth="1"/>
    <col min="29" max="30" width="18.7109375" bestFit="1" customWidth="1"/>
    <col min="31" max="31" width="17.5703125" bestFit="1" customWidth="1"/>
    <col min="32" max="33" width="18.7109375" bestFit="1" customWidth="1"/>
    <col min="34" max="35" width="11.85546875" bestFit="1" customWidth="1"/>
    <col min="36" max="36" width="6.7109375" bestFit="1" customWidth="1"/>
  </cols>
  <sheetData>
    <row r="1" spans="1:36" x14ac:dyDescent="0.25">
      <c r="A1" s="233" t="s">
        <v>29</v>
      </c>
      <c r="B1" s="233" t="s">
        <v>24</v>
      </c>
      <c r="C1" s="233" t="s">
        <v>25</v>
      </c>
      <c r="D1" s="233" t="s">
        <v>8</v>
      </c>
      <c r="E1" s="233" t="s">
        <v>28</v>
      </c>
      <c r="F1" s="233" t="s">
        <v>26</v>
      </c>
      <c r="G1" s="233" t="s">
        <v>27</v>
      </c>
      <c r="H1" s="235" t="s">
        <v>253</v>
      </c>
      <c r="I1" s="235"/>
      <c r="J1" s="235"/>
      <c r="K1" s="235" t="s">
        <v>254</v>
      </c>
      <c r="L1" s="235"/>
      <c r="M1" s="235"/>
      <c r="N1" t="s">
        <v>248</v>
      </c>
      <c r="O1" t="s">
        <v>249</v>
      </c>
      <c r="P1" t="s">
        <v>250</v>
      </c>
      <c r="Q1" t="s">
        <v>251</v>
      </c>
      <c r="R1" t="s">
        <v>252</v>
      </c>
      <c r="S1" t="s">
        <v>243</v>
      </c>
      <c r="T1" s="235" t="s">
        <v>267</v>
      </c>
      <c r="U1" s="235"/>
      <c r="V1" s="235"/>
      <c r="W1" s="235" t="s">
        <v>268</v>
      </c>
      <c r="X1" s="235"/>
      <c r="Y1" s="235"/>
      <c r="Z1" s="130" t="s">
        <v>276</v>
      </c>
      <c r="AA1" s="130" t="s">
        <v>278</v>
      </c>
      <c r="AB1" s="235" t="s">
        <v>269</v>
      </c>
      <c r="AC1" s="235"/>
      <c r="AD1" s="235"/>
      <c r="AE1" s="235"/>
      <c r="AF1" s="235"/>
      <c r="AG1" s="235"/>
      <c r="AH1" s="235"/>
      <c r="AI1" s="235"/>
      <c r="AJ1" s="235"/>
    </row>
    <row r="2" spans="1:36" x14ac:dyDescent="0.25">
      <c r="A2" s="234"/>
      <c r="B2" s="234"/>
      <c r="C2" s="234"/>
      <c r="D2" s="234"/>
      <c r="E2" s="234"/>
      <c r="F2" s="234"/>
      <c r="G2" s="234"/>
      <c r="H2" s="79" t="s">
        <v>15</v>
      </c>
      <c r="I2" s="79" t="s">
        <v>14</v>
      </c>
      <c r="J2" s="79" t="s">
        <v>16</v>
      </c>
      <c r="K2" s="79" t="s">
        <v>15</v>
      </c>
      <c r="L2" s="79" t="s">
        <v>14</v>
      </c>
      <c r="M2" s="79" t="s">
        <v>16</v>
      </c>
      <c r="N2" s="79"/>
      <c r="O2" s="79"/>
      <c r="P2" s="79"/>
      <c r="T2" s="128" t="s">
        <v>15</v>
      </c>
      <c r="U2" s="128" t="s">
        <v>14</v>
      </c>
      <c r="V2" s="128" t="s">
        <v>16</v>
      </c>
      <c r="W2" s="128" t="s">
        <v>15</v>
      </c>
      <c r="X2" s="128" t="s">
        <v>14</v>
      </c>
      <c r="Y2" s="128" t="s">
        <v>16</v>
      </c>
      <c r="AA2" s="132"/>
      <c r="AB2" s="133" t="s">
        <v>270</v>
      </c>
      <c r="AC2" s="133" t="s">
        <v>271</v>
      </c>
      <c r="AD2" s="133" t="s">
        <v>272</v>
      </c>
      <c r="AE2" s="133" t="s">
        <v>273</v>
      </c>
      <c r="AF2" s="133" t="s">
        <v>274</v>
      </c>
      <c r="AG2" s="133" t="s">
        <v>275</v>
      </c>
      <c r="AH2" s="133" t="s">
        <v>276</v>
      </c>
      <c r="AI2" s="133" t="s">
        <v>277</v>
      </c>
      <c r="AJ2" s="133" t="s">
        <v>279</v>
      </c>
    </row>
    <row r="3" spans="1:36" x14ac:dyDescent="0.25">
      <c r="A3" s="78"/>
      <c r="B3" s="80" t="str">
        <f>申込書!AB6</f>
        <v/>
      </c>
      <c r="C3" s="81">
        <f>申込書!C6</f>
        <v>0</v>
      </c>
      <c r="D3" s="86" t="str">
        <f>"コナミスポーツクラブ"&amp;申込書!C6</f>
        <v>コナミスポーツクラブ</v>
      </c>
      <c r="E3" s="78">
        <f>申込書!S9</f>
        <v>0</v>
      </c>
      <c r="F3" s="78">
        <f>申込書!C9</f>
        <v>0</v>
      </c>
      <c r="G3" s="78">
        <f>申込書!C8</f>
        <v>0</v>
      </c>
      <c r="H3" s="78">
        <f>申込書!I18</f>
        <v>0</v>
      </c>
      <c r="I3" s="78">
        <f>申込書!N18</f>
        <v>0</v>
      </c>
      <c r="J3" s="78">
        <f>H3+I3</f>
        <v>0</v>
      </c>
      <c r="K3" s="80">
        <f>申込書!I19</f>
        <v>0</v>
      </c>
      <c r="L3" s="80">
        <f>申込書!N19</f>
        <v>0</v>
      </c>
      <c r="M3" s="78">
        <f>K3+L3</f>
        <v>0</v>
      </c>
      <c r="N3" s="78">
        <f>申込書!D11</f>
        <v>0</v>
      </c>
      <c r="O3" s="78">
        <f>申込書!D12</f>
        <v>0</v>
      </c>
      <c r="P3" s="78">
        <f>申込書!D13</f>
        <v>0</v>
      </c>
      <c r="Q3">
        <f>申込書!F14</f>
        <v>0</v>
      </c>
      <c r="R3">
        <f>申込書!P14</f>
        <v>0</v>
      </c>
      <c r="S3">
        <f>申込書!F15</f>
        <v>0</v>
      </c>
      <c r="T3">
        <f>申込書!I19</f>
        <v>0</v>
      </c>
      <c r="U3">
        <f>申込書!N19</f>
        <v>0</v>
      </c>
      <c r="V3">
        <f>T3+U3</f>
        <v>0</v>
      </c>
      <c r="W3">
        <f>申込書!I20</f>
        <v>0</v>
      </c>
      <c r="X3">
        <f>申込書!N20</f>
        <v>0</v>
      </c>
      <c r="Y3">
        <f>W3+X3</f>
        <v>0</v>
      </c>
      <c r="Z3" s="131">
        <f>申込書!N29</f>
        <v>0</v>
      </c>
      <c r="AA3">
        <f>申込書!N30</f>
        <v>0</v>
      </c>
      <c r="AB3">
        <f>申込書!S23</f>
        <v>0</v>
      </c>
      <c r="AC3">
        <f>申込書!S24</f>
        <v>0</v>
      </c>
      <c r="AD3">
        <f>申込書!S25</f>
        <v>0</v>
      </c>
      <c r="AE3">
        <f>申込書!S26</f>
        <v>0</v>
      </c>
      <c r="AF3">
        <f>申込書!S27</f>
        <v>0</v>
      </c>
      <c r="AG3">
        <f>申込書!S28</f>
        <v>0</v>
      </c>
      <c r="AH3">
        <f>申込書!S29</f>
        <v>0</v>
      </c>
      <c r="AI3">
        <f>申込書!S30</f>
        <v>0</v>
      </c>
      <c r="AJ3">
        <f>申込書!S31</f>
        <v>0</v>
      </c>
    </row>
  </sheetData>
  <mergeCells count="12">
    <mergeCell ref="T1:V1"/>
    <mergeCell ref="W1:Y1"/>
    <mergeCell ref="AB1:AJ1"/>
    <mergeCell ref="F1:F2"/>
    <mergeCell ref="G1:G2"/>
    <mergeCell ref="H1:J1"/>
    <mergeCell ref="K1:M1"/>
    <mergeCell ref="A1:A2"/>
    <mergeCell ref="B1:B2"/>
    <mergeCell ref="C1:C2"/>
    <mergeCell ref="D1:D2"/>
    <mergeCell ref="E1:E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B32" sqref="B32"/>
    </sheetView>
  </sheetViews>
  <sheetFormatPr defaultRowHeight="12" x14ac:dyDescent="0.25"/>
  <cols>
    <col min="1" max="1" width="8.85546875" customWidth="1"/>
    <col min="2" max="2" width="31.85546875" customWidth="1"/>
    <col min="3" max="3" width="12.140625" customWidth="1"/>
    <col min="4" max="5" width="12.7109375" customWidth="1"/>
  </cols>
  <sheetData>
    <row r="1" spans="1:5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</row>
    <row r="2" spans="1:5" x14ac:dyDescent="0.25">
      <c r="A2" s="32" t="str">
        <f>申込書!AB6</f>
        <v/>
      </c>
      <c r="B2" s="87" t="str">
        <f>"コナミスポーツクラブ"&amp;申込書!C6</f>
        <v>コナミスポーツクラブ</v>
      </c>
      <c r="C2" s="33">
        <f>申込書!C6</f>
        <v>0</v>
      </c>
      <c r="D2">
        <f>申込書!S9</f>
        <v>0</v>
      </c>
      <c r="E2">
        <f>申込書!S9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workbookViewId="0">
      <pane ySplit="1" topLeftCell="A2" activePane="bottomLeft" state="frozen"/>
      <selection pane="bottomLeft" activeCell="E3" sqref="E3"/>
    </sheetView>
  </sheetViews>
  <sheetFormatPr defaultRowHeight="12" x14ac:dyDescent="0.25"/>
  <cols>
    <col min="1" max="1" width="7.7109375" customWidth="1"/>
    <col min="2" max="2" width="4.7109375" customWidth="1"/>
    <col min="3" max="5" width="11.7109375" customWidth="1"/>
    <col min="6" max="6" width="5.7109375" customWidth="1"/>
    <col min="7" max="7" width="7.28515625" customWidth="1"/>
    <col min="8" max="9" width="4.7109375" customWidth="1"/>
    <col min="10" max="10" width="5.7109375" customWidth="1"/>
    <col min="11" max="11" width="8.7109375" bestFit="1" customWidth="1"/>
    <col min="12" max="13" width="13.7109375" customWidth="1"/>
  </cols>
  <sheetData>
    <row r="1" spans="1:14" x14ac:dyDescent="0.25">
      <c r="A1" t="s">
        <v>65</v>
      </c>
      <c r="B1" t="s">
        <v>59</v>
      </c>
      <c r="C1" t="s">
        <v>66</v>
      </c>
      <c r="D1" t="s">
        <v>67</v>
      </c>
      <c r="E1" t="s">
        <v>2</v>
      </c>
      <c r="F1" t="s">
        <v>10</v>
      </c>
      <c r="G1" t="s">
        <v>68</v>
      </c>
      <c r="H1" t="s">
        <v>69</v>
      </c>
      <c r="I1" t="s">
        <v>33</v>
      </c>
      <c r="J1" t="s">
        <v>146</v>
      </c>
      <c r="K1" t="s">
        <v>147</v>
      </c>
      <c r="L1" t="s">
        <v>70</v>
      </c>
      <c r="M1" t="s">
        <v>87</v>
      </c>
      <c r="N1" t="s">
        <v>71</v>
      </c>
    </row>
    <row r="2" spans="1:14" x14ac:dyDescent="0.25">
      <c r="A2" t="str">
        <f>IF(個人種目!B6="","",個人種目!AP6)</f>
        <v/>
      </c>
      <c r="B2">
        <v>0</v>
      </c>
      <c r="C2" s="59" t="str">
        <f>IF(A2="","",個人種目!AR6)</f>
        <v/>
      </c>
      <c r="D2" s="59" t="str">
        <f>IF(A2="","",個人種目!AS6)</f>
        <v/>
      </c>
      <c r="E2" s="60" t="str">
        <f>IF(A2="","",個人種目!F6)</f>
        <v/>
      </c>
      <c r="F2" s="59" t="str">
        <f>IF(A2="","",個人種目!Q6)</f>
        <v/>
      </c>
      <c r="G2" s="59" t="str">
        <f>IF(A2="","",個人種目!AF6)</f>
        <v/>
      </c>
      <c r="H2" s="59" t="str">
        <f>IF(A2="","",個人種目!AG6)</f>
        <v/>
      </c>
      <c r="I2" s="59" t="str">
        <f>IF(A2="","",個人種目!AH6)</f>
        <v/>
      </c>
      <c r="J2" s="59"/>
      <c r="K2" s="59"/>
      <c r="L2" s="59" t="str">
        <f>IF(A2="","",C2)</f>
        <v/>
      </c>
      <c r="M2" s="59" t="str">
        <f>IF(A2="","",TRIM(個人種目!B6)&amp;TRIM(個人種目!C6))</f>
        <v/>
      </c>
      <c r="N2" s="59" t="str">
        <f>IF(A2="","",申込書!$AB$6)</f>
        <v/>
      </c>
    </row>
    <row r="3" spans="1:14" x14ac:dyDescent="0.25">
      <c r="A3" t="str">
        <f>IF(個人種目!B7="","",個人種目!AP7)</f>
        <v/>
      </c>
      <c r="B3">
        <v>0</v>
      </c>
      <c r="C3" s="59" t="str">
        <f>IF(A3="","",個人種目!AR7)</f>
        <v/>
      </c>
      <c r="D3" s="59" t="str">
        <f>IF(A3="","",個人種目!AS7)</f>
        <v/>
      </c>
      <c r="E3" s="60" t="str">
        <f>IF(A3="","",個人種目!F7)</f>
        <v/>
      </c>
      <c r="F3" s="59" t="str">
        <f>IF(A3="","",個人種目!Q7)</f>
        <v/>
      </c>
      <c r="G3" s="59" t="str">
        <f>IF(A3="","",個人種目!AF7)</f>
        <v/>
      </c>
      <c r="H3" s="59" t="str">
        <f>IF(A3="","",個人種目!AG7)</f>
        <v/>
      </c>
      <c r="I3" s="59" t="str">
        <f>IF(A3="","",個人種目!AH7)</f>
        <v/>
      </c>
      <c r="J3" s="59"/>
      <c r="K3" s="59"/>
      <c r="L3" s="59" t="str">
        <f t="shared" ref="L3:L66" si="0">IF(A3="","",C3)</f>
        <v/>
      </c>
      <c r="M3" s="59" t="str">
        <f>IF(A3="","",TRIM(個人種目!B7)&amp;TRIM(個人種目!C7))</f>
        <v/>
      </c>
      <c r="N3" s="59" t="str">
        <f>IF(A3="","",申込書!$AB$6)</f>
        <v/>
      </c>
    </row>
    <row r="4" spans="1:14" x14ac:dyDescent="0.25">
      <c r="A4" t="str">
        <f>IF(個人種目!B8="","",個人種目!AP8)</f>
        <v/>
      </c>
      <c r="B4">
        <v>0</v>
      </c>
      <c r="C4" s="59" t="str">
        <f>IF(A4="","",個人種目!AR8)</f>
        <v/>
      </c>
      <c r="D4" s="59" t="str">
        <f>IF(A4="","",個人種目!AS8)</f>
        <v/>
      </c>
      <c r="E4" s="60" t="str">
        <f>IF(A4="","",個人種目!F8)</f>
        <v/>
      </c>
      <c r="F4" s="59" t="str">
        <f>IF(A4="","",個人種目!Q8)</f>
        <v/>
      </c>
      <c r="G4" s="59" t="str">
        <f>IF(A4="","",個人種目!AF8)</f>
        <v/>
      </c>
      <c r="H4" s="59" t="str">
        <f>IF(A4="","",個人種目!AG8)</f>
        <v/>
      </c>
      <c r="I4" s="59" t="str">
        <f>IF(A4="","",個人種目!AH8)</f>
        <v/>
      </c>
      <c r="J4" s="59"/>
      <c r="K4" s="59"/>
      <c r="L4" s="59" t="str">
        <f t="shared" si="0"/>
        <v/>
      </c>
      <c r="M4" s="59" t="str">
        <f>IF(A4="","",TRIM(個人種目!B8)&amp;TRIM(個人種目!C8))</f>
        <v/>
      </c>
      <c r="N4" s="59" t="str">
        <f>IF(A4="","",申込書!$AB$6)</f>
        <v/>
      </c>
    </row>
    <row r="5" spans="1:14" x14ac:dyDescent="0.25">
      <c r="A5" t="str">
        <f>IF(個人種目!B9="","",個人種目!AP9)</f>
        <v/>
      </c>
      <c r="B5">
        <v>0</v>
      </c>
      <c r="C5" s="59" t="str">
        <f>IF(A5="","",個人種目!AR9)</f>
        <v/>
      </c>
      <c r="D5" s="59" t="str">
        <f>IF(A5="","",個人種目!AS9)</f>
        <v/>
      </c>
      <c r="E5" s="60" t="str">
        <f>IF(A5="","",個人種目!F9)</f>
        <v/>
      </c>
      <c r="F5" s="59" t="str">
        <f>IF(A5="","",個人種目!Q9)</f>
        <v/>
      </c>
      <c r="G5" s="59" t="str">
        <f>IF(A5="","",個人種目!AF9)</f>
        <v/>
      </c>
      <c r="H5" s="59" t="str">
        <f>IF(A5="","",個人種目!AG9)</f>
        <v/>
      </c>
      <c r="I5" s="59" t="str">
        <f>IF(A5="","",個人種目!AH9)</f>
        <v/>
      </c>
      <c r="J5" s="59"/>
      <c r="K5" s="59"/>
      <c r="L5" s="59" t="str">
        <f t="shared" si="0"/>
        <v/>
      </c>
      <c r="M5" s="59" t="str">
        <f>IF(A5="","",TRIM(個人種目!B9)&amp;TRIM(個人種目!C9))</f>
        <v/>
      </c>
      <c r="N5" s="59" t="str">
        <f>IF(A5="","",申込書!$AB$6)</f>
        <v/>
      </c>
    </row>
    <row r="6" spans="1:14" x14ac:dyDescent="0.25">
      <c r="A6" t="str">
        <f>IF(個人種目!B10="","",個人種目!AP10)</f>
        <v/>
      </c>
      <c r="B6">
        <v>0</v>
      </c>
      <c r="C6" s="59" t="str">
        <f>IF(A6="","",個人種目!AR10)</f>
        <v/>
      </c>
      <c r="D6" s="59" t="str">
        <f>IF(A6="","",個人種目!AS10)</f>
        <v/>
      </c>
      <c r="E6" s="60" t="str">
        <f>IF(A6="","",個人種目!F10)</f>
        <v/>
      </c>
      <c r="F6" s="59" t="str">
        <f>IF(A6="","",個人種目!Q10)</f>
        <v/>
      </c>
      <c r="G6" s="59" t="str">
        <f>IF(A6="","",個人種目!AF10)</f>
        <v/>
      </c>
      <c r="H6" s="59" t="str">
        <f>IF(A6="","",個人種目!AG10)</f>
        <v/>
      </c>
      <c r="I6" s="59" t="str">
        <f>IF(A6="","",個人種目!AH10)</f>
        <v/>
      </c>
      <c r="J6" s="59"/>
      <c r="K6" s="59"/>
      <c r="L6" s="59" t="str">
        <f t="shared" si="0"/>
        <v/>
      </c>
      <c r="M6" s="59" t="str">
        <f>IF(A6="","",TRIM(個人種目!B10)&amp;TRIM(個人種目!C10))</f>
        <v/>
      </c>
      <c r="N6" s="59" t="str">
        <f>IF(A6="","",申込書!$AB$6)</f>
        <v/>
      </c>
    </row>
    <row r="7" spans="1:14" x14ac:dyDescent="0.25">
      <c r="A7" t="str">
        <f>IF(個人種目!B11="","",個人種目!AP11)</f>
        <v/>
      </c>
      <c r="B7">
        <v>0</v>
      </c>
      <c r="C7" s="59" t="str">
        <f>IF(A7="","",個人種目!AR11)</f>
        <v/>
      </c>
      <c r="D7" s="59" t="str">
        <f>IF(A7="","",個人種目!AS11)</f>
        <v/>
      </c>
      <c r="E7" s="60" t="str">
        <f>IF(A7="","",個人種目!F11)</f>
        <v/>
      </c>
      <c r="F7" s="59" t="str">
        <f>IF(A7="","",個人種目!Q11)</f>
        <v/>
      </c>
      <c r="G7" s="59" t="str">
        <f>IF(A7="","",個人種目!AF11)</f>
        <v/>
      </c>
      <c r="H7" s="59" t="str">
        <f>IF(A7="","",個人種目!AG11)</f>
        <v/>
      </c>
      <c r="I7" s="59" t="str">
        <f>IF(A7="","",個人種目!AH11)</f>
        <v/>
      </c>
      <c r="J7" s="59"/>
      <c r="K7" s="59"/>
      <c r="L7" s="59" t="str">
        <f t="shared" si="0"/>
        <v/>
      </c>
      <c r="M7" s="59" t="str">
        <f>IF(A7="","",TRIM(個人種目!B11)&amp;TRIM(個人種目!C11))</f>
        <v/>
      </c>
      <c r="N7" s="59" t="str">
        <f>IF(A7="","",申込書!$AB$6)</f>
        <v/>
      </c>
    </row>
    <row r="8" spans="1:14" x14ac:dyDescent="0.25">
      <c r="A8" t="str">
        <f>IF(個人種目!B12="","",個人種目!AP12)</f>
        <v/>
      </c>
      <c r="B8">
        <v>0</v>
      </c>
      <c r="C8" s="59" t="str">
        <f>IF(A8="","",個人種目!AR12)</f>
        <v/>
      </c>
      <c r="D8" s="59" t="str">
        <f>IF(A8="","",個人種目!AS12)</f>
        <v/>
      </c>
      <c r="E8" s="60" t="str">
        <f>IF(A8="","",個人種目!F12)</f>
        <v/>
      </c>
      <c r="F8" s="59" t="str">
        <f>IF(A8="","",個人種目!Q12)</f>
        <v/>
      </c>
      <c r="G8" s="59" t="str">
        <f>IF(A8="","",個人種目!AF12)</f>
        <v/>
      </c>
      <c r="H8" s="59" t="str">
        <f>IF(A8="","",個人種目!AG12)</f>
        <v/>
      </c>
      <c r="I8" s="59" t="str">
        <f>IF(A8="","",個人種目!AH12)</f>
        <v/>
      </c>
      <c r="J8" s="59"/>
      <c r="K8" s="59"/>
      <c r="L8" s="59" t="str">
        <f t="shared" si="0"/>
        <v/>
      </c>
      <c r="M8" s="59" t="str">
        <f>IF(A8="","",TRIM(個人種目!B12)&amp;TRIM(個人種目!C12))</f>
        <v/>
      </c>
      <c r="N8" s="59" t="str">
        <f>IF(A8="","",申込書!$AB$6)</f>
        <v/>
      </c>
    </row>
    <row r="9" spans="1:14" x14ac:dyDescent="0.25">
      <c r="A9" t="str">
        <f>IF(個人種目!B13="","",個人種目!AP13)</f>
        <v/>
      </c>
      <c r="B9">
        <v>0</v>
      </c>
      <c r="C9" s="59" t="str">
        <f>IF(A9="","",個人種目!AR13)</f>
        <v/>
      </c>
      <c r="D9" s="59" t="str">
        <f>IF(A9="","",個人種目!AS13)</f>
        <v/>
      </c>
      <c r="E9" s="60" t="str">
        <f>IF(A9="","",個人種目!F13)</f>
        <v/>
      </c>
      <c r="F9" s="59" t="str">
        <f>IF(A9="","",個人種目!Q13)</f>
        <v/>
      </c>
      <c r="G9" s="59" t="str">
        <f>IF(A9="","",個人種目!AF13)</f>
        <v/>
      </c>
      <c r="H9" s="59" t="str">
        <f>IF(A9="","",個人種目!AG13)</f>
        <v/>
      </c>
      <c r="I9" s="59" t="str">
        <f>IF(A9="","",個人種目!AH13)</f>
        <v/>
      </c>
      <c r="J9" s="59"/>
      <c r="K9" s="59"/>
      <c r="L9" s="59" t="str">
        <f t="shared" si="0"/>
        <v/>
      </c>
      <c r="M9" s="59" t="str">
        <f>IF(A9="","",TRIM(個人種目!B13)&amp;TRIM(個人種目!C13))</f>
        <v/>
      </c>
      <c r="N9" s="59" t="str">
        <f>IF(A9="","",申込書!$AB$6)</f>
        <v/>
      </c>
    </row>
    <row r="10" spans="1:14" x14ac:dyDescent="0.25">
      <c r="A10" t="str">
        <f>IF(個人種目!B14="","",個人種目!AP14)</f>
        <v/>
      </c>
      <c r="B10">
        <v>0</v>
      </c>
      <c r="C10" s="59" t="str">
        <f>IF(A10="","",個人種目!AR14)</f>
        <v/>
      </c>
      <c r="D10" s="59" t="str">
        <f>IF(A10="","",個人種目!AS14)</f>
        <v/>
      </c>
      <c r="E10" s="60" t="str">
        <f>IF(A10="","",個人種目!F14)</f>
        <v/>
      </c>
      <c r="F10" s="59" t="str">
        <f>IF(A10="","",個人種目!Q14)</f>
        <v/>
      </c>
      <c r="G10" s="59" t="str">
        <f>IF(A10="","",個人種目!AF14)</f>
        <v/>
      </c>
      <c r="H10" s="59" t="str">
        <f>IF(A10="","",個人種目!AG14)</f>
        <v/>
      </c>
      <c r="I10" s="59" t="str">
        <f>IF(A10="","",個人種目!AH14)</f>
        <v/>
      </c>
      <c r="J10" s="59"/>
      <c r="K10" s="59"/>
      <c r="L10" s="59" t="str">
        <f t="shared" si="0"/>
        <v/>
      </c>
      <c r="M10" s="59" t="str">
        <f>IF(A10="","",TRIM(個人種目!B14)&amp;TRIM(個人種目!C14))</f>
        <v/>
      </c>
      <c r="N10" s="59" t="str">
        <f>IF(A10="","",申込書!$AB$6)</f>
        <v/>
      </c>
    </row>
    <row r="11" spans="1:14" x14ac:dyDescent="0.25">
      <c r="A11" t="str">
        <f>IF(個人種目!B15="","",個人種目!AP15)</f>
        <v/>
      </c>
      <c r="B11">
        <v>0</v>
      </c>
      <c r="C11" s="59" t="str">
        <f>IF(A11="","",個人種目!AR15)</f>
        <v/>
      </c>
      <c r="D11" s="59" t="str">
        <f>IF(A11="","",個人種目!AS15)</f>
        <v/>
      </c>
      <c r="E11" s="60" t="str">
        <f>IF(A11="","",個人種目!F15)</f>
        <v/>
      </c>
      <c r="F11" s="59" t="str">
        <f>IF(A11="","",個人種目!Q15)</f>
        <v/>
      </c>
      <c r="G11" s="59" t="str">
        <f>IF(A11="","",個人種目!AF15)</f>
        <v/>
      </c>
      <c r="H11" s="59" t="str">
        <f>IF(A11="","",個人種目!AG15)</f>
        <v/>
      </c>
      <c r="I11" s="59" t="str">
        <f>IF(A11="","",個人種目!AH15)</f>
        <v/>
      </c>
      <c r="J11" s="59"/>
      <c r="K11" s="59"/>
      <c r="L11" s="59" t="str">
        <f t="shared" si="0"/>
        <v/>
      </c>
      <c r="M11" s="59" t="str">
        <f>IF(A11="","",TRIM(個人種目!B15)&amp;TRIM(個人種目!C15))</f>
        <v/>
      </c>
      <c r="N11" s="59" t="str">
        <f>IF(A11="","",申込書!$AB$6)</f>
        <v/>
      </c>
    </row>
    <row r="12" spans="1:14" x14ac:dyDescent="0.25">
      <c r="A12" t="str">
        <f>IF(個人種目!B16="","",個人種目!AP16)</f>
        <v/>
      </c>
      <c r="B12">
        <v>0</v>
      </c>
      <c r="C12" s="59" t="str">
        <f>IF(A12="","",個人種目!AR16)</f>
        <v/>
      </c>
      <c r="D12" s="59" t="str">
        <f>IF(A12="","",個人種目!AS16)</f>
        <v/>
      </c>
      <c r="E12" s="60" t="str">
        <f>IF(A12="","",個人種目!F16)</f>
        <v/>
      </c>
      <c r="F12" s="59" t="str">
        <f>IF(A12="","",個人種目!Q16)</f>
        <v/>
      </c>
      <c r="G12" s="59" t="str">
        <f>IF(A12="","",個人種目!AF16)</f>
        <v/>
      </c>
      <c r="H12" s="59" t="str">
        <f>IF(A12="","",個人種目!AG16)</f>
        <v/>
      </c>
      <c r="I12" s="59" t="str">
        <f>IF(A12="","",個人種目!AH16)</f>
        <v/>
      </c>
      <c r="J12" s="59"/>
      <c r="K12" s="59"/>
      <c r="L12" s="59" t="str">
        <f t="shared" si="0"/>
        <v/>
      </c>
      <c r="M12" s="59" t="str">
        <f>IF(A12="","",TRIM(個人種目!B16)&amp;TRIM(個人種目!C16))</f>
        <v/>
      </c>
      <c r="N12" s="59" t="str">
        <f>IF(A12="","",申込書!$AB$6)</f>
        <v/>
      </c>
    </row>
    <row r="13" spans="1:14" x14ac:dyDescent="0.25">
      <c r="A13" t="str">
        <f>IF(個人種目!B17="","",個人種目!AP17)</f>
        <v/>
      </c>
      <c r="B13">
        <v>0</v>
      </c>
      <c r="C13" s="59" t="str">
        <f>IF(A13="","",個人種目!AR17)</f>
        <v/>
      </c>
      <c r="D13" s="59" t="str">
        <f>IF(A13="","",個人種目!AS17)</f>
        <v/>
      </c>
      <c r="E13" s="60" t="str">
        <f>IF(A13="","",個人種目!F17)</f>
        <v/>
      </c>
      <c r="F13" s="59" t="str">
        <f>IF(A13="","",個人種目!Q17)</f>
        <v/>
      </c>
      <c r="G13" s="59" t="str">
        <f>IF(A13="","",個人種目!AF17)</f>
        <v/>
      </c>
      <c r="H13" s="59" t="str">
        <f>IF(A13="","",個人種目!AG17)</f>
        <v/>
      </c>
      <c r="I13" s="59" t="str">
        <f>IF(A13="","",個人種目!AH17)</f>
        <v/>
      </c>
      <c r="J13" s="59"/>
      <c r="K13" s="59"/>
      <c r="L13" s="59" t="str">
        <f t="shared" si="0"/>
        <v/>
      </c>
      <c r="M13" s="59" t="str">
        <f>IF(A13="","",TRIM(個人種目!B17)&amp;TRIM(個人種目!C17))</f>
        <v/>
      </c>
      <c r="N13" s="59" t="str">
        <f>IF(A13="","",申込書!$AB$6)</f>
        <v/>
      </c>
    </row>
    <row r="14" spans="1:14" x14ac:dyDescent="0.25">
      <c r="A14" t="str">
        <f>IF(個人種目!B18="","",個人種目!AP18)</f>
        <v/>
      </c>
      <c r="B14">
        <v>0</v>
      </c>
      <c r="C14" s="59" t="str">
        <f>IF(A14="","",個人種目!AR18)</f>
        <v/>
      </c>
      <c r="D14" s="59" t="str">
        <f>IF(A14="","",個人種目!AS18)</f>
        <v/>
      </c>
      <c r="E14" s="60" t="str">
        <f>IF(A14="","",個人種目!F18)</f>
        <v/>
      </c>
      <c r="F14" s="59" t="str">
        <f>IF(A14="","",個人種目!Q18)</f>
        <v/>
      </c>
      <c r="G14" s="59" t="str">
        <f>IF(A14="","",個人種目!AF18)</f>
        <v/>
      </c>
      <c r="H14" s="59" t="str">
        <f>IF(A14="","",個人種目!AG18)</f>
        <v/>
      </c>
      <c r="I14" s="59" t="str">
        <f>IF(A14="","",個人種目!AH18)</f>
        <v/>
      </c>
      <c r="J14" s="59"/>
      <c r="K14" s="59"/>
      <c r="L14" s="59" t="str">
        <f t="shared" si="0"/>
        <v/>
      </c>
      <c r="M14" s="59" t="str">
        <f>IF(A14="","",TRIM(個人種目!B18)&amp;TRIM(個人種目!C18))</f>
        <v/>
      </c>
      <c r="N14" s="59" t="str">
        <f>IF(A14="","",申込書!$AB$6)</f>
        <v/>
      </c>
    </row>
    <row r="15" spans="1:14" x14ac:dyDescent="0.25">
      <c r="A15" t="str">
        <f>IF(個人種目!B19="","",個人種目!AP19)</f>
        <v/>
      </c>
      <c r="B15">
        <v>0</v>
      </c>
      <c r="C15" s="59" t="str">
        <f>IF(A15="","",個人種目!AR19)</f>
        <v/>
      </c>
      <c r="D15" s="59" t="str">
        <f>IF(A15="","",個人種目!AS19)</f>
        <v/>
      </c>
      <c r="E15" s="60" t="str">
        <f>IF(A15="","",個人種目!F19)</f>
        <v/>
      </c>
      <c r="F15" s="59" t="str">
        <f>IF(A15="","",個人種目!Q19)</f>
        <v/>
      </c>
      <c r="G15" s="59" t="str">
        <f>IF(A15="","",個人種目!AF19)</f>
        <v/>
      </c>
      <c r="H15" s="59" t="str">
        <f>IF(A15="","",個人種目!AG19)</f>
        <v/>
      </c>
      <c r="I15" s="59" t="str">
        <f>IF(A15="","",個人種目!AH19)</f>
        <v/>
      </c>
      <c r="J15" s="59"/>
      <c r="K15" s="59"/>
      <c r="L15" s="59" t="str">
        <f t="shared" si="0"/>
        <v/>
      </c>
      <c r="M15" s="59" t="str">
        <f>IF(A15="","",TRIM(個人種目!B19)&amp;TRIM(個人種目!C19))</f>
        <v/>
      </c>
      <c r="N15" s="59" t="str">
        <f>IF(A15="","",申込書!$AB$6)</f>
        <v/>
      </c>
    </row>
    <row r="16" spans="1:14" x14ac:dyDescent="0.25">
      <c r="A16" t="str">
        <f>IF(個人種目!B20="","",個人種目!AP20)</f>
        <v/>
      </c>
      <c r="B16">
        <v>0</v>
      </c>
      <c r="C16" s="59" t="str">
        <f>IF(A16="","",個人種目!AR20)</f>
        <v/>
      </c>
      <c r="D16" s="59" t="str">
        <f>IF(A16="","",個人種目!AS20)</f>
        <v/>
      </c>
      <c r="E16" s="60" t="str">
        <f>IF(A16="","",個人種目!F20)</f>
        <v/>
      </c>
      <c r="F16" s="59" t="str">
        <f>IF(A16="","",個人種目!Q20)</f>
        <v/>
      </c>
      <c r="G16" s="59" t="str">
        <f>IF(A16="","",個人種目!AF20)</f>
        <v/>
      </c>
      <c r="H16" s="59" t="str">
        <f>IF(A16="","",個人種目!AG20)</f>
        <v/>
      </c>
      <c r="I16" s="59" t="str">
        <f>IF(A16="","",個人種目!AH20)</f>
        <v/>
      </c>
      <c r="J16" s="59"/>
      <c r="K16" s="59"/>
      <c r="L16" s="59" t="str">
        <f t="shared" si="0"/>
        <v/>
      </c>
      <c r="M16" s="59" t="str">
        <f>IF(A16="","",TRIM(個人種目!B20)&amp;TRIM(個人種目!C20))</f>
        <v/>
      </c>
      <c r="N16" s="59" t="str">
        <f>IF(A16="","",申込書!$AB$6)</f>
        <v/>
      </c>
    </row>
    <row r="17" spans="1:14" x14ac:dyDescent="0.25">
      <c r="A17" t="str">
        <f>IF(個人種目!B21="","",個人種目!AP21)</f>
        <v/>
      </c>
      <c r="B17">
        <v>0</v>
      </c>
      <c r="C17" s="59" t="str">
        <f>IF(A17="","",個人種目!AR21)</f>
        <v/>
      </c>
      <c r="D17" s="59" t="str">
        <f>IF(A17="","",個人種目!AS21)</f>
        <v/>
      </c>
      <c r="E17" s="60" t="str">
        <f>IF(A17="","",個人種目!F21)</f>
        <v/>
      </c>
      <c r="F17" s="59" t="str">
        <f>IF(A17="","",個人種目!Q21)</f>
        <v/>
      </c>
      <c r="G17" s="59" t="str">
        <f>IF(A17="","",個人種目!AF21)</f>
        <v/>
      </c>
      <c r="H17" s="59" t="str">
        <f>IF(A17="","",個人種目!AG21)</f>
        <v/>
      </c>
      <c r="I17" s="59" t="str">
        <f>IF(A17="","",個人種目!AH21)</f>
        <v/>
      </c>
      <c r="J17" s="59"/>
      <c r="K17" s="59"/>
      <c r="L17" s="59" t="str">
        <f t="shared" si="0"/>
        <v/>
      </c>
      <c r="M17" s="59" t="str">
        <f>IF(A17="","",TRIM(個人種目!B21)&amp;TRIM(個人種目!C21))</f>
        <v/>
      </c>
      <c r="N17" s="59" t="str">
        <f>IF(A17="","",申込書!$AB$6)</f>
        <v/>
      </c>
    </row>
    <row r="18" spans="1:14" x14ac:dyDescent="0.25">
      <c r="A18" t="str">
        <f>IF(個人種目!B22="","",個人種目!AP22)</f>
        <v/>
      </c>
      <c r="B18">
        <v>0</v>
      </c>
      <c r="C18" s="59" t="str">
        <f>IF(A18="","",個人種目!AR22)</f>
        <v/>
      </c>
      <c r="D18" s="59" t="str">
        <f>IF(A18="","",個人種目!AS22)</f>
        <v/>
      </c>
      <c r="E18" s="60" t="str">
        <f>IF(A18="","",個人種目!F22)</f>
        <v/>
      </c>
      <c r="F18" s="59" t="str">
        <f>IF(A18="","",個人種目!Q22)</f>
        <v/>
      </c>
      <c r="G18" s="59" t="str">
        <f>IF(A18="","",個人種目!AF22)</f>
        <v/>
      </c>
      <c r="H18" s="59" t="str">
        <f>IF(A18="","",個人種目!AG22)</f>
        <v/>
      </c>
      <c r="I18" s="59" t="str">
        <f>IF(A18="","",個人種目!AH22)</f>
        <v/>
      </c>
      <c r="J18" s="59"/>
      <c r="K18" s="59"/>
      <c r="L18" s="59" t="str">
        <f t="shared" si="0"/>
        <v/>
      </c>
      <c r="M18" s="59" t="str">
        <f>IF(A18="","",TRIM(個人種目!B22)&amp;TRIM(個人種目!C22))</f>
        <v/>
      </c>
      <c r="N18" s="59" t="str">
        <f>IF(A18="","",申込書!$AB$6)</f>
        <v/>
      </c>
    </row>
    <row r="19" spans="1:14" x14ac:dyDescent="0.25">
      <c r="A19" t="str">
        <f>IF(個人種目!B23="","",個人種目!AP23)</f>
        <v/>
      </c>
      <c r="B19">
        <v>0</v>
      </c>
      <c r="C19" s="59" t="str">
        <f>IF(A19="","",個人種目!AR23)</f>
        <v/>
      </c>
      <c r="D19" s="59" t="str">
        <f>IF(A19="","",個人種目!AS23)</f>
        <v/>
      </c>
      <c r="E19" s="60" t="str">
        <f>IF(A19="","",個人種目!F23)</f>
        <v/>
      </c>
      <c r="F19" s="59" t="str">
        <f>IF(A19="","",個人種目!Q23)</f>
        <v/>
      </c>
      <c r="G19" s="59" t="str">
        <f>IF(A19="","",個人種目!AF23)</f>
        <v/>
      </c>
      <c r="H19" s="59" t="str">
        <f>IF(A19="","",個人種目!AG23)</f>
        <v/>
      </c>
      <c r="I19" s="59" t="str">
        <f>IF(A19="","",個人種目!AH23)</f>
        <v/>
      </c>
      <c r="J19" s="59"/>
      <c r="K19" s="59"/>
      <c r="L19" s="59" t="str">
        <f t="shared" si="0"/>
        <v/>
      </c>
      <c r="M19" s="59" t="str">
        <f>IF(A19="","",TRIM(個人種目!B23)&amp;TRIM(個人種目!C23))</f>
        <v/>
      </c>
      <c r="N19" s="59" t="str">
        <f>IF(A19="","",申込書!$AB$6)</f>
        <v/>
      </c>
    </row>
    <row r="20" spans="1:14" x14ac:dyDescent="0.25">
      <c r="A20" t="str">
        <f>IF(個人種目!B24="","",個人種目!AP24)</f>
        <v/>
      </c>
      <c r="B20">
        <v>0</v>
      </c>
      <c r="C20" s="59" t="str">
        <f>IF(A20="","",個人種目!AR24)</f>
        <v/>
      </c>
      <c r="D20" s="59" t="str">
        <f>IF(A20="","",個人種目!AS24)</f>
        <v/>
      </c>
      <c r="E20" s="60" t="str">
        <f>IF(A20="","",個人種目!F24)</f>
        <v/>
      </c>
      <c r="F20" s="59" t="str">
        <f>IF(A20="","",個人種目!Q24)</f>
        <v/>
      </c>
      <c r="G20" s="59" t="str">
        <f>IF(A20="","",個人種目!AF24)</f>
        <v/>
      </c>
      <c r="H20" s="59" t="str">
        <f>IF(A20="","",個人種目!AG24)</f>
        <v/>
      </c>
      <c r="I20" s="59" t="str">
        <f>IF(A20="","",個人種目!AH24)</f>
        <v/>
      </c>
      <c r="J20" s="59"/>
      <c r="K20" s="59"/>
      <c r="L20" s="59" t="str">
        <f t="shared" si="0"/>
        <v/>
      </c>
      <c r="M20" s="59" t="str">
        <f>IF(A20="","",TRIM(個人種目!B24)&amp;TRIM(個人種目!C24))</f>
        <v/>
      </c>
      <c r="N20" s="59" t="str">
        <f>IF(A20="","",申込書!$AB$6)</f>
        <v/>
      </c>
    </row>
    <row r="21" spans="1:14" x14ac:dyDescent="0.25">
      <c r="A21" t="str">
        <f>IF(個人種目!B25="","",個人種目!AP25)</f>
        <v/>
      </c>
      <c r="B21">
        <v>0</v>
      </c>
      <c r="C21" s="59" t="str">
        <f>IF(A21="","",個人種目!AR25)</f>
        <v/>
      </c>
      <c r="D21" s="59" t="str">
        <f>IF(A21="","",個人種目!AS25)</f>
        <v/>
      </c>
      <c r="E21" s="60" t="str">
        <f>IF(A21="","",個人種目!F25)</f>
        <v/>
      </c>
      <c r="F21" s="59" t="str">
        <f>IF(A21="","",個人種目!Q25)</f>
        <v/>
      </c>
      <c r="G21" s="59" t="str">
        <f>IF(A21="","",個人種目!AF25)</f>
        <v/>
      </c>
      <c r="H21" s="59" t="str">
        <f>IF(A21="","",個人種目!AG25)</f>
        <v/>
      </c>
      <c r="I21" s="59" t="str">
        <f>IF(A21="","",個人種目!AH25)</f>
        <v/>
      </c>
      <c r="J21" s="59"/>
      <c r="K21" s="59"/>
      <c r="L21" s="59" t="str">
        <f t="shared" si="0"/>
        <v/>
      </c>
      <c r="M21" s="59" t="str">
        <f>IF(A21="","",TRIM(個人種目!B25)&amp;TRIM(個人種目!C25))</f>
        <v/>
      </c>
      <c r="N21" s="59" t="str">
        <f>IF(A21="","",申込書!$AB$6)</f>
        <v/>
      </c>
    </row>
    <row r="22" spans="1:14" x14ac:dyDescent="0.25">
      <c r="A22" t="str">
        <f>IF(個人種目!B26="","",個人種目!AP26)</f>
        <v/>
      </c>
      <c r="B22">
        <v>0</v>
      </c>
      <c r="C22" s="59" t="str">
        <f>IF(A22="","",個人種目!AR26)</f>
        <v/>
      </c>
      <c r="D22" s="59" t="str">
        <f>IF(A22="","",個人種目!AS26)</f>
        <v/>
      </c>
      <c r="E22" s="60" t="str">
        <f>IF(A22="","",個人種目!F26)</f>
        <v/>
      </c>
      <c r="F22" s="59" t="str">
        <f>IF(A22="","",個人種目!Q26)</f>
        <v/>
      </c>
      <c r="G22" s="59" t="str">
        <f>IF(A22="","",個人種目!AF26)</f>
        <v/>
      </c>
      <c r="H22" s="59" t="str">
        <f>IF(A22="","",個人種目!AG26)</f>
        <v/>
      </c>
      <c r="I22" s="59" t="str">
        <f>IF(A22="","",個人種目!AH26)</f>
        <v/>
      </c>
      <c r="J22" s="59"/>
      <c r="K22" s="59"/>
      <c r="L22" s="59" t="str">
        <f t="shared" si="0"/>
        <v/>
      </c>
      <c r="M22" s="59" t="str">
        <f>IF(A22="","",TRIM(個人種目!B26)&amp;TRIM(個人種目!C26))</f>
        <v/>
      </c>
      <c r="N22" s="59" t="str">
        <f>IF(A22="","",申込書!$AB$6)</f>
        <v/>
      </c>
    </row>
    <row r="23" spans="1:14" x14ac:dyDescent="0.25">
      <c r="A23" t="str">
        <f>IF(個人種目!B27="","",個人種目!AP27)</f>
        <v/>
      </c>
      <c r="B23">
        <v>0</v>
      </c>
      <c r="C23" s="59" t="str">
        <f>IF(A23="","",個人種目!AR27)</f>
        <v/>
      </c>
      <c r="D23" s="59" t="str">
        <f>IF(A23="","",個人種目!AS27)</f>
        <v/>
      </c>
      <c r="E23" s="60" t="str">
        <f>IF(A23="","",個人種目!F27)</f>
        <v/>
      </c>
      <c r="F23" s="59" t="str">
        <f>IF(A23="","",個人種目!Q27)</f>
        <v/>
      </c>
      <c r="G23" s="59" t="str">
        <f>IF(A23="","",個人種目!AF27)</f>
        <v/>
      </c>
      <c r="H23" s="59" t="str">
        <f>IF(A23="","",個人種目!AG27)</f>
        <v/>
      </c>
      <c r="I23" s="59" t="str">
        <f>IF(A23="","",個人種目!AH27)</f>
        <v/>
      </c>
      <c r="J23" s="59"/>
      <c r="K23" s="59"/>
      <c r="L23" s="59" t="str">
        <f t="shared" si="0"/>
        <v/>
      </c>
      <c r="M23" s="59" t="str">
        <f>IF(A23="","",TRIM(個人種目!B27)&amp;TRIM(個人種目!C27))</f>
        <v/>
      </c>
      <c r="N23" s="59" t="str">
        <f>IF(A23="","",申込書!$AB$6)</f>
        <v/>
      </c>
    </row>
    <row r="24" spans="1:14" x14ac:dyDescent="0.25">
      <c r="A24" t="str">
        <f>IF(個人種目!B28="","",個人種目!AP28)</f>
        <v/>
      </c>
      <c r="B24">
        <v>0</v>
      </c>
      <c r="C24" s="59" t="str">
        <f>IF(A24="","",個人種目!AR28)</f>
        <v/>
      </c>
      <c r="D24" s="59" t="str">
        <f>IF(A24="","",個人種目!AS28)</f>
        <v/>
      </c>
      <c r="E24" s="60" t="str">
        <f>IF(A24="","",個人種目!F28)</f>
        <v/>
      </c>
      <c r="F24" s="59" t="str">
        <f>IF(A24="","",個人種目!Q28)</f>
        <v/>
      </c>
      <c r="G24" s="59" t="str">
        <f>IF(A24="","",個人種目!AF28)</f>
        <v/>
      </c>
      <c r="H24" s="59" t="str">
        <f>IF(A24="","",個人種目!AG28)</f>
        <v/>
      </c>
      <c r="I24" s="59" t="str">
        <f>IF(A24="","",個人種目!AH28)</f>
        <v/>
      </c>
      <c r="J24" s="59"/>
      <c r="K24" s="59"/>
      <c r="L24" s="59" t="str">
        <f t="shared" si="0"/>
        <v/>
      </c>
      <c r="M24" s="59" t="str">
        <f>IF(A24="","",TRIM(個人種目!B28)&amp;TRIM(個人種目!C28))</f>
        <v/>
      </c>
      <c r="N24" s="59" t="str">
        <f>IF(A24="","",申込書!$AB$6)</f>
        <v/>
      </c>
    </row>
    <row r="25" spans="1:14" x14ac:dyDescent="0.25">
      <c r="A25" t="str">
        <f>IF(個人種目!B29="","",個人種目!AP29)</f>
        <v/>
      </c>
      <c r="B25">
        <v>0</v>
      </c>
      <c r="C25" s="59" t="str">
        <f>IF(A25="","",個人種目!AR29)</f>
        <v/>
      </c>
      <c r="D25" s="59" t="str">
        <f>IF(A25="","",個人種目!AS29)</f>
        <v/>
      </c>
      <c r="E25" s="60" t="str">
        <f>IF(A25="","",個人種目!F29)</f>
        <v/>
      </c>
      <c r="F25" s="59" t="str">
        <f>IF(A25="","",個人種目!Q29)</f>
        <v/>
      </c>
      <c r="G25" s="59" t="str">
        <f>IF(A25="","",個人種目!AF29)</f>
        <v/>
      </c>
      <c r="H25" s="59" t="str">
        <f>IF(A25="","",個人種目!AG29)</f>
        <v/>
      </c>
      <c r="I25" s="59" t="str">
        <f>IF(A25="","",個人種目!AH29)</f>
        <v/>
      </c>
      <c r="J25" s="59"/>
      <c r="K25" s="59"/>
      <c r="L25" s="59" t="str">
        <f t="shared" si="0"/>
        <v/>
      </c>
      <c r="M25" s="59" t="str">
        <f>IF(A25="","",TRIM(個人種目!B29)&amp;TRIM(個人種目!C29))</f>
        <v/>
      </c>
      <c r="N25" s="59" t="str">
        <f>IF(A25="","",申込書!$AB$6)</f>
        <v/>
      </c>
    </row>
    <row r="26" spans="1:14" x14ac:dyDescent="0.25">
      <c r="A26" t="str">
        <f>IF(個人種目!B30="","",個人種目!AP30)</f>
        <v/>
      </c>
      <c r="B26">
        <v>0</v>
      </c>
      <c r="C26" s="59" t="str">
        <f>IF(A26="","",個人種目!AR30)</f>
        <v/>
      </c>
      <c r="D26" s="59" t="str">
        <f>IF(A26="","",個人種目!AS30)</f>
        <v/>
      </c>
      <c r="E26" s="60" t="str">
        <f>IF(A26="","",個人種目!F30)</f>
        <v/>
      </c>
      <c r="F26" s="59" t="str">
        <f>IF(A26="","",個人種目!Q30)</f>
        <v/>
      </c>
      <c r="G26" s="59" t="str">
        <f>IF(A26="","",個人種目!AF30)</f>
        <v/>
      </c>
      <c r="H26" s="59" t="str">
        <f>IF(A26="","",個人種目!AG30)</f>
        <v/>
      </c>
      <c r="I26" s="59" t="str">
        <f>IF(A26="","",個人種目!AH30)</f>
        <v/>
      </c>
      <c r="J26" s="59"/>
      <c r="K26" s="59"/>
      <c r="L26" s="59" t="str">
        <f t="shared" si="0"/>
        <v/>
      </c>
      <c r="M26" s="59" t="str">
        <f>IF(A26="","",TRIM(個人種目!B30)&amp;TRIM(個人種目!C30))</f>
        <v/>
      </c>
      <c r="N26" s="59" t="str">
        <f>IF(A26="","",申込書!$AB$6)</f>
        <v/>
      </c>
    </row>
    <row r="27" spans="1:14" x14ac:dyDescent="0.25">
      <c r="A27" t="str">
        <f>IF(個人種目!B31="","",個人種目!AP31)</f>
        <v/>
      </c>
      <c r="B27">
        <v>0</v>
      </c>
      <c r="C27" s="59" t="str">
        <f>IF(A27="","",個人種目!AR31)</f>
        <v/>
      </c>
      <c r="D27" s="59" t="str">
        <f>IF(A27="","",個人種目!AS31)</f>
        <v/>
      </c>
      <c r="E27" s="60" t="str">
        <f>IF(A27="","",個人種目!F31)</f>
        <v/>
      </c>
      <c r="F27" s="59" t="str">
        <f>IF(A27="","",個人種目!Q31)</f>
        <v/>
      </c>
      <c r="G27" s="59" t="str">
        <f>IF(A27="","",個人種目!AF31)</f>
        <v/>
      </c>
      <c r="H27" s="59" t="str">
        <f>IF(A27="","",個人種目!AG31)</f>
        <v/>
      </c>
      <c r="I27" s="59" t="str">
        <f>IF(A27="","",個人種目!AH31)</f>
        <v/>
      </c>
      <c r="J27" s="59"/>
      <c r="K27" s="59"/>
      <c r="L27" s="59" t="str">
        <f t="shared" si="0"/>
        <v/>
      </c>
      <c r="M27" s="59" t="str">
        <f>IF(A27="","",TRIM(個人種目!B31)&amp;TRIM(個人種目!C31))</f>
        <v/>
      </c>
      <c r="N27" s="59" t="str">
        <f>IF(A27="","",申込書!$AB$6)</f>
        <v/>
      </c>
    </row>
    <row r="28" spans="1:14" x14ac:dyDescent="0.25">
      <c r="A28" t="str">
        <f>IF(個人種目!B32="","",個人種目!AP32)</f>
        <v/>
      </c>
      <c r="B28">
        <v>0</v>
      </c>
      <c r="C28" s="59" t="str">
        <f>IF(A28="","",個人種目!AR32)</f>
        <v/>
      </c>
      <c r="D28" s="59" t="str">
        <f>IF(A28="","",個人種目!AS32)</f>
        <v/>
      </c>
      <c r="E28" s="60" t="str">
        <f>IF(A28="","",個人種目!F32)</f>
        <v/>
      </c>
      <c r="F28" s="59" t="str">
        <f>IF(A28="","",個人種目!Q32)</f>
        <v/>
      </c>
      <c r="G28" s="59" t="str">
        <f>IF(A28="","",個人種目!AF32)</f>
        <v/>
      </c>
      <c r="H28" s="59" t="str">
        <f>IF(A28="","",個人種目!AG32)</f>
        <v/>
      </c>
      <c r="I28" s="59" t="str">
        <f>IF(A28="","",個人種目!AH32)</f>
        <v/>
      </c>
      <c r="J28" s="59"/>
      <c r="K28" s="59"/>
      <c r="L28" s="59" t="str">
        <f t="shared" si="0"/>
        <v/>
      </c>
      <c r="M28" s="59" t="str">
        <f>IF(A28="","",TRIM(個人種目!B32)&amp;TRIM(個人種目!C32))</f>
        <v/>
      </c>
      <c r="N28" s="59" t="str">
        <f>IF(A28="","",申込書!$AB$6)</f>
        <v/>
      </c>
    </row>
    <row r="29" spans="1:14" x14ac:dyDescent="0.25">
      <c r="A29" t="str">
        <f>IF(個人種目!B33="","",個人種目!AP33)</f>
        <v/>
      </c>
      <c r="B29">
        <v>0</v>
      </c>
      <c r="C29" s="59" t="str">
        <f>IF(A29="","",個人種目!AR33)</f>
        <v/>
      </c>
      <c r="D29" s="59" t="str">
        <f>IF(A29="","",個人種目!AS33)</f>
        <v/>
      </c>
      <c r="E29" s="60" t="str">
        <f>IF(A29="","",個人種目!F33)</f>
        <v/>
      </c>
      <c r="F29" s="59" t="str">
        <f>IF(A29="","",個人種目!Q33)</f>
        <v/>
      </c>
      <c r="G29" s="59" t="str">
        <f>IF(A29="","",個人種目!AF33)</f>
        <v/>
      </c>
      <c r="H29" s="59" t="str">
        <f>IF(A29="","",個人種目!AG33)</f>
        <v/>
      </c>
      <c r="I29" s="59" t="str">
        <f>IF(A29="","",個人種目!AH33)</f>
        <v/>
      </c>
      <c r="J29" s="59"/>
      <c r="K29" s="59"/>
      <c r="L29" s="59" t="str">
        <f t="shared" si="0"/>
        <v/>
      </c>
      <c r="M29" s="59" t="str">
        <f>IF(A29="","",TRIM(個人種目!B33)&amp;TRIM(個人種目!C33))</f>
        <v/>
      </c>
      <c r="N29" s="59" t="str">
        <f>IF(A29="","",申込書!$AB$6)</f>
        <v/>
      </c>
    </row>
    <row r="30" spans="1:14" x14ac:dyDescent="0.25">
      <c r="A30" t="str">
        <f>IF(個人種目!B34="","",個人種目!AP34)</f>
        <v/>
      </c>
      <c r="B30">
        <v>0</v>
      </c>
      <c r="C30" s="59" t="str">
        <f>IF(A30="","",個人種目!AR34)</f>
        <v/>
      </c>
      <c r="D30" s="59" t="str">
        <f>IF(A30="","",個人種目!AS34)</f>
        <v/>
      </c>
      <c r="E30" s="60" t="str">
        <f>IF(A30="","",個人種目!F34)</f>
        <v/>
      </c>
      <c r="F30" s="59" t="str">
        <f>IF(A30="","",個人種目!Q34)</f>
        <v/>
      </c>
      <c r="G30" s="59" t="str">
        <f>IF(A30="","",個人種目!AF34)</f>
        <v/>
      </c>
      <c r="H30" s="59" t="str">
        <f>IF(A30="","",個人種目!AG34)</f>
        <v/>
      </c>
      <c r="I30" s="59" t="str">
        <f>IF(A30="","",個人種目!AH34)</f>
        <v/>
      </c>
      <c r="J30" s="59"/>
      <c r="K30" s="59"/>
      <c r="L30" s="59" t="str">
        <f t="shared" si="0"/>
        <v/>
      </c>
      <c r="M30" s="59" t="str">
        <f>IF(A30="","",TRIM(個人種目!B34)&amp;TRIM(個人種目!C34))</f>
        <v/>
      </c>
      <c r="N30" s="59" t="str">
        <f>IF(A30="","",申込書!$AB$6)</f>
        <v/>
      </c>
    </row>
    <row r="31" spans="1:14" x14ac:dyDescent="0.25">
      <c r="A31" t="str">
        <f>IF(個人種目!B35="","",個人種目!AP35)</f>
        <v/>
      </c>
      <c r="B31">
        <v>0</v>
      </c>
      <c r="C31" s="59" t="str">
        <f>IF(A31="","",個人種目!AR35)</f>
        <v/>
      </c>
      <c r="D31" s="59" t="str">
        <f>IF(A31="","",個人種目!AS35)</f>
        <v/>
      </c>
      <c r="E31" s="60" t="str">
        <f>IF(A31="","",個人種目!F35)</f>
        <v/>
      </c>
      <c r="F31" s="59" t="str">
        <f>IF(A31="","",個人種目!Q35)</f>
        <v/>
      </c>
      <c r="G31" s="59" t="str">
        <f>IF(A31="","",個人種目!AF35)</f>
        <v/>
      </c>
      <c r="H31" s="59" t="str">
        <f>IF(A31="","",個人種目!AG35)</f>
        <v/>
      </c>
      <c r="I31" s="59" t="str">
        <f>IF(A31="","",個人種目!AH35)</f>
        <v/>
      </c>
      <c r="J31" s="59"/>
      <c r="K31" s="59"/>
      <c r="L31" s="59" t="str">
        <f t="shared" si="0"/>
        <v/>
      </c>
      <c r="M31" s="59" t="str">
        <f>IF(A31="","",TRIM(個人種目!B35)&amp;TRIM(個人種目!C35))</f>
        <v/>
      </c>
      <c r="N31" s="59" t="str">
        <f>IF(A31="","",申込書!$AB$6)</f>
        <v/>
      </c>
    </row>
    <row r="32" spans="1:14" x14ac:dyDescent="0.25">
      <c r="A32" t="str">
        <f>IF(個人種目!B36="","",個人種目!AP36)</f>
        <v/>
      </c>
      <c r="B32">
        <v>0</v>
      </c>
      <c r="C32" s="59" t="str">
        <f>IF(A32="","",個人種目!AR36)</f>
        <v/>
      </c>
      <c r="D32" s="59" t="str">
        <f>IF(A32="","",個人種目!AS36)</f>
        <v/>
      </c>
      <c r="E32" s="60" t="str">
        <f>IF(A32="","",個人種目!F36)</f>
        <v/>
      </c>
      <c r="F32" s="59" t="str">
        <f>IF(A32="","",個人種目!Q36)</f>
        <v/>
      </c>
      <c r="G32" s="59" t="str">
        <f>IF(A32="","",個人種目!AF36)</f>
        <v/>
      </c>
      <c r="H32" s="59" t="str">
        <f>IF(A32="","",個人種目!AG36)</f>
        <v/>
      </c>
      <c r="I32" s="59" t="str">
        <f>IF(A32="","",個人種目!AH36)</f>
        <v/>
      </c>
      <c r="J32" s="59"/>
      <c r="K32" s="59"/>
      <c r="L32" s="59" t="str">
        <f t="shared" si="0"/>
        <v/>
      </c>
      <c r="M32" s="59" t="str">
        <f>IF(A32="","",TRIM(個人種目!B36)&amp;TRIM(個人種目!C36))</f>
        <v/>
      </c>
      <c r="N32" s="59" t="str">
        <f>IF(A32="","",申込書!$AB$6)</f>
        <v/>
      </c>
    </row>
    <row r="33" spans="1:14" x14ac:dyDescent="0.25">
      <c r="A33" t="str">
        <f>IF(個人種目!B37="","",個人種目!AP37)</f>
        <v/>
      </c>
      <c r="B33">
        <v>0</v>
      </c>
      <c r="C33" s="59" t="str">
        <f>IF(A33="","",個人種目!AR37)</f>
        <v/>
      </c>
      <c r="D33" s="59" t="str">
        <f>IF(A33="","",個人種目!AS37)</f>
        <v/>
      </c>
      <c r="E33" s="60" t="str">
        <f>IF(A33="","",個人種目!F37)</f>
        <v/>
      </c>
      <c r="F33" s="59" t="str">
        <f>IF(A33="","",個人種目!Q37)</f>
        <v/>
      </c>
      <c r="G33" s="59" t="str">
        <f>IF(A33="","",個人種目!AF37)</f>
        <v/>
      </c>
      <c r="H33" s="59" t="str">
        <f>IF(A33="","",個人種目!AG37)</f>
        <v/>
      </c>
      <c r="I33" s="59" t="str">
        <f>IF(A33="","",個人種目!AH37)</f>
        <v/>
      </c>
      <c r="J33" s="59"/>
      <c r="K33" s="59"/>
      <c r="L33" s="59" t="str">
        <f t="shared" si="0"/>
        <v/>
      </c>
      <c r="M33" s="59" t="str">
        <f>IF(A33="","",TRIM(個人種目!B37)&amp;TRIM(個人種目!C37))</f>
        <v/>
      </c>
      <c r="N33" s="59" t="str">
        <f>IF(A33="","",申込書!$AB$6)</f>
        <v/>
      </c>
    </row>
    <row r="34" spans="1:14" x14ac:dyDescent="0.25">
      <c r="A34" t="str">
        <f>IF(個人種目!B38="","",個人種目!AP38)</f>
        <v/>
      </c>
      <c r="B34">
        <v>0</v>
      </c>
      <c r="C34" s="59" t="str">
        <f>IF(A34="","",個人種目!AR38)</f>
        <v/>
      </c>
      <c r="D34" s="59" t="str">
        <f>IF(A34="","",個人種目!AS38)</f>
        <v/>
      </c>
      <c r="E34" s="60" t="str">
        <f>IF(A34="","",個人種目!F38)</f>
        <v/>
      </c>
      <c r="F34" s="59" t="str">
        <f>IF(A34="","",個人種目!Q38)</f>
        <v/>
      </c>
      <c r="G34" s="59" t="str">
        <f>IF(A34="","",個人種目!AF38)</f>
        <v/>
      </c>
      <c r="H34" s="59" t="str">
        <f>IF(A34="","",個人種目!AG38)</f>
        <v/>
      </c>
      <c r="I34" s="59" t="str">
        <f>IF(A34="","",個人種目!AH38)</f>
        <v/>
      </c>
      <c r="J34" s="59"/>
      <c r="K34" s="59"/>
      <c r="L34" s="59" t="str">
        <f t="shared" si="0"/>
        <v/>
      </c>
      <c r="M34" s="59" t="str">
        <f>IF(A34="","",TRIM(個人種目!B38)&amp;TRIM(個人種目!C38))</f>
        <v/>
      </c>
      <c r="N34" s="59" t="str">
        <f>IF(A34="","",申込書!$AB$6)</f>
        <v/>
      </c>
    </row>
    <row r="35" spans="1:14" x14ac:dyDescent="0.25">
      <c r="A35" t="str">
        <f>IF(個人種目!B39="","",個人種目!AP39)</f>
        <v/>
      </c>
      <c r="B35">
        <v>0</v>
      </c>
      <c r="C35" s="59" t="str">
        <f>IF(A35="","",個人種目!AR39)</f>
        <v/>
      </c>
      <c r="D35" s="59" t="str">
        <f>IF(A35="","",個人種目!AS39)</f>
        <v/>
      </c>
      <c r="E35" s="60" t="str">
        <f>IF(A35="","",個人種目!F39)</f>
        <v/>
      </c>
      <c r="F35" s="59" t="str">
        <f>IF(A35="","",個人種目!Q39)</f>
        <v/>
      </c>
      <c r="G35" s="59" t="str">
        <f>IF(A35="","",個人種目!AF39)</f>
        <v/>
      </c>
      <c r="H35" s="59" t="str">
        <f>IF(A35="","",個人種目!AG39)</f>
        <v/>
      </c>
      <c r="I35" s="59" t="str">
        <f>IF(A35="","",個人種目!AH39)</f>
        <v/>
      </c>
      <c r="J35" s="59"/>
      <c r="K35" s="59"/>
      <c r="L35" s="59" t="str">
        <f t="shared" si="0"/>
        <v/>
      </c>
      <c r="M35" s="59" t="str">
        <f>IF(A35="","",TRIM(個人種目!B39)&amp;TRIM(個人種目!C39))</f>
        <v/>
      </c>
      <c r="N35" s="59" t="str">
        <f>IF(A35="","",申込書!$AB$6)</f>
        <v/>
      </c>
    </row>
    <row r="36" spans="1:14" x14ac:dyDescent="0.25">
      <c r="A36" t="str">
        <f>IF(個人種目!B40="","",個人種目!AP40)</f>
        <v/>
      </c>
      <c r="B36">
        <v>0</v>
      </c>
      <c r="C36" s="59" t="str">
        <f>IF(A36="","",個人種目!AR40)</f>
        <v/>
      </c>
      <c r="D36" s="59" t="str">
        <f>IF(A36="","",個人種目!AS40)</f>
        <v/>
      </c>
      <c r="E36" s="60" t="str">
        <f>IF(A36="","",個人種目!F40)</f>
        <v/>
      </c>
      <c r="F36" s="59" t="str">
        <f>IF(A36="","",個人種目!Q40)</f>
        <v/>
      </c>
      <c r="G36" s="59" t="str">
        <f>IF(A36="","",個人種目!AF40)</f>
        <v/>
      </c>
      <c r="H36" s="59" t="str">
        <f>IF(A36="","",個人種目!AG40)</f>
        <v/>
      </c>
      <c r="I36" s="59" t="str">
        <f>IF(A36="","",個人種目!AH40)</f>
        <v/>
      </c>
      <c r="J36" s="59"/>
      <c r="K36" s="59"/>
      <c r="L36" s="59" t="str">
        <f t="shared" si="0"/>
        <v/>
      </c>
      <c r="M36" s="59" t="str">
        <f>IF(A36="","",TRIM(個人種目!B40)&amp;TRIM(個人種目!C40))</f>
        <v/>
      </c>
      <c r="N36" s="59" t="str">
        <f>IF(A36="","",申込書!$AB$6)</f>
        <v/>
      </c>
    </row>
    <row r="37" spans="1:14" x14ac:dyDescent="0.25">
      <c r="A37" t="str">
        <f>IF(個人種目!B41="","",個人種目!AP41)</f>
        <v/>
      </c>
      <c r="B37">
        <v>0</v>
      </c>
      <c r="C37" s="59" t="str">
        <f>IF(A37="","",個人種目!AR41)</f>
        <v/>
      </c>
      <c r="D37" s="59" t="str">
        <f>IF(A37="","",個人種目!AS41)</f>
        <v/>
      </c>
      <c r="E37" s="60" t="str">
        <f>IF(A37="","",個人種目!F41)</f>
        <v/>
      </c>
      <c r="F37" s="59" t="str">
        <f>IF(A37="","",個人種目!Q41)</f>
        <v/>
      </c>
      <c r="G37" s="59" t="str">
        <f>IF(A37="","",個人種目!AF41)</f>
        <v/>
      </c>
      <c r="H37" s="59" t="str">
        <f>IF(A37="","",個人種目!AG41)</f>
        <v/>
      </c>
      <c r="I37" s="59" t="str">
        <f>IF(A37="","",個人種目!AH41)</f>
        <v/>
      </c>
      <c r="J37" s="59"/>
      <c r="K37" s="59"/>
      <c r="L37" s="59" t="str">
        <f t="shared" si="0"/>
        <v/>
      </c>
      <c r="M37" s="59" t="str">
        <f>IF(A37="","",TRIM(個人種目!B41)&amp;TRIM(個人種目!C41))</f>
        <v/>
      </c>
      <c r="N37" s="59" t="str">
        <f>IF(A37="","",申込書!$AB$6)</f>
        <v/>
      </c>
    </row>
    <row r="38" spans="1:14" x14ac:dyDescent="0.25">
      <c r="A38" t="str">
        <f>IF(個人種目!B42="","",個人種目!AP42)</f>
        <v/>
      </c>
      <c r="B38">
        <v>0</v>
      </c>
      <c r="C38" s="59" t="str">
        <f>IF(A38="","",個人種目!AR42)</f>
        <v/>
      </c>
      <c r="D38" s="59" t="str">
        <f>IF(A38="","",個人種目!AS42)</f>
        <v/>
      </c>
      <c r="E38" s="60" t="str">
        <f>IF(A38="","",個人種目!F42)</f>
        <v/>
      </c>
      <c r="F38" s="59" t="str">
        <f>IF(A38="","",個人種目!Q42)</f>
        <v/>
      </c>
      <c r="G38" s="59" t="str">
        <f>IF(A38="","",個人種目!AF42)</f>
        <v/>
      </c>
      <c r="H38" s="59" t="str">
        <f>IF(A38="","",個人種目!AG42)</f>
        <v/>
      </c>
      <c r="I38" s="59" t="str">
        <f>IF(A38="","",個人種目!AH42)</f>
        <v/>
      </c>
      <c r="J38" s="59"/>
      <c r="K38" s="59"/>
      <c r="L38" s="59" t="str">
        <f t="shared" si="0"/>
        <v/>
      </c>
      <c r="M38" s="59" t="str">
        <f>IF(A38="","",TRIM(個人種目!B42)&amp;TRIM(個人種目!C42))</f>
        <v/>
      </c>
      <c r="N38" s="59" t="str">
        <f>IF(A38="","",申込書!$AB$6)</f>
        <v/>
      </c>
    </row>
    <row r="39" spans="1:14" x14ac:dyDescent="0.25">
      <c r="A39" t="str">
        <f>IF(個人種目!B43="","",個人種目!AP43)</f>
        <v/>
      </c>
      <c r="B39">
        <v>0</v>
      </c>
      <c r="C39" s="59" t="str">
        <f>IF(A39="","",個人種目!AR43)</f>
        <v/>
      </c>
      <c r="D39" s="59" t="str">
        <f>IF(A39="","",個人種目!AS43)</f>
        <v/>
      </c>
      <c r="E39" s="60" t="str">
        <f>IF(A39="","",個人種目!F43)</f>
        <v/>
      </c>
      <c r="F39" s="59" t="str">
        <f>IF(A39="","",個人種目!Q43)</f>
        <v/>
      </c>
      <c r="G39" s="59" t="str">
        <f>IF(A39="","",個人種目!AF43)</f>
        <v/>
      </c>
      <c r="H39" s="59" t="str">
        <f>IF(A39="","",個人種目!AG43)</f>
        <v/>
      </c>
      <c r="I39" s="59" t="str">
        <f>IF(A39="","",個人種目!AH43)</f>
        <v/>
      </c>
      <c r="J39" s="59"/>
      <c r="K39" s="59"/>
      <c r="L39" s="59" t="str">
        <f t="shared" si="0"/>
        <v/>
      </c>
      <c r="M39" s="59" t="str">
        <f>IF(A39="","",TRIM(個人種目!B43)&amp;TRIM(個人種目!C43))</f>
        <v/>
      </c>
      <c r="N39" s="59" t="str">
        <f>IF(A39="","",申込書!$AB$6)</f>
        <v/>
      </c>
    </row>
    <row r="40" spans="1:14" x14ac:dyDescent="0.25">
      <c r="A40" t="str">
        <f>IF(個人種目!B44="","",個人種目!AP44)</f>
        <v/>
      </c>
      <c r="B40">
        <v>0</v>
      </c>
      <c r="C40" s="59" t="str">
        <f>IF(A40="","",個人種目!AR44)</f>
        <v/>
      </c>
      <c r="D40" s="59" t="str">
        <f>IF(A40="","",個人種目!AS44)</f>
        <v/>
      </c>
      <c r="E40" s="60" t="str">
        <f>IF(A40="","",個人種目!F44)</f>
        <v/>
      </c>
      <c r="F40" s="59" t="str">
        <f>IF(A40="","",個人種目!Q44)</f>
        <v/>
      </c>
      <c r="G40" s="59" t="str">
        <f>IF(A40="","",個人種目!AF44)</f>
        <v/>
      </c>
      <c r="H40" s="59" t="str">
        <f>IF(A40="","",個人種目!AG44)</f>
        <v/>
      </c>
      <c r="I40" s="59" t="str">
        <f>IF(A40="","",個人種目!AH44)</f>
        <v/>
      </c>
      <c r="J40" s="59"/>
      <c r="K40" s="59"/>
      <c r="L40" s="59" t="str">
        <f t="shared" si="0"/>
        <v/>
      </c>
      <c r="M40" s="59" t="str">
        <f>IF(A40="","",TRIM(個人種目!B44)&amp;TRIM(個人種目!C44))</f>
        <v/>
      </c>
      <c r="N40" s="59" t="str">
        <f>IF(A40="","",申込書!$AB$6)</f>
        <v/>
      </c>
    </row>
    <row r="41" spans="1:14" x14ac:dyDescent="0.25">
      <c r="A41" t="str">
        <f>IF(個人種目!B45="","",個人種目!AP45)</f>
        <v/>
      </c>
      <c r="B41">
        <v>0</v>
      </c>
      <c r="C41" s="59" t="str">
        <f>IF(A41="","",個人種目!AR45)</f>
        <v/>
      </c>
      <c r="D41" s="59" t="str">
        <f>IF(A41="","",個人種目!AS45)</f>
        <v/>
      </c>
      <c r="E41" s="60" t="str">
        <f>IF(A41="","",個人種目!F45)</f>
        <v/>
      </c>
      <c r="F41" s="59" t="str">
        <f>IF(A41="","",個人種目!Q45)</f>
        <v/>
      </c>
      <c r="G41" s="59" t="str">
        <f>IF(A41="","",個人種目!AF45)</f>
        <v/>
      </c>
      <c r="H41" s="59" t="str">
        <f>IF(A41="","",個人種目!AG45)</f>
        <v/>
      </c>
      <c r="I41" s="59" t="str">
        <f>IF(A41="","",個人種目!AH45)</f>
        <v/>
      </c>
      <c r="J41" s="59"/>
      <c r="K41" s="59"/>
      <c r="L41" s="59" t="str">
        <f t="shared" si="0"/>
        <v/>
      </c>
      <c r="M41" s="59" t="str">
        <f>IF(A41="","",TRIM(個人種目!B45)&amp;TRIM(個人種目!C45))</f>
        <v/>
      </c>
      <c r="N41" s="59" t="str">
        <f>IF(A41="","",申込書!$AB$6)</f>
        <v/>
      </c>
    </row>
    <row r="42" spans="1:14" x14ac:dyDescent="0.25">
      <c r="A42" t="str">
        <f>IF(個人種目!B46="","",個人種目!AP46)</f>
        <v/>
      </c>
      <c r="B42">
        <v>0</v>
      </c>
      <c r="C42" s="59" t="str">
        <f>IF(A42="","",個人種目!AR46)</f>
        <v/>
      </c>
      <c r="D42" s="59" t="str">
        <f>IF(A42="","",個人種目!AS46)</f>
        <v/>
      </c>
      <c r="E42" s="60" t="str">
        <f>IF(A42="","",個人種目!F46)</f>
        <v/>
      </c>
      <c r="F42" s="59" t="str">
        <f>IF(A42="","",個人種目!Q46)</f>
        <v/>
      </c>
      <c r="G42" s="59" t="str">
        <f>IF(A42="","",個人種目!AF46)</f>
        <v/>
      </c>
      <c r="H42" s="59" t="str">
        <f>IF(A42="","",個人種目!AG46)</f>
        <v/>
      </c>
      <c r="I42" s="59" t="str">
        <f>IF(A42="","",個人種目!AH46)</f>
        <v/>
      </c>
      <c r="J42" s="59"/>
      <c r="K42" s="59"/>
      <c r="L42" s="59" t="str">
        <f t="shared" si="0"/>
        <v/>
      </c>
      <c r="M42" s="59" t="str">
        <f>IF(A42="","",TRIM(個人種目!B46)&amp;TRIM(個人種目!C46))</f>
        <v/>
      </c>
      <c r="N42" s="59" t="str">
        <f>IF(A42="","",申込書!$AB$6)</f>
        <v/>
      </c>
    </row>
    <row r="43" spans="1:14" x14ac:dyDescent="0.25">
      <c r="A43" t="str">
        <f>IF(個人種目!B47="","",個人種目!AP47)</f>
        <v/>
      </c>
      <c r="B43">
        <v>0</v>
      </c>
      <c r="C43" s="59" t="str">
        <f>IF(A43="","",個人種目!AR47)</f>
        <v/>
      </c>
      <c r="D43" s="59" t="str">
        <f>IF(A43="","",個人種目!AS47)</f>
        <v/>
      </c>
      <c r="E43" s="60" t="str">
        <f>IF(A43="","",個人種目!F47)</f>
        <v/>
      </c>
      <c r="F43" s="59" t="str">
        <f>IF(A43="","",個人種目!Q47)</f>
        <v/>
      </c>
      <c r="G43" s="59" t="str">
        <f>IF(A43="","",個人種目!AF47)</f>
        <v/>
      </c>
      <c r="H43" s="59" t="str">
        <f>IF(A43="","",個人種目!AG47)</f>
        <v/>
      </c>
      <c r="I43" s="59" t="str">
        <f>IF(A43="","",個人種目!AH47)</f>
        <v/>
      </c>
      <c r="J43" s="59"/>
      <c r="K43" s="59"/>
      <c r="L43" s="59" t="str">
        <f t="shared" si="0"/>
        <v/>
      </c>
      <c r="M43" s="59" t="str">
        <f>IF(A43="","",TRIM(個人種目!B47)&amp;TRIM(個人種目!C47))</f>
        <v/>
      </c>
      <c r="N43" s="59" t="str">
        <f>IF(A43="","",申込書!$AB$6)</f>
        <v/>
      </c>
    </row>
    <row r="44" spans="1:14" x14ac:dyDescent="0.25">
      <c r="A44" t="str">
        <f>IF(個人種目!B48="","",個人種目!AP48)</f>
        <v/>
      </c>
      <c r="B44">
        <v>0</v>
      </c>
      <c r="C44" s="59" t="str">
        <f>IF(A44="","",個人種目!AR48)</f>
        <v/>
      </c>
      <c r="D44" s="59" t="str">
        <f>IF(A44="","",個人種目!AS48)</f>
        <v/>
      </c>
      <c r="E44" s="60" t="str">
        <f>IF(A44="","",個人種目!F48)</f>
        <v/>
      </c>
      <c r="F44" s="59" t="str">
        <f>IF(A44="","",個人種目!Q48)</f>
        <v/>
      </c>
      <c r="G44" s="59" t="str">
        <f>IF(A44="","",個人種目!AF48)</f>
        <v/>
      </c>
      <c r="H44" s="59" t="str">
        <f>IF(A44="","",個人種目!AG48)</f>
        <v/>
      </c>
      <c r="I44" s="59" t="str">
        <f>IF(A44="","",個人種目!AH48)</f>
        <v/>
      </c>
      <c r="J44" s="59"/>
      <c r="K44" s="59"/>
      <c r="L44" s="59" t="str">
        <f t="shared" si="0"/>
        <v/>
      </c>
      <c r="M44" s="59" t="str">
        <f>IF(A44="","",TRIM(個人種目!B48)&amp;TRIM(個人種目!C48))</f>
        <v/>
      </c>
      <c r="N44" s="59" t="str">
        <f>IF(A44="","",申込書!$AB$6)</f>
        <v/>
      </c>
    </row>
    <row r="45" spans="1:14" x14ac:dyDescent="0.25">
      <c r="A45" t="str">
        <f>IF(個人種目!B49="","",個人種目!AP49)</f>
        <v/>
      </c>
      <c r="B45">
        <v>0</v>
      </c>
      <c r="C45" s="59" t="str">
        <f>IF(A45="","",個人種目!AR49)</f>
        <v/>
      </c>
      <c r="D45" s="59" t="str">
        <f>IF(A45="","",個人種目!AS49)</f>
        <v/>
      </c>
      <c r="E45" s="60" t="str">
        <f>IF(A45="","",個人種目!F49)</f>
        <v/>
      </c>
      <c r="F45" s="59" t="str">
        <f>IF(A45="","",個人種目!Q49)</f>
        <v/>
      </c>
      <c r="G45" s="59" t="str">
        <f>IF(A45="","",個人種目!AF49)</f>
        <v/>
      </c>
      <c r="H45" s="59" t="str">
        <f>IF(A45="","",個人種目!AG49)</f>
        <v/>
      </c>
      <c r="I45" s="59" t="str">
        <f>IF(A45="","",個人種目!AH49)</f>
        <v/>
      </c>
      <c r="J45" s="59"/>
      <c r="K45" s="59"/>
      <c r="L45" s="59" t="str">
        <f t="shared" si="0"/>
        <v/>
      </c>
      <c r="M45" s="59" t="str">
        <f>IF(A45="","",TRIM(個人種目!B49)&amp;TRIM(個人種目!C49))</f>
        <v/>
      </c>
      <c r="N45" s="59" t="str">
        <f>IF(A45="","",申込書!$AB$6)</f>
        <v/>
      </c>
    </row>
    <row r="46" spans="1:14" x14ac:dyDescent="0.25">
      <c r="A46" t="str">
        <f>IF(個人種目!B50="","",個人種目!AP50)</f>
        <v/>
      </c>
      <c r="B46">
        <v>0</v>
      </c>
      <c r="C46" s="59" t="str">
        <f>IF(A46="","",個人種目!AR50)</f>
        <v/>
      </c>
      <c r="D46" s="59" t="str">
        <f>IF(A46="","",個人種目!AS50)</f>
        <v/>
      </c>
      <c r="E46" s="60" t="str">
        <f>IF(A46="","",個人種目!F50)</f>
        <v/>
      </c>
      <c r="F46" s="59" t="str">
        <f>IF(A46="","",個人種目!Q50)</f>
        <v/>
      </c>
      <c r="G46" s="59" t="str">
        <f>IF(A46="","",個人種目!AF50)</f>
        <v/>
      </c>
      <c r="H46" s="59" t="str">
        <f>IF(A46="","",個人種目!AG50)</f>
        <v/>
      </c>
      <c r="I46" s="59" t="str">
        <f>IF(A46="","",個人種目!AH50)</f>
        <v/>
      </c>
      <c r="J46" s="59"/>
      <c r="K46" s="59"/>
      <c r="L46" s="59" t="str">
        <f t="shared" si="0"/>
        <v/>
      </c>
      <c r="M46" s="59" t="str">
        <f>IF(A46="","",TRIM(個人種目!B50)&amp;TRIM(個人種目!C50))</f>
        <v/>
      </c>
      <c r="N46" s="59" t="str">
        <f>IF(A46="","",申込書!$AB$6)</f>
        <v/>
      </c>
    </row>
    <row r="47" spans="1:14" x14ac:dyDescent="0.25">
      <c r="A47" t="str">
        <f>IF(個人種目!B51="","",個人種目!AP51)</f>
        <v/>
      </c>
      <c r="B47">
        <v>0</v>
      </c>
      <c r="C47" s="59" t="str">
        <f>IF(A47="","",個人種目!AR51)</f>
        <v/>
      </c>
      <c r="D47" s="59" t="str">
        <f>IF(A47="","",個人種目!AS51)</f>
        <v/>
      </c>
      <c r="E47" s="60" t="str">
        <f>IF(A47="","",個人種目!F51)</f>
        <v/>
      </c>
      <c r="F47" s="59" t="str">
        <f>IF(A47="","",個人種目!Q51)</f>
        <v/>
      </c>
      <c r="G47" s="59" t="str">
        <f>IF(A47="","",個人種目!AF51)</f>
        <v/>
      </c>
      <c r="H47" s="59" t="str">
        <f>IF(A47="","",個人種目!AG51)</f>
        <v/>
      </c>
      <c r="I47" s="59" t="str">
        <f>IF(A47="","",個人種目!AH51)</f>
        <v/>
      </c>
      <c r="J47" s="59"/>
      <c r="K47" s="59"/>
      <c r="L47" s="59" t="str">
        <f t="shared" si="0"/>
        <v/>
      </c>
      <c r="M47" s="59" t="str">
        <f>IF(A47="","",TRIM(個人種目!B51)&amp;TRIM(個人種目!C51))</f>
        <v/>
      </c>
      <c r="N47" s="59" t="str">
        <f>IF(A47="","",申込書!$AB$6)</f>
        <v/>
      </c>
    </row>
    <row r="48" spans="1:14" x14ac:dyDescent="0.25">
      <c r="A48" t="str">
        <f>IF(個人種目!B52="","",個人種目!AP52)</f>
        <v/>
      </c>
      <c r="B48">
        <v>0</v>
      </c>
      <c r="C48" s="59" t="str">
        <f>IF(A48="","",個人種目!AR52)</f>
        <v/>
      </c>
      <c r="D48" s="59" t="str">
        <f>IF(A48="","",個人種目!AS52)</f>
        <v/>
      </c>
      <c r="E48" s="60" t="str">
        <f>IF(A48="","",個人種目!F52)</f>
        <v/>
      </c>
      <c r="F48" s="59" t="str">
        <f>IF(A48="","",個人種目!Q52)</f>
        <v/>
      </c>
      <c r="G48" s="59" t="str">
        <f>IF(A48="","",個人種目!AF52)</f>
        <v/>
      </c>
      <c r="H48" s="59" t="str">
        <f>IF(A48="","",個人種目!AG52)</f>
        <v/>
      </c>
      <c r="I48" s="59" t="str">
        <f>IF(A48="","",個人種目!AH52)</f>
        <v/>
      </c>
      <c r="J48" s="59"/>
      <c r="K48" s="59"/>
      <c r="L48" s="59" t="str">
        <f t="shared" si="0"/>
        <v/>
      </c>
      <c r="M48" s="59" t="str">
        <f>IF(A48="","",TRIM(個人種目!B52)&amp;TRIM(個人種目!C52))</f>
        <v/>
      </c>
      <c r="N48" s="59" t="str">
        <f>IF(A48="","",申込書!$AB$6)</f>
        <v/>
      </c>
    </row>
    <row r="49" spans="1:14" x14ac:dyDescent="0.25">
      <c r="A49" t="str">
        <f>IF(個人種目!B53="","",個人種目!AP53)</f>
        <v/>
      </c>
      <c r="B49">
        <v>0</v>
      </c>
      <c r="C49" s="59" t="str">
        <f>IF(A49="","",個人種目!AR53)</f>
        <v/>
      </c>
      <c r="D49" s="59" t="str">
        <f>IF(A49="","",個人種目!AS53)</f>
        <v/>
      </c>
      <c r="E49" s="60" t="str">
        <f>IF(A49="","",個人種目!F53)</f>
        <v/>
      </c>
      <c r="F49" s="59" t="str">
        <f>IF(A49="","",個人種目!Q53)</f>
        <v/>
      </c>
      <c r="G49" s="59" t="str">
        <f>IF(A49="","",個人種目!AF53)</f>
        <v/>
      </c>
      <c r="H49" s="59" t="str">
        <f>IF(A49="","",個人種目!AG53)</f>
        <v/>
      </c>
      <c r="I49" s="59" t="str">
        <f>IF(A49="","",個人種目!AH53)</f>
        <v/>
      </c>
      <c r="J49" s="59"/>
      <c r="K49" s="59"/>
      <c r="L49" s="59" t="str">
        <f t="shared" si="0"/>
        <v/>
      </c>
      <c r="M49" s="59" t="str">
        <f>IF(A49="","",TRIM(個人種目!B53)&amp;TRIM(個人種目!C53))</f>
        <v/>
      </c>
      <c r="N49" s="59" t="str">
        <f>IF(A49="","",申込書!$AB$6)</f>
        <v/>
      </c>
    </row>
    <row r="50" spans="1:14" x14ac:dyDescent="0.25">
      <c r="A50" t="str">
        <f>IF(個人種目!B54="","",個人種目!AP54)</f>
        <v/>
      </c>
      <c r="B50">
        <v>0</v>
      </c>
      <c r="C50" s="59" t="str">
        <f>IF(A50="","",個人種目!AR54)</f>
        <v/>
      </c>
      <c r="D50" s="59" t="str">
        <f>IF(A50="","",個人種目!AS54)</f>
        <v/>
      </c>
      <c r="E50" s="60" t="str">
        <f>IF(A50="","",個人種目!F54)</f>
        <v/>
      </c>
      <c r="F50" s="59" t="str">
        <f>IF(A50="","",個人種目!Q54)</f>
        <v/>
      </c>
      <c r="G50" s="59" t="str">
        <f>IF(A50="","",個人種目!AF54)</f>
        <v/>
      </c>
      <c r="H50" s="59" t="str">
        <f>IF(A50="","",個人種目!AG54)</f>
        <v/>
      </c>
      <c r="I50" s="59" t="str">
        <f>IF(A50="","",個人種目!AH54)</f>
        <v/>
      </c>
      <c r="J50" s="59"/>
      <c r="K50" s="59"/>
      <c r="L50" s="59" t="str">
        <f t="shared" si="0"/>
        <v/>
      </c>
      <c r="M50" s="59" t="str">
        <f>IF(A50="","",TRIM(個人種目!B54)&amp;TRIM(個人種目!C54))</f>
        <v/>
      </c>
      <c r="N50" s="59" t="str">
        <f>IF(A50="","",申込書!$AB$6)</f>
        <v/>
      </c>
    </row>
    <row r="51" spans="1:14" x14ac:dyDescent="0.25">
      <c r="A51" s="58" t="str">
        <f>IF(個人種目!B55="","",個人種目!AP55)</f>
        <v/>
      </c>
      <c r="B51" s="58">
        <v>0</v>
      </c>
      <c r="C51" s="58" t="str">
        <f>IF(A51="","",個人種目!AR55)</f>
        <v/>
      </c>
      <c r="D51" s="58" t="str">
        <f>IF(A51="","",個人種目!AS55)</f>
        <v/>
      </c>
      <c r="E51" s="61" t="str">
        <f>IF(A51="","",個人種目!F55)</f>
        <v/>
      </c>
      <c r="F51" s="58" t="str">
        <f>IF(A51="","",個人種目!Q55)</f>
        <v/>
      </c>
      <c r="G51" s="58" t="str">
        <f>IF(A51="","",個人種目!AF55)</f>
        <v/>
      </c>
      <c r="H51" s="58" t="str">
        <f>IF(A51="","",個人種目!AG55)</f>
        <v/>
      </c>
      <c r="I51" s="58" t="str">
        <f>IF(A51="","",個人種目!AH55)</f>
        <v/>
      </c>
      <c r="J51" s="58"/>
      <c r="K51" s="58"/>
      <c r="L51" s="58" t="str">
        <f t="shared" si="0"/>
        <v/>
      </c>
      <c r="M51" s="58" t="str">
        <f>IF(A51="","",TRIM(個人種目!B55)&amp;TRIM(個人種目!C55))</f>
        <v/>
      </c>
      <c r="N51" s="58" t="str">
        <f>IF(A51="","",申込書!$AB$6)</f>
        <v/>
      </c>
    </row>
    <row r="52" spans="1:14" x14ac:dyDescent="0.25">
      <c r="B52">
        <v>0</v>
      </c>
      <c r="C52" s="59" t="str">
        <f>IF(A52="","",個人種目!AR56)</f>
        <v/>
      </c>
      <c r="D52" s="59" t="str">
        <f>IF(A52="","",個人種目!AS56)</f>
        <v/>
      </c>
      <c r="E52" s="60" t="str">
        <f>IF(A52="","",個人種目!F56)</f>
        <v/>
      </c>
      <c r="F52" s="59" t="str">
        <f>IF(A52="","",個人種目!Q56)</f>
        <v/>
      </c>
      <c r="G52" s="59" t="str">
        <f>IF(A52="","",個人種目!AF56)</f>
        <v/>
      </c>
      <c r="H52" s="59" t="str">
        <f>IF(A52="","",個人種目!AG56)</f>
        <v/>
      </c>
      <c r="I52" s="59" t="str">
        <f>IF(A52="","",個人種目!AH56)</f>
        <v/>
      </c>
      <c r="J52" s="59" t="str">
        <f>IF(A52="","",IF(個人種目!#REF!="○","○","×")&amp;個人種目!#REF!)</f>
        <v/>
      </c>
      <c r="K52" s="59"/>
      <c r="L52" s="59" t="str">
        <f t="shared" si="0"/>
        <v/>
      </c>
      <c r="M52" s="59" t="str">
        <f>IF(A52="","",TRIM(個人種目!B56)&amp;TRIM(個人種目!C56))</f>
        <v/>
      </c>
      <c r="N52" s="59" t="str">
        <f>IF(A52="","",申込書!$AB$6)</f>
        <v/>
      </c>
    </row>
    <row r="53" spans="1:14" x14ac:dyDescent="0.25">
      <c r="A53" s="58"/>
      <c r="B53" s="58">
        <v>0</v>
      </c>
      <c r="C53" s="58" t="str">
        <f>IF(A53="","",個人種目!AR57)</f>
        <v/>
      </c>
      <c r="D53" s="58" t="str">
        <f>IF(A53="","",個人種目!AS57)</f>
        <v/>
      </c>
      <c r="E53" s="61" t="str">
        <f>IF(A53="","",個人種目!F57)</f>
        <v/>
      </c>
      <c r="F53" s="58" t="str">
        <f>IF(A53="","",個人種目!Q57)</f>
        <v/>
      </c>
      <c r="G53" s="58" t="str">
        <f>IF(A53="","",個人種目!AF57)</f>
        <v/>
      </c>
      <c r="H53" s="58" t="str">
        <f>IF(A53="","",個人種目!AG57)</f>
        <v/>
      </c>
      <c r="I53" s="58" t="str">
        <f>IF(A53="","",個人種目!AH57)</f>
        <v/>
      </c>
      <c r="J53" s="58" t="str">
        <f>IF(A53="","",IF(個人種目!#REF!="○","○","×")&amp;個人種目!#REF!)</f>
        <v/>
      </c>
      <c r="K53" s="58"/>
      <c r="L53" s="58" t="str">
        <f t="shared" si="0"/>
        <v/>
      </c>
      <c r="M53" s="58" t="str">
        <f>IF(A53="","",TRIM(個人種目!B57)&amp;TRIM(個人種目!C57))</f>
        <v/>
      </c>
      <c r="N53" s="58" t="str">
        <f>IF(A53="","",申込書!$AB$6)</f>
        <v/>
      </c>
    </row>
    <row r="54" spans="1:14" x14ac:dyDescent="0.25">
      <c r="A54" t="str">
        <f>IF(個人種目!B58="","",個人種目!AP58)</f>
        <v/>
      </c>
      <c r="B54" s="59">
        <v>5</v>
      </c>
      <c r="C54" s="59" t="str">
        <f>IF(A54="","",個人種目!AR58)</f>
        <v/>
      </c>
      <c r="D54" s="59" t="str">
        <f>IF(A54="","",個人種目!AS58)</f>
        <v/>
      </c>
      <c r="E54" s="60" t="str">
        <f>IF(A54="","",個人種目!F58)</f>
        <v/>
      </c>
      <c r="F54" s="59" t="str">
        <f>IF(A54="","",個人種目!Q58)</f>
        <v/>
      </c>
      <c r="G54" s="59" t="str">
        <f>IF(A54="","",個人種目!AF58)</f>
        <v/>
      </c>
      <c r="H54" s="59" t="str">
        <f>IF(A54="","",個人種目!AG58)</f>
        <v/>
      </c>
      <c r="I54" s="59" t="str">
        <f>IF(A54="","",個人種目!AH58)</f>
        <v/>
      </c>
      <c r="J54" s="59"/>
      <c r="K54" s="59"/>
      <c r="L54" s="59" t="str">
        <f t="shared" si="0"/>
        <v/>
      </c>
      <c r="M54" s="59" t="str">
        <f>IF(A54="","",TRIM(個人種目!B58)&amp;TRIM(個人種目!C58))</f>
        <v/>
      </c>
      <c r="N54" s="59" t="str">
        <f>IF(A54="","",申込書!$AB$6)</f>
        <v/>
      </c>
    </row>
    <row r="55" spans="1:14" x14ac:dyDescent="0.25">
      <c r="A55" t="str">
        <f>IF(個人種目!B59="","",個人種目!AP59)</f>
        <v/>
      </c>
      <c r="B55" s="59">
        <v>5</v>
      </c>
      <c r="C55" s="59" t="str">
        <f>IF(A55="","",個人種目!AR59)</f>
        <v/>
      </c>
      <c r="D55" s="59" t="str">
        <f>IF(A55="","",個人種目!AS59)</f>
        <v/>
      </c>
      <c r="E55" s="60" t="str">
        <f>IF(A55="","",個人種目!F59)</f>
        <v/>
      </c>
      <c r="F55" s="59" t="str">
        <f>IF(A55="","",個人種目!Q59)</f>
        <v/>
      </c>
      <c r="G55" s="59" t="str">
        <f>IF(A55="","",個人種目!AF59)</f>
        <v/>
      </c>
      <c r="H55" s="59" t="str">
        <f>IF(A55="","",個人種目!AG59)</f>
        <v/>
      </c>
      <c r="I55" s="59" t="str">
        <f>IF(A55="","",個人種目!AH59)</f>
        <v/>
      </c>
      <c r="J55" s="59"/>
      <c r="K55" s="59"/>
      <c r="L55" s="59" t="str">
        <f t="shared" si="0"/>
        <v/>
      </c>
      <c r="M55" s="59" t="str">
        <f>IF(A55="","",TRIM(個人種目!B59)&amp;TRIM(個人種目!C59))</f>
        <v/>
      </c>
      <c r="N55" s="59" t="str">
        <f>IF(A55="","",申込書!$AB$6)</f>
        <v/>
      </c>
    </row>
    <row r="56" spans="1:14" x14ac:dyDescent="0.25">
      <c r="A56" t="str">
        <f>IF(個人種目!B60="","",個人種目!AP60)</f>
        <v/>
      </c>
      <c r="B56" s="59">
        <v>5</v>
      </c>
      <c r="C56" s="59" t="str">
        <f>IF(A56="","",個人種目!AR60)</f>
        <v/>
      </c>
      <c r="D56" s="59" t="str">
        <f>IF(A56="","",個人種目!AS60)</f>
        <v/>
      </c>
      <c r="E56" s="60" t="str">
        <f>IF(A56="","",個人種目!F60)</f>
        <v/>
      </c>
      <c r="F56" s="59" t="str">
        <f>IF(A56="","",個人種目!Q60)</f>
        <v/>
      </c>
      <c r="G56" s="59" t="str">
        <f>IF(A56="","",個人種目!AF60)</f>
        <v/>
      </c>
      <c r="H56" s="59" t="str">
        <f>IF(A56="","",個人種目!AG60)</f>
        <v/>
      </c>
      <c r="I56" s="59" t="str">
        <f>IF(A56="","",個人種目!AH60)</f>
        <v/>
      </c>
      <c r="J56" s="59"/>
      <c r="K56" s="59"/>
      <c r="L56" s="59" t="str">
        <f t="shared" si="0"/>
        <v/>
      </c>
      <c r="M56" s="59" t="str">
        <f>IF(A56="","",TRIM(個人種目!B60)&amp;TRIM(個人種目!C60))</f>
        <v/>
      </c>
      <c r="N56" s="59" t="str">
        <f>IF(A56="","",申込書!$AB$6)</f>
        <v/>
      </c>
    </row>
    <row r="57" spans="1:14" x14ac:dyDescent="0.25">
      <c r="A57" t="str">
        <f>IF(個人種目!B61="","",個人種目!AP61)</f>
        <v/>
      </c>
      <c r="B57" s="59">
        <v>5</v>
      </c>
      <c r="C57" s="59" t="str">
        <f>IF(A57="","",個人種目!AR61)</f>
        <v/>
      </c>
      <c r="D57" s="59" t="str">
        <f>IF(A57="","",個人種目!AS61)</f>
        <v/>
      </c>
      <c r="E57" s="60" t="str">
        <f>IF(A57="","",個人種目!F61)</f>
        <v/>
      </c>
      <c r="F57" s="59" t="str">
        <f>IF(A57="","",個人種目!Q61)</f>
        <v/>
      </c>
      <c r="G57" s="59" t="str">
        <f>IF(A57="","",個人種目!AF61)</f>
        <v/>
      </c>
      <c r="H57" s="59" t="str">
        <f>IF(A57="","",個人種目!AG61)</f>
        <v/>
      </c>
      <c r="I57" s="59" t="str">
        <f>IF(A57="","",個人種目!AH61)</f>
        <v/>
      </c>
      <c r="J57" s="59"/>
      <c r="K57" s="59"/>
      <c r="L57" s="59" t="str">
        <f t="shared" si="0"/>
        <v/>
      </c>
      <c r="M57" s="59" t="str">
        <f>IF(A57="","",TRIM(個人種目!B61)&amp;TRIM(個人種目!C61))</f>
        <v/>
      </c>
      <c r="N57" s="59" t="str">
        <f>IF(A57="","",申込書!$AB$6)</f>
        <v/>
      </c>
    </row>
    <row r="58" spans="1:14" x14ac:dyDescent="0.25">
      <c r="A58" t="str">
        <f>IF(個人種目!B62="","",個人種目!AP62)</f>
        <v/>
      </c>
      <c r="B58" s="59">
        <v>5</v>
      </c>
      <c r="C58" s="59" t="str">
        <f>IF(A58="","",個人種目!AR62)</f>
        <v/>
      </c>
      <c r="D58" s="59" t="str">
        <f>IF(A58="","",個人種目!AS62)</f>
        <v/>
      </c>
      <c r="E58" s="60" t="str">
        <f>IF(A58="","",個人種目!F62)</f>
        <v/>
      </c>
      <c r="F58" s="59" t="str">
        <f>IF(A58="","",個人種目!Q62)</f>
        <v/>
      </c>
      <c r="G58" s="59" t="str">
        <f>IF(A58="","",個人種目!AF62)</f>
        <v/>
      </c>
      <c r="H58" s="59" t="str">
        <f>IF(A58="","",個人種目!AG62)</f>
        <v/>
      </c>
      <c r="I58" s="59" t="str">
        <f>IF(A58="","",個人種目!AH62)</f>
        <v/>
      </c>
      <c r="J58" s="59"/>
      <c r="K58" s="59"/>
      <c r="L58" s="59" t="str">
        <f t="shared" si="0"/>
        <v/>
      </c>
      <c r="M58" s="59" t="str">
        <f>IF(A58="","",TRIM(個人種目!B62)&amp;TRIM(個人種目!C62))</f>
        <v/>
      </c>
      <c r="N58" s="59" t="str">
        <f>IF(A58="","",申込書!$AB$6)</f>
        <v/>
      </c>
    </row>
    <row r="59" spans="1:14" x14ac:dyDescent="0.25">
      <c r="A59" t="str">
        <f>IF(個人種目!B63="","",個人種目!AP63)</f>
        <v/>
      </c>
      <c r="B59" s="59">
        <v>5</v>
      </c>
      <c r="C59" s="59" t="str">
        <f>IF(A59="","",個人種目!AR63)</f>
        <v/>
      </c>
      <c r="D59" s="59" t="str">
        <f>IF(A59="","",個人種目!AS63)</f>
        <v/>
      </c>
      <c r="E59" s="60" t="str">
        <f>IF(A59="","",個人種目!F63)</f>
        <v/>
      </c>
      <c r="F59" s="59" t="str">
        <f>IF(A59="","",個人種目!Q63)</f>
        <v/>
      </c>
      <c r="G59" s="59" t="str">
        <f>IF(A59="","",個人種目!AF63)</f>
        <v/>
      </c>
      <c r="H59" s="59" t="str">
        <f>IF(A59="","",個人種目!AG63)</f>
        <v/>
      </c>
      <c r="I59" s="59" t="str">
        <f>IF(A59="","",個人種目!AH63)</f>
        <v/>
      </c>
      <c r="J59" s="59"/>
      <c r="K59" s="59"/>
      <c r="L59" s="59" t="str">
        <f t="shared" si="0"/>
        <v/>
      </c>
      <c r="M59" s="59" t="str">
        <f>IF(A59="","",TRIM(個人種目!B63)&amp;TRIM(個人種目!C63))</f>
        <v/>
      </c>
      <c r="N59" s="59" t="str">
        <f>IF(A59="","",申込書!$AB$6)</f>
        <v/>
      </c>
    </row>
    <row r="60" spans="1:14" x14ac:dyDescent="0.25">
      <c r="A60" t="str">
        <f>IF(個人種目!B64="","",個人種目!AP64)</f>
        <v/>
      </c>
      <c r="B60" s="59">
        <v>5</v>
      </c>
      <c r="C60" s="59" t="str">
        <f>IF(A60="","",個人種目!AR64)</f>
        <v/>
      </c>
      <c r="D60" s="59" t="str">
        <f>IF(A60="","",個人種目!AS64)</f>
        <v/>
      </c>
      <c r="E60" s="60" t="str">
        <f>IF(A60="","",個人種目!F64)</f>
        <v/>
      </c>
      <c r="F60" s="59" t="str">
        <f>IF(A60="","",個人種目!Q64)</f>
        <v/>
      </c>
      <c r="G60" s="59" t="str">
        <f>IF(A60="","",個人種目!AF64)</f>
        <v/>
      </c>
      <c r="H60" s="59" t="str">
        <f>IF(A60="","",個人種目!AG64)</f>
        <v/>
      </c>
      <c r="I60" s="59" t="str">
        <f>IF(A60="","",個人種目!AH64)</f>
        <v/>
      </c>
      <c r="J60" s="59"/>
      <c r="K60" s="59"/>
      <c r="L60" s="59" t="str">
        <f t="shared" si="0"/>
        <v/>
      </c>
      <c r="M60" s="59" t="str">
        <f>IF(A60="","",TRIM(個人種目!B64)&amp;TRIM(個人種目!C64))</f>
        <v/>
      </c>
      <c r="N60" s="59" t="str">
        <f>IF(A60="","",申込書!$AB$6)</f>
        <v/>
      </c>
    </row>
    <row r="61" spans="1:14" x14ac:dyDescent="0.25">
      <c r="A61" t="str">
        <f>IF(個人種目!B65="","",個人種目!AP65)</f>
        <v/>
      </c>
      <c r="B61" s="59">
        <v>5</v>
      </c>
      <c r="C61" s="59" t="str">
        <f>IF(A61="","",個人種目!AR65)</f>
        <v/>
      </c>
      <c r="D61" s="59" t="str">
        <f>IF(A61="","",個人種目!AS65)</f>
        <v/>
      </c>
      <c r="E61" s="60" t="str">
        <f>IF(A61="","",個人種目!F65)</f>
        <v/>
      </c>
      <c r="F61" s="59" t="str">
        <f>IF(A61="","",個人種目!Q65)</f>
        <v/>
      </c>
      <c r="G61" s="59" t="str">
        <f>IF(A61="","",個人種目!AF65)</f>
        <v/>
      </c>
      <c r="H61" s="59" t="str">
        <f>IF(A61="","",個人種目!AG65)</f>
        <v/>
      </c>
      <c r="I61" s="59" t="str">
        <f>IF(A61="","",個人種目!AH65)</f>
        <v/>
      </c>
      <c r="J61" s="59"/>
      <c r="K61" s="59"/>
      <c r="L61" s="59" t="str">
        <f t="shared" si="0"/>
        <v/>
      </c>
      <c r="M61" s="59" t="str">
        <f>IF(A61="","",TRIM(個人種目!B65)&amp;TRIM(個人種目!C65))</f>
        <v/>
      </c>
      <c r="N61" s="59" t="str">
        <f>IF(A61="","",申込書!$AB$6)</f>
        <v/>
      </c>
    </row>
    <row r="62" spans="1:14" x14ac:dyDescent="0.25">
      <c r="A62" t="str">
        <f>IF(個人種目!B66="","",個人種目!AP66)</f>
        <v/>
      </c>
      <c r="B62" s="59">
        <v>5</v>
      </c>
      <c r="C62" s="59" t="str">
        <f>IF(A62="","",個人種目!AR66)</f>
        <v/>
      </c>
      <c r="D62" s="59" t="str">
        <f>IF(A62="","",個人種目!AS66)</f>
        <v/>
      </c>
      <c r="E62" s="60" t="str">
        <f>IF(A62="","",個人種目!F66)</f>
        <v/>
      </c>
      <c r="F62" s="59" t="str">
        <f>IF(A62="","",個人種目!Q66)</f>
        <v/>
      </c>
      <c r="G62" s="59" t="str">
        <f>IF(A62="","",個人種目!AF66)</f>
        <v/>
      </c>
      <c r="H62" s="59" t="str">
        <f>IF(A62="","",個人種目!AG66)</f>
        <v/>
      </c>
      <c r="I62" s="59" t="str">
        <f>IF(A62="","",個人種目!AH66)</f>
        <v/>
      </c>
      <c r="J62" s="59"/>
      <c r="K62" s="59"/>
      <c r="L62" s="59" t="str">
        <f t="shared" si="0"/>
        <v/>
      </c>
      <c r="M62" s="59" t="str">
        <f>IF(A62="","",TRIM(個人種目!B66)&amp;TRIM(個人種目!C66))</f>
        <v/>
      </c>
      <c r="N62" s="59" t="str">
        <f>IF(A62="","",申込書!$AB$6)</f>
        <v/>
      </c>
    </row>
    <row r="63" spans="1:14" x14ac:dyDescent="0.25">
      <c r="A63" t="str">
        <f>IF(個人種目!B67="","",個人種目!AP67)</f>
        <v/>
      </c>
      <c r="B63" s="59">
        <v>5</v>
      </c>
      <c r="C63" s="59" t="str">
        <f>IF(A63="","",個人種目!AR67)</f>
        <v/>
      </c>
      <c r="D63" s="59" t="str">
        <f>IF(A63="","",個人種目!AS67)</f>
        <v/>
      </c>
      <c r="E63" s="60" t="str">
        <f>IF(A63="","",個人種目!F67)</f>
        <v/>
      </c>
      <c r="F63" s="59" t="str">
        <f>IF(A63="","",個人種目!Q67)</f>
        <v/>
      </c>
      <c r="G63" s="59" t="str">
        <f>IF(A63="","",個人種目!AF67)</f>
        <v/>
      </c>
      <c r="H63" s="59" t="str">
        <f>IF(A63="","",個人種目!AG67)</f>
        <v/>
      </c>
      <c r="I63" s="59" t="str">
        <f>IF(A63="","",個人種目!AH67)</f>
        <v/>
      </c>
      <c r="J63" s="59"/>
      <c r="K63" s="59"/>
      <c r="L63" s="59" t="str">
        <f t="shared" si="0"/>
        <v/>
      </c>
      <c r="M63" s="59" t="str">
        <f>IF(A63="","",TRIM(個人種目!B67)&amp;TRIM(個人種目!C67))</f>
        <v/>
      </c>
      <c r="N63" s="59" t="str">
        <f>IF(A63="","",申込書!$AB$6)</f>
        <v/>
      </c>
    </row>
    <row r="64" spans="1:14" x14ac:dyDescent="0.25">
      <c r="A64" t="str">
        <f>IF(個人種目!B68="","",個人種目!AP68)</f>
        <v/>
      </c>
      <c r="B64" s="59">
        <v>5</v>
      </c>
      <c r="C64" s="59" t="str">
        <f>IF(A64="","",個人種目!AR68)</f>
        <v/>
      </c>
      <c r="D64" s="59" t="str">
        <f>IF(A64="","",個人種目!AS68)</f>
        <v/>
      </c>
      <c r="E64" s="60" t="str">
        <f>IF(A64="","",個人種目!F68)</f>
        <v/>
      </c>
      <c r="F64" s="59" t="str">
        <f>IF(A64="","",個人種目!Q68)</f>
        <v/>
      </c>
      <c r="G64" s="59" t="str">
        <f>IF(A64="","",個人種目!AF68)</f>
        <v/>
      </c>
      <c r="H64" s="59" t="str">
        <f>IF(A64="","",個人種目!AG68)</f>
        <v/>
      </c>
      <c r="I64" s="59" t="str">
        <f>IF(A64="","",個人種目!AH68)</f>
        <v/>
      </c>
      <c r="J64" s="59"/>
      <c r="K64" s="59"/>
      <c r="L64" s="59" t="str">
        <f t="shared" si="0"/>
        <v/>
      </c>
      <c r="M64" s="59" t="str">
        <f>IF(A64="","",TRIM(個人種目!B68)&amp;TRIM(個人種目!C68))</f>
        <v/>
      </c>
      <c r="N64" s="59" t="str">
        <f>IF(A64="","",申込書!$AB$6)</f>
        <v/>
      </c>
    </row>
    <row r="65" spans="1:14" x14ac:dyDescent="0.25">
      <c r="A65" t="str">
        <f>IF(個人種目!B69="","",個人種目!AP69)</f>
        <v/>
      </c>
      <c r="B65" s="59">
        <v>5</v>
      </c>
      <c r="C65" s="59" t="str">
        <f>IF(A65="","",個人種目!AR69)</f>
        <v/>
      </c>
      <c r="D65" s="59" t="str">
        <f>IF(A65="","",個人種目!AS69)</f>
        <v/>
      </c>
      <c r="E65" s="60" t="str">
        <f>IF(A65="","",個人種目!F69)</f>
        <v/>
      </c>
      <c r="F65" s="59" t="str">
        <f>IF(A65="","",個人種目!Q69)</f>
        <v/>
      </c>
      <c r="G65" s="59" t="str">
        <f>IF(A65="","",個人種目!AF69)</f>
        <v/>
      </c>
      <c r="H65" s="59" t="str">
        <f>IF(A65="","",個人種目!AG69)</f>
        <v/>
      </c>
      <c r="I65" s="59" t="str">
        <f>IF(A65="","",個人種目!AH69)</f>
        <v/>
      </c>
      <c r="J65" s="59"/>
      <c r="K65" s="59"/>
      <c r="L65" s="59" t="str">
        <f t="shared" si="0"/>
        <v/>
      </c>
      <c r="M65" s="59" t="str">
        <f>IF(A65="","",TRIM(個人種目!B69)&amp;TRIM(個人種目!C69))</f>
        <v/>
      </c>
      <c r="N65" s="59" t="str">
        <f>IF(A65="","",申込書!$AB$6)</f>
        <v/>
      </c>
    </row>
    <row r="66" spans="1:14" x14ac:dyDescent="0.25">
      <c r="A66" t="str">
        <f>IF(個人種目!B70="","",個人種目!AP70)</f>
        <v/>
      </c>
      <c r="B66" s="59">
        <v>5</v>
      </c>
      <c r="C66" s="59" t="str">
        <f>IF(A66="","",個人種目!AR70)</f>
        <v/>
      </c>
      <c r="D66" s="59" t="str">
        <f>IF(A66="","",個人種目!AS70)</f>
        <v/>
      </c>
      <c r="E66" s="60" t="str">
        <f>IF(A66="","",個人種目!F70)</f>
        <v/>
      </c>
      <c r="F66" s="59" t="str">
        <f>IF(A66="","",個人種目!Q70)</f>
        <v/>
      </c>
      <c r="G66" s="59" t="str">
        <f>IF(A66="","",個人種目!AF70)</f>
        <v/>
      </c>
      <c r="H66" s="59" t="str">
        <f>IF(A66="","",個人種目!AG70)</f>
        <v/>
      </c>
      <c r="I66" s="59" t="str">
        <f>IF(A66="","",個人種目!AH70)</f>
        <v/>
      </c>
      <c r="J66" s="59"/>
      <c r="K66" s="59"/>
      <c r="L66" s="59" t="str">
        <f t="shared" si="0"/>
        <v/>
      </c>
      <c r="M66" s="59" t="str">
        <f>IF(A66="","",TRIM(個人種目!B70)&amp;TRIM(個人種目!C70))</f>
        <v/>
      </c>
      <c r="N66" s="59" t="str">
        <f>IF(A66="","",申込書!$AB$6)</f>
        <v/>
      </c>
    </row>
    <row r="67" spans="1:14" x14ac:dyDescent="0.25">
      <c r="A67" t="str">
        <f>IF(個人種目!B71="","",個人種目!AP71)</f>
        <v/>
      </c>
      <c r="B67" s="59">
        <v>5</v>
      </c>
      <c r="C67" s="59" t="str">
        <f>IF(A67="","",個人種目!AR71)</f>
        <v/>
      </c>
      <c r="D67" s="59" t="str">
        <f>IF(A67="","",個人種目!AS71)</f>
        <v/>
      </c>
      <c r="E67" s="60" t="str">
        <f>IF(A67="","",個人種目!F71)</f>
        <v/>
      </c>
      <c r="F67" s="59" t="str">
        <f>IF(A67="","",個人種目!Q71)</f>
        <v/>
      </c>
      <c r="G67" s="59" t="str">
        <f>IF(A67="","",個人種目!AF71)</f>
        <v/>
      </c>
      <c r="H67" s="59" t="str">
        <f>IF(A67="","",個人種目!AG71)</f>
        <v/>
      </c>
      <c r="I67" s="59" t="str">
        <f>IF(A67="","",個人種目!AH71)</f>
        <v/>
      </c>
      <c r="J67" s="59"/>
      <c r="K67" s="59"/>
      <c r="L67" s="59" t="str">
        <f t="shared" ref="L67:L103" si="1">IF(A67="","",C67)</f>
        <v/>
      </c>
      <c r="M67" s="59" t="str">
        <f>IF(A67="","",TRIM(個人種目!B71)&amp;TRIM(個人種目!C71))</f>
        <v/>
      </c>
      <c r="N67" s="59" t="str">
        <f>IF(A67="","",申込書!$AB$6)</f>
        <v/>
      </c>
    </row>
    <row r="68" spans="1:14" x14ac:dyDescent="0.25">
      <c r="A68" t="str">
        <f>IF(個人種目!B72="","",個人種目!AP72)</f>
        <v/>
      </c>
      <c r="B68" s="59">
        <v>5</v>
      </c>
      <c r="C68" s="59" t="str">
        <f>IF(A68="","",個人種目!AR72)</f>
        <v/>
      </c>
      <c r="D68" s="59" t="str">
        <f>IF(A68="","",個人種目!AS72)</f>
        <v/>
      </c>
      <c r="E68" s="60" t="str">
        <f>IF(A68="","",個人種目!F72)</f>
        <v/>
      </c>
      <c r="F68" s="59" t="str">
        <f>IF(A68="","",個人種目!Q72)</f>
        <v/>
      </c>
      <c r="G68" s="59" t="str">
        <f>IF(A68="","",個人種目!AF72)</f>
        <v/>
      </c>
      <c r="H68" s="59" t="str">
        <f>IF(A68="","",個人種目!AG72)</f>
        <v/>
      </c>
      <c r="I68" s="59" t="str">
        <f>IF(A68="","",個人種目!AH72)</f>
        <v/>
      </c>
      <c r="J68" s="59"/>
      <c r="K68" s="59"/>
      <c r="L68" s="59" t="str">
        <f t="shared" si="1"/>
        <v/>
      </c>
      <c r="M68" s="59" t="str">
        <f>IF(A68="","",TRIM(個人種目!B72)&amp;TRIM(個人種目!C72))</f>
        <v/>
      </c>
      <c r="N68" s="59" t="str">
        <f>IF(A68="","",申込書!$AB$6)</f>
        <v/>
      </c>
    </row>
    <row r="69" spans="1:14" x14ac:dyDescent="0.25">
      <c r="A69" t="str">
        <f>IF(個人種目!B73="","",個人種目!AP73)</f>
        <v/>
      </c>
      <c r="B69" s="59">
        <v>5</v>
      </c>
      <c r="C69" s="59" t="str">
        <f>IF(A69="","",個人種目!AR73)</f>
        <v/>
      </c>
      <c r="D69" s="59" t="str">
        <f>IF(A69="","",個人種目!AS73)</f>
        <v/>
      </c>
      <c r="E69" s="60" t="str">
        <f>IF(A69="","",個人種目!F73)</f>
        <v/>
      </c>
      <c r="F69" s="59" t="str">
        <f>IF(A69="","",個人種目!Q73)</f>
        <v/>
      </c>
      <c r="G69" s="59" t="str">
        <f>IF(A69="","",個人種目!AF73)</f>
        <v/>
      </c>
      <c r="H69" s="59" t="str">
        <f>IF(A69="","",個人種目!AG73)</f>
        <v/>
      </c>
      <c r="I69" s="59" t="str">
        <f>IF(A69="","",個人種目!AH73)</f>
        <v/>
      </c>
      <c r="J69" s="59"/>
      <c r="K69" s="59"/>
      <c r="L69" s="59" t="str">
        <f t="shared" si="1"/>
        <v/>
      </c>
      <c r="M69" s="59" t="str">
        <f>IF(A69="","",TRIM(個人種目!B73)&amp;TRIM(個人種目!C73))</f>
        <v/>
      </c>
      <c r="N69" s="59" t="str">
        <f>IF(A69="","",申込書!$AB$6)</f>
        <v/>
      </c>
    </row>
    <row r="70" spans="1:14" x14ac:dyDescent="0.25">
      <c r="A70" t="str">
        <f>IF(個人種目!B74="","",個人種目!AP74)</f>
        <v/>
      </c>
      <c r="B70" s="59">
        <v>5</v>
      </c>
      <c r="C70" s="59" t="str">
        <f>IF(A70="","",個人種目!AR74)</f>
        <v/>
      </c>
      <c r="D70" s="59" t="str">
        <f>IF(A70="","",個人種目!AS74)</f>
        <v/>
      </c>
      <c r="E70" s="60" t="str">
        <f>IF(A70="","",個人種目!F74)</f>
        <v/>
      </c>
      <c r="F70" s="59" t="str">
        <f>IF(A70="","",個人種目!Q74)</f>
        <v/>
      </c>
      <c r="G70" s="59" t="str">
        <f>IF(A70="","",個人種目!AF74)</f>
        <v/>
      </c>
      <c r="H70" s="59" t="str">
        <f>IF(A70="","",個人種目!AG74)</f>
        <v/>
      </c>
      <c r="I70" s="59" t="str">
        <f>IF(A70="","",個人種目!AH74)</f>
        <v/>
      </c>
      <c r="J70" s="59"/>
      <c r="K70" s="59"/>
      <c r="L70" s="59" t="str">
        <f t="shared" si="1"/>
        <v/>
      </c>
      <c r="M70" s="59" t="str">
        <f>IF(A70="","",TRIM(個人種目!B74)&amp;TRIM(個人種目!C74))</f>
        <v/>
      </c>
      <c r="N70" s="59" t="str">
        <f>IF(A70="","",申込書!$AB$6)</f>
        <v/>
      </c>
    </row>
    <row r="71" spans="1:14" x14ac:dyDescent="0.25">
      <c r="A71" t="str">
        <f>IF(個人種目!B75="","",個人種目!AP75)</f>
        <v/>
      </c>
      <c r="B71" s="59">
        <v>5</v>
      </c>
      <c r="C71" s="59" t="str">
        <f>IF(A71="","",個人種目!AR75)</f>
        <v/>
      </c>
      <c r="D71" s="59" t="str">
        <f>IF(A71="","",個人種目!AS75)</f>
        <v/>
      </c>
      <c r="E71" s="60" t="str">
        <f>IF(A71="","",個人種目!F75)</f>
        <v/>
      </c>
      <c r="F71" s="59" t="str">
        <f>IF(A71="","",個人種目!Q75)</f>
        <v/>
      </c>
      <c r="G71" s="59" t="str">
        <f>IF(A71="","",個人種目!AF75)</f>
        <v/>
      </c>
      <c r="H71" s="59" t="str">
        <f>IF(A71="","",個人種目!AG75)</f>
        <v/>
      </c>
      <c r="I71" s="59" t="str">
        <f>IF(A71="","",個人種目!AH75)</f>
        <v/>
      </c>
      <c r="J71" s="59"/>
      <c r="K71" s="59"/>
      <c r="L71" s="59" t="str">
        <f t="shared" si="1"/>
        <v/>
      </c>
      <c r="M71" s="59" t="str">
        <f>IF(A71="","",TRIM(個人種目!B75)&amp;TRIM(個人種目!C75))</f>
        <v/>
      </c>
      <c r="N71" s="59" t="str">
        <f>IF(A71="","",申込書!$AB$6)</f>
        <v/>
      </c>
    </row>
    <row r="72" spans="1:14" x14ac:dyDescent="0.25">
      <c r="A72" t="str">
        <f>IF(個人種目!B76="","",個人種目!AP76)</f>
        <v/>
      </c>
      <c r="B72" s="59">
        <v>5</v>
      </c>
      <c r="C72" s="59" t="str">
        <f>IF(A72="","",個人種目!AR76)</f>
        <v/>
      </c>
      <c r="D72" s="59" t="str">
        <f>IF(A72="","",個人種目!AS76)</f>
        <v/>
      </c>
      <c r="E72" s="60" t="str">
        <f>IF(A72="","",個人種目!F76)</f>
        <v/>
      </c>
      <c r="F72" s="59" t="str">
        <f>IF(A72="","",個人種目!Q76)</f>
        <v/>
      </c>
      <c r="G72" s="59" t="str">
        <f>IF(A72="","",個人種目!AF76)</f>
        <v/>
      </c>
      <c r="H72" s="59" t="str">
        <f>IF(A72="","",個人種目!AG76)</f>
        <v/>
      </c>
      <c r="I72" s="59" t="str">
        <f>IF(A72="","",個人種目!AH76)</f>
        <v/>
      </c>
      <c r="J72" s="59"/>
      <c r="K72" s="59"/>
      <c r="L72" s="59" t="str">
        <f t="shared" si="1"/>
        <v/>
      </c>
      <c r="M72" s="59" t="str">
        <f>IF(A72="","",TRIM(個人種目!B76)&amp;TRIM(個人種目!C76))</f>
        <v/>
      </c>
      <c r="N72" s="59" t="str">
        <f>IF(A72="","",申込書!$AB$6)</f>
        <v/>
      </c>
    </row>
    <row r="73" spans="1:14" x14ac:dyDescent="0.25">
      <c r="A73" t="str">
        <f>IF(個人種目!B77="","",個人種目!AP77)</f>
        <v/>
      </c>
      <c r="B73" s="59">
        <v>5</v>
      </c>
      <c r="C73" s="59" t="str">
        <f>IF(A73="","",個人種目!AR77)</f>
        <v/>
      </c>
      <c r="D73" s="59" t="str">
        <f>IF(A73="","",個人種目!AS77)</f>
        <v/>
      </c>
      <c r="E73" s="60" t="str">
        <f>IF(A73="","",個人種目!F77)</f>
        <v/>
      </c>
      <c r="F73" s="59" t="str">
        <f>IF(A73="","",個人種目!Q77)</f>
        <v/>
      </c>
      <c r="G73" s="59" t="str">
        <f>IF(A73="","",個人種目!AF77)</f>
        <v/>
      </c>
      <c r="H73" s="59" t="str">
        <f>IF(A73="","",個人種目!AG77)</f>
        <v/>
      </c>
      <c r="I73" s="59" t="str">
        <f>IF(A73="","",個人種目!AH77)</f>
        <v/>
      </c>
      <c r="J73" s="59"/>
      <c r="K73" s="59"/>
      <c r="L73" s="59" t="str">
        <f t="shared" si="1"/>
        <v/>
      </c>
      <c r="M73" s="59" t="str">
        <f>IF(A73="","",TRIM(個人種目!B77)&amp;TRIM(個人種目!C77))</f>
        <v/>
      </c>
      <c r="N73" s="59" t="str">
        <f>IF(A73="","",申込書!$AB$6)</f>
        <v/>
      </c>
    </row>
    <row r="74" spans="1:14" x14ac:dyDescent="0.25">
      <c r="A74" t="str">
        <f>IF(個人種目!B78="","",個人種目!AP78)</f>
        <v/>
      </c>
      <c r="B74" s="59">
        <v>5</v>
      </c>
      <c r="C74" s="59" t="str">
        <f>IF(A74="","",個人種目!AR78)</f>
        <v/>
      </c>
      <c r="D74" s="59" t="str">
        <f>IF(A74="","",個人種目!AS78)</f>
        <v/>
      </c>
      <c r="E74" s="60" t="str">
        <f>IF(A74="","",個人種目!F78)</f>
        <v/>
      </c>
      <c r="F74" s="59" t="str">
        <f>IF(A74="","",個人種目!Q78)</f>
        <v/>
      </c>
      <c r="G74" s="59" t="str">
        <f>IF(A74="","",個人種目!AF78)</f>
        <v/>
      </c>
      <c r="H74" s="59" t="str">
        <f>IF(A74="","",個人種目!AG78)</f>
        <v/>
      </c>
      <c r="I74" s="59" t="str">
        <f>IF(A74="","",個人種目!AH78)</f>
        <v/>
      </c>
      <c r="J74" s="59"/>
      <c r="K74" s="59"/>
      <c r="L74" s="59" t="str">
        <f t="shared" si="1"/>
        <v/>
      </c>
      <c r="M74" s="59" t="str">
        <f>IF(A74="","",TRIM(個人種目!B78)&amp;TRIM(個人種目!C78))</f>
        <v/>
      </c>
      <c r="N74" s="59" t="str">
        <f>IF(A74="","",申込書!$AB$6)</f>
        <v/>
      </c>
    </row>
    <row r="75" spans="1:14" x14ac:dyDescent="0.25">
      <c r="A75" t="str">
        <f>IF(個人種目!B79="","",個人種目!AP79)</f>
        <v/>
      </c>
      <c r="B75" s="59">
        <v>5</v>
      </c>
      <c r="C75" s="59" t="str">
        <f>IF(A75="","",個人種目!AR79)</f>
        <v/>
      </c>
      <c r="D75" s="59" t="str">
        <f>IF(A75="","",個人種目!AS79)</f>
        <v/>
      </c>
      <c r="E75" s="60" t="str">
        <f>IF(A75="","",個人種目!F79)</f>
        <v/>
      </c>
      <c r="F75" s="59" t="str">
        <f>IF(A75="","",個人種目!Q79)</f>
        <v/>
      </c>
      <c r="G75" s="59" t="str">
        <f>IF(A75="","",個人種目!AF79)</f>
        <v/>
      </c>
      <c r="H75" s="59" t="str">
        <f>IF(A75="","",個人種目!AG79)</f>
        <v/>
      </c>
      <c r="I75" s="59" t="str">
        <f>IF(A75="","",個人種目!AH79)</f>
        <v/>
      </c>
      <c r="J75" s="59"/>
      <c r="K75" s="59"/>
      <c r="L75" s="59" t="str">
        <f t="shared" si="1"/>
        <v/>
      </c>
      <c r="M75" s="59" t="str">
        <f>IF(A75="","",TRIM(個人種目!B79)&amp;TRIM(個人種目!C79))</f>
        <v/>
      </c>
      <c r="N75" s="59" t="str">
        <f>IF(A75="","",申込書!$AB$6)</f>
        <v/>
      </c>
    </row>
    <row r="76" spans="1:14" x14ac:dyDescent="0.25">
      <c r="A76" t="str">
        <f>IF(個人種目!B80="","",個人種目!AP80)</f>
        <v/>
      </c>
      <c r="B76" s="59">
        <v>5</v>
      </c>
      <c r="C76" s="59" t="str">
        <f>IF(A76="","",個人種目!AR80)</f>
        <v/>
      </c>
      <c r="D76" s="59" t="str">
        <f>IF(A76="","",個人種目!AS80)</f>
        <v/>
      </c>
      <c r="E76" s="60" t="str">
        <f>IF(A76="","",個人種目!F80)</f>
        <v/>
      </c>
      <c r="F76" s="59" t="str">
        <f>IF(A76="","",個人種目!Q80)</f>
        <v/>
      </c>
      <c r="G76" s="59" t="str">
        <f>IF(A76="","",個人種目!AF80)</f>
        <v/>
      </c>
      <c r="H76" s="59" t="str">
        <f>IF(A76="","",個人種目!AG80)</f>
        <v/>
      </c>
      <c r="I76" s="59" t="str">
        <f>IF(A76="","",個人種目!AH80)</f>
        <v/>
      </c>
      <c r="J76" s="59"/>
      <c r="K76" s="59"/>
      <c r="L76" s="59" t="str">
        <f t="shared" si="1"/>
        <v/>
      </c>
      <c r="M76" s="59" t="str">
        <f>IF(A76="","",TRIM(個人種目!B80)&amp;TRIM(個人種目!C80))</f>
        <v/>
      </c>
      <c r="N76" s="59" t="str">
        <f>IF(A76="","",申込書!$AB$6)</f>
        <v/>
      </c>
    </row>
    <row r="77" spans="1:14" x14ac:dyDescent="0.25">
      <c r="A77" t="str">
        <f>IF(個人種目!B81="","",個人種目!AP81)</f>
        <v/>
      </c>
      <c r="B77" s="59">
        <v>5</v>
      </c>
      <c r="C77" s="59" t="str">
        <f>IF(A77="","",個人種目!AR81)</f>
        <v/>
      </c>
      <c r="D77" s="59" t="str">
        <f>IF(A77="","",個人種目!AS81)</f>
        <v/>
      </c>
      <c r="E77" s="60" t="str">
        <f>IF(A77="","",個人種目!F81)</f>
        <v/>
      </c>
      <c r="F77" s="59" t="str">
        <f>IF(A77="","",個人種目!Q81)</f>
        <v/>
      </c>
      <c r="G77" s="59" t="str">
        <f>IF(A77="","",個人種目!AF81)</f>
        <v/>
      </c>
      <c r="H77" s="59" t="str">
        <f>IF(A77="","",個人種目!AG81)</f>
        <v/>
      </c>
      <c r="I77" s="59" t="str">
        <f>IF(A77="","",個人種目!AH81)</f>
        <v/>
      </c>
      <c r="J77" s="59"/>
      <c r="K77" s="59"/>
      <c r="L77" s="59" t="str">
        <f t="shared" si="1"/>
        <v/>
      </c>
      <c r="M77" s="59" t="str">
        <f>IF(A77="","",TRIM(個人種目!B81)&amp;TRIM(個人種目!C81))</f>
        <v/>
      </c>
      <c r="N77" s="59" t="str">
        <f>IF(A77="","",申込書!$AB$6)</f>
        <v/>
      </c>
    </row>
    <row r="78" spans="1:14" x14ac:dyDescent="0.25">
      <c r="A78" t="str">
        <f>IF(個人種目!B82="","",個人種目!AP82)</f>
        <v/>
      </c>
      <c r="B78" s="59">
        <v>5</v>
      </c>
      <c r="C78" s="59" t="str">
        <f>IF(A78="","",個人種目!AR82)</f>
        <v/>
      </c>
      <c r="D78" s="59" t="str">
        <f>IF(A78="","",個人種目!AS82)</f>
        <v/>
      </c>
      <c r="E78" s="60" t="str">
        <f>IF(A78="","",個人種目!F82)</f>
        <v/>
      </c>
      <c r="F78" s="59" t="str">
        <f>IF(A78="","",個人種目!Q82)</f>
        <v/>
      </c>
      <c r="G78" s="59" t="str">
        <f>IF(A78="","",個人種目!AF82)</f>
        <v/>
      </c>
      <c r="H78" s="59" t="str">
        <f>IF(A78="","",個人種目!AG82)</f>
        <v/>
      </c>
      <c r="I78" s="59" t="str">
        <f>IF(A78="","",個人種目!AH82)</f>
        <v/>
      </c>
      <c r="J78" s="59"/>
      <c r="K78" s="59"/>
      <c r="L78" s="59" t="str">
        <f t="shared" si="1"/>
        <v/>
      </c>
      <c r="M78" s="59" t="str">
        <f>IF(A78="","",TRIM(個人種目!B82)&amp;TRIM(個人種目!C82))</f>
        <v/>
      </c>
      <c r="N78" s="59" t="str">
        <f>IF(A78="","",申込書!$AB$6)</f>
        <v/>
      </c>
    </row>
    <row r="79" spans="1:14" x14ac:dyDescent="0.25">
      <c r="A79" t="str">
        <f>IF(個人種目!B83="","",個人種目!AP83)</f>
        <v/>
      </c>
      <c r="B79" s="59">
        <v>5</v>
      </c>
      <c r="C79" s="59" t="str">
        <f>IF(A79="","",個人種目!AR83)</f>
        <v/>
      </c>
      <c r="D79" s="59" t="str">
        <f>IF(A79="","",個人種目!AS83)</f>
        <v/>
      </c>
      <c r="E79" s="60" t="str">
        <f>IF(A79="","",個人種目!F83)</f>
        <v/>
      </c>
      <c r="F79" s="59" t="str">
        <f>IF(A79="","",個人種目!Q83)</f>
        <v/>
      </c>
      <c r="G79" s="59" t="str">
        <f>IF(A79="","",個人種目!AF83)</f>
        <v/>
      </c>
      <c r="H79" s="59" t="str">
        <f>IF(A79="","",個人種目!AG83)</f>
        <v/>
      </c>
      <c r="I79" s="59" t="str">
        <f>IF(A79="","",個人種目!AH83)</f>
        <v/>
      </c>
      <c r="J79" s="59"/>
      <c r="K79" s="59"/>
      <c r="L79" s="59" t="str">
        <f t="shared" si="1"/>
        <v/>
      </c>
      <c r="M79" s="59" t="str">
        <f>IF(A79="","",TRIM(個人種目!B83)&amp;TRIM(個人種目!C83))</f>
        <v/>
      </c>
      <c r="N79" s="59" t="str">
        <f>IF(A79="","",申込書!$AB$6)</f>
        <v/>
      </c>
    </row>
    <row r="80" spans="1:14" x14ac:dyDescent="0.25">
      <c r="A80" t="str">
        <f>IF(個人種目!B84="","",個人種目!AP84)</f>
        <v/>
      </c>
      <c r="B80" s="59">
        <v>5</v>
      </c>
      <c r="C80" s="59" t="str">
        <f>IF(A80="","",個人種目!AR84)</f>
        <v/>
      </c>
      <c r="D80" s="59" t="str">
        <f>IF(A80="","",個人種目!AS84)</f>
        <v/>
      </c>
      <c r="E80" s="60" t="str">
        <f>IF(A80="","",個人種目!F84)</f>
        <v/>
      </c>
      <c r="F80" s="59" t="str">
        <f>IF(A80="","",個人種目!Q84)</f>
        <v/>
      </c>
      <c r="G80" s="59" t="str">
        <f>IF(A80="","",個人種目!AF84)</f>
        <v/>
      </c>
      <c r="H80" s="59" t="str">
        <f>IF(A80="","",個人種目!AG84)</f>
        <v/>
      </c>
      <c r="I80" s="59" t="str">
        <f>IF(A80="","",個人種目!AH84)</f>
        <v/>
      </c>
      <c r="J80" s="59"/>
      <c r="K80" s="59"/>
      <c r="L80" s="59" t="str">
        <f t="shared" si="1"/>
        <v/>
      </c>
      <c r="M80" s="59" t="str">
        <f>IF(A80="","",TRIM(個人種目!B84)&amp;TRIM(個人種目!C84))</f>
        <v/>
      </c>
      <c r="N80" s="59" t="str">
        <f>IF(A80="","",申込書!$AB$6)</f>
        <v/>
      </c>
    </row>
    <row r="81" spans="1:14" x14ac:dyDescent="0.25">
      <c r="A81" t="str">
        <f>IF(個人種目!B85="","",個人種目!AP85)</f>
        <v/>
      </c>
      <c r="B81" s="59">
        <v>5</v>
      </c>
      <c r="C81" s="59" t="str">
        <f>IF(A81="","",個人種目!AR85)</f>
        <v/>
      </c>
      <c r="D81" s="59" t="str">
        <f>IF(A81="","",個人種目!AS85)</f>
        <v/>
      </c>
      <c r="E81" s="60" t="str">
        <f>IF(A81="","",個人種目!F85)</f>
        <v/>
      </c>
      <c r="F81" s="59" t="str">
        <f>IF(A81="","",個人種目!Q85)</f>
        <v/>
      </c>
      <c r="G81" s="59" t="str">
        <f>IF(A81="","",個人種目!AF85)</f>
        <v/>
      </c>
      <c r="H81" s="59" t="str">
        <f>IF(A81="","",個人種目!AG85)</f>
        <v/>
      </c>
      <c r="I81" s="59" t="str">
        <f>IF(A81="","",個人種目!AH85)</f>
        <v/>
      </c>
      <c r="J81" s="59"/>
      <c r="K81" s="59"/>
      <c r="L81" s="59" t="str">
        <f t="shared" si="1"/>
        <v/>
      </c>
      <c r="M81" s="59" t="str">
        <f>IF(A81="","",TRIM(個人種目!B85)&amp;TRIM(個人種目!C85))</f>
        <v/>
      </c>
      <c r="N81" s="59" t="str">
        <f>IF(A81="","",申込書!$AB$6)</f>
        <v/>
      </c>
    </row>
    <row r="82" spans="1:14" x14ac:dyDescent="0.25">
      <c r="A82" t="str">
        <f>IF(個人種目!B86="","",個人種目!AP86)</f>
        <v/>
      </c>
      <c r="B82" s="59">
        <v>5</v>
      </c>
      <c r="C82" s="59" t="str">
        <f>IF(A82="","",個人種目!AR86)</f>
        <v/>
      </c>
      <c r="D82" s="59" t="str">
        <f>IF(A82="","",個人種目!AS86)</f>
        <v/>
      </c>
      <c r="E82" s="60" t="str">
        <f>IF(A82="","",個人種目!F86)</f>
        <v/>
      </c>
      <c r="F82" s="59" t="str">
        <f>IF(A82="","",個人種目!Q86)</f>
        <v/>
      </c>
      <c r="G82" s="59" t="str">
        <f>IF(A82="","",個人種目!AF86)</f>
        <v/>
      </c>
      <c r="H82" s="59" t="str">
        <f>IF(A82="","",個人種目!AG86)</f>
        <v/>
      </c>
      <c r="I82" s="59" t="str">
        <f>IF(A82="","",個人種目!AH86)</f>
        <v/>
      </c>
      <c r="J82" s="59"/>
      <c r="K82" s="59"/>
      <c r="L82" s="59" t="str">
        <f t="shared" si="1"/>
        <v/>
      </c>
      <c r="M82" s="59" t="str">
        <f>IF(A82="","",TRIM(個人種目!B86)&amp;TRIM(個人種目!C86))</f>
        <v/>
      </c>
      <c r="N82" s="59" t="str">
        <f>IF(A82="","",申込書!$AB$6)</f>
        <v/>
      </c>
    </row>
    <row r="83" spans="1:14" x14ac:dyDescent="0.25">
      <c r="A83" t="str">
        <f>IF(個人種目!B87="","",個人種目!AP87)</f>
        <v/>
      </c>
      <c r="B83" s="59">
        <v>5</v>
      </c>
      <c r="C83" s="59" t="str">
        <f>IF(A83="","",個人種目!AR87)</f>
        <v/>
      </c>
      <c r="D83" s="59" t="str">
        <f>IF(A83="","",個人種目!AS87)</f>
        <v/>
      </c>
      <c r="E83" s="60" t="str">
        <f>IF(A83="","",個人種目!F87)</f>
        <v/>
      </c>
      <c r="F83" s="59" t="str">
        <f>IF(A83="","",個人種目!Q87)</f>
        <v/>
      </c>
      <c r="G83" s="59" t="str">
        <f>IF(A83="","",個人種目!AF87)</f>
        <v/>
      </c>
      <c r="H83" s="59" t="str">
        <f>IF(A83="","",個人種目!AG87)</f>
        <v/>
      </c>
      <c r="I83" s="59" t="str">
        <f>IF(A83="","",個人種目!AH87)</f>
        <v/>
      </c>
      <c r="J83" s="59"/>
      <c r="K83" s="59"/>
      <c r="L83" s="59" t="str">
        <f t="shared" si="1"/>
        <v/>
      </c>
      <c r="M83" s="59" t="str">
        <f>IF(A83="","",TRIM(個人種目!B87)&amp;TRIM(個人種目!C87))</f>
        <v/>
      </c>
      <c r="N83" s="59" t="str">
        <f>IF(A83="","",申込書!$AB$6)</f>
        <v/>
      </c>
    </row>
    <row r="84" spans="1:14" x14ac:dyDescent="0.25">
      <c r="A84" t="str">
        <f>IF(個人種目!B88="","",個人種目!AP88)</f>
        <v/>
      </c>
      <c r="B84" s="59">
        <v>5</v>
      </c>
      <c r="C84" s="59" t="str">
        <f>IF(A84="","",個人種目!AR88)</f>
        <v/>
      </c>
      <c r="D84" s="59" t="str">
        <f>IF(A84="","",個人種目!AS88)</f>
        <v/>
      </c>
      <c r="E84" s="60" t="str">
        <f>IF(A84="","",個人種目!F88)</f>
        <v/>
      </c>
      <c r="F84" s="59" t="str">
        <f>IF(A84="","",個人種目!Q88)</f>
        <v/>
      </c>
      <c r="G84" s="59" t="str">
        <f>IF(A84="","",個人種目!AF88)</f>
        <v/>
      </c>
      <c r="H84" s="59" t="str">
        <f>IF(A84="","",個人種目!AG88)</f>
        <v/>
      </c>
      <c r="I84" s="59" t="str">
        <f>IF(A84="","",個人種目!AH88)</f>
        <v/>
      </c>
      <c r="J84" s="59"/>
      <c r="K84" s="59"/>
      <c r="L84" s="59" t="str">
        <f t="shared" si="1"/>
        <v/>
      </c>
      <c r="M84" s="59" t="str">
        <f>IF(A84="","",TRIM(個人種目!B88)&amp;TRIM(個人種目!C88))</f>
        <v/>
      </c>
      <c r="N84" s="59" t="str">
        <f>IF(A84="","",申込書!$AB$6)</f>
        <v/>
      </c>
    </row>
    <row r="85" spans="1:14" x14ac:dyDescent="0.25">
      <c r="A85" t="str">
        <f>IF(個人種目!B89="","",個人種目!AP89)</f>
        <v/>
      </c>
      <c r="B85" s="59">
        <v>5</v>
      </c>
      <c r="C85" s="59" t="str">
        <f>IF(A85="","",個人種目!AR89)</f>
        <v/>
      </c>
      <c r="D85" s="59" t="str">
        <f>IF(A85="","",個人種目!AS89)</f>
        <v/>
      </c>
      <c r="E85" s="60" t="str">
        <f>IF(A85="","",個人種目!F89)</f>
        <v/>
      </c>
      <c r="F85" s="59" t="str">
        <f>IF(A85="","",個人種目!Q89)</f>
        <v/>
      </c>
      <c r="G85" s="59" t="str">
        <f>IF(A85="","",個人種目!AF89)</f>
        <v/>
      </c>
      <c r="H85" s="59" t="str">
        <f>IF(A85="","",個人種目!AG89)</f>
        <v/>
      </c>
      <c r="I85" s="59" t="str">
        <f>IF(A85="","",個人種目!AH89)</f>
        <v/>
      </c>
      <c r="J85" s="59"/>
      <c r="K85" s="59"/>
      <c r="L85" s="59" t="str">
        <f t="shared" si="1"/>
        <v/>
      </c>
      <c r="M85" s="59" t="str">
        <f>IF(A85="","",TRIM(個人種目!B89)&amp;TRIM(個人種目!C89))</f>
        <v/>
      </c>
      <c r="N85" s="59" t="str">
        <f>IF(A85="","",申込書!$AB$6)</f>
        <v/>
      </c>
    </row>
    <row r="86" spans="1:14" x14ac:dyDescent="0.25">
      <c r="A86" t="str">
        <f>IF(個人種目!B90="","",個人種目!AP90)</f>
        <v/>
      </c>
      <c r="B86" s="59">
        <v>5</v>
      </c>
      <c r="C86" s="59" t="str">
        <f>IF(A86="","",個人種目!AR90)</f>
        <v/>
      </c>
      <c r="D86" s="59" t="str">
        <f>IF(A86="","",個人種目!AS90)</f>
        <v/>
      </c>
      <c r="E86" s="60" t="str">
        <f>IF(A86="","",個人種目!F90)</f>
        <v/>
      </c>
      <c r="F86" s="59" t="str">
        <f>IF(A86="","",個人種目!Q90)</f>
        <v/>
      </c>
      <c r="G86" s="59" t="str">
        <f>IF(A86="","",個人種目!AF90)</f>
        <v/>
      </c>
      <c r="H86" s="59" t="str">
        <f>IF(A86="","",個人種目!AG90)</f>
        <v/>
      </c>
      <c r="I86" s="59" t="str">
        <f>IF(A86="","",個人種目!AH90)</f>
        <v/>
      </c>
      <c r="J86" s="59"/>
      <c r="K86" s="59"/>
      <c r="L86" s="59" t="str">
        <f t="shared" si="1"/>
        <v/>
      </c>
      <c r="M86" s="59" t="str">
        <f>IF(A86="","",TRIM(個人種目!B90)&amp;TRIM(個人種目!C90))</f>
        <v/>
      </c>
      <c r="N86" s="59" t="str">
        <f>IF(A86="","",申込書!$AB$6)</f>
        <v/>
      </c>
    </row>
    <row r="87" spans="1:14" x14ac:dyDescent="0.25">
      <c r="A87" t="str">
        <f>IF(個人種目!B91="","",個人種目!AP91)</f>
        <v/>
      </c>
      <c r="B87" s="59">
        <v>5</v>
      </c>
      <c r="C87" s="59" t="str">
        <f>IF(A87="","",個人種目!AR91)</f>
        <v/>
      </c>
      <c r="D87" s="59" t="str">
        <f>IF(A87="","",個人種目!AS91)</f>
        <v/>
      </c>
      <c r="E87" s="60" t="str">
        <f>IF(A87="","",個人種目!F91)</f>
        <v/>
      </c>
      <c r="F87" s="59" t="str">
        <f>IF(A87="","",個人種目!Q91)</f>
        <v/>
      </c>
      <c r="G87" s="59" t="str">
        <f>IF(A87="","",個人種目!AF91)</f>
        <v/>
      </c>
      <c r="H87" s="59" t="str">
        <f>IF(A87="","",個人種目!AG91)</f>
        <v/>
      </c>
      <c r="I87" s="59" t="str">
        <f>IF(A87="","",個人種目!AH91)</f>
        <v/>
      </c>
      <c r="J87" s="59"/>
      <c r="K87" s="59"/>
      <c r="L87" s="59" t="str">
        <f t="shared" si="1"/>
        <v/>
      </c>
      <c r="M87" s="59" t="str">
        <f>IF(A87="","",TRIM(個人種目!B91)&amp;TRIM(個人種目!C91))</f>
        <v/>
      </c>
      <c r="N87" s="59" t="str">
        <f>IF(A87="","",申込書!$AB$6)</f>
        <v/>
      </c>
    </row>
    <row r="88" spans="1:14" x14ac:dyDescent="0.25">
      <c r="A88" t="str">
        <f>IF(個人種目!B92="","",個人種目!AP92)</f>
        <v/>
      </c>
      <c r="B88" s="59">
        <v>5</v>
      </c>
      <c r="C88" s="59" t="str">
        <f>IF(A88="","",個人種目!AR92)</f>
        <v/>
      </c>
      <c r="D88" s="59" t="str">
        <f>IF(A88="","",個人種目!AS92)</f>
        <v/>
      </c>
      <c r="E88" s="60" t="str">
        <f>IF(A88="","",個人種目!F92)</f>
        <v/>
      </c>
      <c r="F88" s="59" t="str">
        <f>IF(A88="","",個人種目!Q92)</f>
        <v/>
      </c>
      <c r="G88" s="59" t="str">
        <f>IF(A88="","",個人種目!AF92)</f>
        <v/>
      </c>
      <c r="H88" s="59" t="str">
        <f>IF(A88="","",個人種目!AG92)</f>
        <v/>
      </c>
      <c r="I88" s="59" t="str">
        <f>IF(A88="","",個人種目!AH92)</f>
        <v/>
      </c>
      <c r="J88" s="59"/>
      <c r="K88" s="59"/>
      <c r="L88" s="59" t="str">
        <f t="shared" si="1"/>
        <v/>
      </c>
      <c r="M88" s="59" t="str">
        <f>IF(A88="","",TRIM(個人種目!B92)&amp;TRIM(個人種目!C92))</f>
        <v/>
      </c>
      <c r="N88" s="59" t="str">
        <f>IF(A88="","",申込書!$AB$6)</f>
        <v/>
      </c>
    </row>
    <row r="89" spans="1:14" x14ac:dyDescent="0.25">
      <c r="A89" t="str">
        <f>IF(個人種目!B93="","",個人種目!AP93)</f>
        <v/>
      </c>
      <c r="B89" s="59">
        <v>5</v>
      </c>
      <c r="C89" s="59" t="str">
        <f>IF(A89="","",個人種目!AR93)</f>
        <v/>
      </c>
      <c r="D89" s="59" t="str">
        <f>IF(A89="","",個人種目!AS93)</f>
        <v/>
      </c>
      <c r="E89" s="60" t="str">
        <f>IF(A89="","",個人種目!F93)</f>
        <v/>
      </c>
      <c r="F89" s="59" t="str">
        <f>IF(A89="","",個人種目!Q93)</f>
        <v/>
      </c>
      <c r="G89" s="59" t="str">
        <f>IF(A89="","",個人種目!AF93)</f>
        <v/>
      </c>
      <c r="H89" s="59" t="str">
        <f>IF(A89="","",個人種目!AG93)</f>
        <v/>
      </c>
      <c r="I89" s="59" t="str">
        <f>IF(A89="","",個人種目!AH93)</f>
        <v/>
      </c>
      <c r="J89" s="59"/>
      <c r="K89" s="59"/>
      <c r="L89" s="59" t="str">
        <f t="shared" si="1"/>
        <v/>
      </c>
      <c r="M89" s="59" t="str">
        <f>IF(A89="","",TRIM(個人種目!B93)&amp;TRIM(個人種目!C93))</f>
        <v/>
      </c>
      <c r="N89" s="59" t="str">
        <f>IF(A89="","",申込書!$AB$6)</f>
        <v/>
      </c>
    </row>
    <row r="90" spans="1:14" x14ac:dyDescent="0.25">
      <c r="A90" t="str">
        <f>IF(個人種目!B94="","",個人種目!AP94)</f>
        <v/>
      </c>
      <c r="B90" s="59">
        <v>5</v>
      </c>
      <c r="C90" s="59" t="str">
        <f>IF(A90="","",個人種目!AR94)</f>
        <v/>
      </c>
      <c r="D90" s="59" t="str">
        <f>IF(A90="","",個人種目!AS94)</f>
        <v/>
      </c>
      <c r="E90" s="60" t="str">
        <f>IF(A90="","",個人種目!F94)</f>
        <v/>
      </c>
      <c r="F90" s="59" t="str">
        <f>IF(A90="","",個人種目!Q94)</f>
        <v/>
      </c>
      <c r="G90" s="59" t="str">
        <f>IF(A90="","",個人種目!AF94)</f>
        <v/>
      </c>
      <c r="H90" s="59" t="str">
        <f>IF(A90="","",個人種目!AG94)</f>
        <v/>
      </c>
      <c r="I90" s="59" t="str">
        <f>IF(A90="","",個人種目!AH94)</f>
        <v/>
      </c>
      <c r="J90" s="59"/>
      <c r="K90" s="59"/>
      <c r="L90" s="59" t="str">
        <f t="shared" si="1"/>
        <v/>
      </c>
      <c r="M90" s="59" t="str">
        <f>IF(A90="","",TRIM(個人種目!B94)&amp;TRIM(個人種目!C94))</f>
        <v/>
      </c>
      <c r="N90" s="59" t="str">
        <f>IF(A90="","",申込書!$AB$6)</f>
        <v/>
      </c>
    </row>
    <row r="91" spans="1:14" x14ac:dyDescent="0.25">
      <c r="A91" t="str">
        <f>IF(個人種目!B95="","",個人種目!AP95)</f>
        <v/>
      </c>
      <c r="B91" s="59">
        <v>5</v>
      </c>
      <c r="C91" s="59" t="str">
        <f>IF(A91="","",個人種目!AR95)</f>
        <v/>
      </c>
      <c r="D91" s="59" t="str">
        <f>IF(A91="","",個人種目!AS95)</f>
        <v/>
      </c>
      <c r="E91" s="60" t="str">
        <f>IF(A91="","",個人種目!F95)</f>
        <v/>
      </c>
      <c r="F91" s="59" t="str">
        <f>IF(A91="","",個人種目!Q95)</f>
        <v/>
      </c>
      <c r="G91" s="59" t="str">
        <f>IF(A91="","",個人種目!AF95)</f>
        <v/>
      </c>
      <c r="H91" s="59" t="str">
        <f>IF(A91="","",個人種目!AG95)</f>
        <v/>
      </c>
      <c r="I91" s="59" t="str">
        <f>IF(A91="","",個人種目!AH95)</f>
        <v/>
      </c>
      <c r="J91" s="59"/>
      <c r="K91" s="59"/>
      <c r="L91" s="59" t="str">
        <f t="shared" si="1"/>
        <v/>
      </c>
      <c r="M91" s="59" t="str">
        <f>IF(A91="","",TRIM(個人種目!B95)&amp;TRIM(個人種目!C95))</f>
        <v/>
      </c>
      <c r="N91" s="59" t="str">
        <f>IF(A91="","",申込書!$AB$6)</f>
        <v/>
      </c>
    </row>
    <row r="92" spans="1:14" x14ac:dyDescent="0.25">
      <c r="A92" t="str">
        <f>IF(個人種目!B96="","",個人種目!AP96)</f>
        <v/>
      </c>
      <c r="B92" s="59">
        <v>5</v>
      </c>
      <c r="C92" s="59" t="str">
        <f>IF(A92="","",個人種目!AR96)</f>
        <v/>
      </c>
      <c r="D92" s="59" t="str">
        <f>IF(A92="","",個人種目!AS96)</f>
        <v/>
      </c>
      <c r="E92" s="60" t="str">
        <f>IF(A92="","",個人種目!F96)</f>
        <v/>
      </c>
      <c r="F92" s="59" t="str">
        <f>IF(A92="","",個人種目!Q96)</f>
        <v/>
      </c>
      <c r="G92" s="59" t="str">
        <f>IF(A92="","",個人種目!AF96)</f>
        <v/>
      </c>
      <c r="H92" s="59" t="str">
        <f>IF(A92="","",個人種目!AG96)</f>
        <v/>
      </c>
      <c r="I92" s="59" t="str">
        <f>IF(A92="","",個人種目!AH96)</f>
        <v/>
      </c>
      <c r="J92" s="59"/>
      <c r="K92" s="59"/>
      <c r="L92" s="59" t="str">
        <f t="shared" si="1"/>
        <v/>
      </c>
      <c r="M92" s="59" t="str">
        <f>IF(A92="","",TRIM(個人種目!B96)&amp;TRIM(個人種目!C96))</f>
        <v/>
      </c>
      <c r="N92" s="59" t="str">
        <f>IF(A92="","",申込書!$AB$6)</f>
        <v/>
      </c>
    </row>
    <row r="93" spans="1:14" x14ac:dyDescent="0.25">
      <c r="A93" t="str">
        <f>IF(個人種目!B97="","",個人種目!AP97)</f>
        <v/>
      </c>
      <c r="B93" s="59">
        <v>5</v>
      </c>
      <c r="C93" s="59" t="str">
        <f>IF(A93="","",個人種目!AR97)</f>
        <v/>
      </c>
      <c r="D93" s="59" t="str">
        <f>IF(A93="","",個人種目!AS97)</f>
        <v/>
      </c>
      <c r="E93" s="60" t="str">
        <f>IF(A93="","",個人種目!F97)</f>
        <v/>
      </c>
      <c r="F93" s="59" t="str">
        <f>IF(A93="","",個人種目!Q97)</f>
        <v/>
      </c>
      <c r="G93" s="59" t="str">
        <f>IF(A93="","",個人種目!AF97)</f>
        <v/>
      </c>
      <c r="H93" s="59" t="str">
        <f>IF(A93="","",個人種目!AG97)</f>
        <v/>
      </c>
      <c r="I93" s="59" t="str">
        <f>IF(A93="","",個人種目!AH97)</f>
        <v/>
      </c>
      <c r="J93" s="59"/>
      <c r="K93" s="59"/>
      <c r="L93" s="59" t="str">
        <f t="shared" si="1"/>
        <v/>
      </c>
      <c r="M93" s="59" t="str">
        <f>IF(A93="","",TRIM(個人種目!B97)&amp;TRIM(個人種目!C97))</f>
        <v/>
      </c>
      <c r="N93" s="59" t="str">
        <f>IF(A93="","",申込書!$AB$6)</f>
        <v/>
      </c>
    </row>
    <row r="94" spans="1:14" x14ac:dyDescent="0.25">
      <c r="A94" t="str">
        <f>IF(個人種目!B98="","",個人種目!AP98)</f>
        <v/>
      </c>
      <c r="B94" s="59">
        <v>5</v>
      </c>
      <c r="C94" s="59" t="str">
        <f>IF(A94="","",個人種目!AR98)</f>
        <v/>
      </c>
      <c r="D94" s="59" t="str">
        <f>IF(A94="","",個人種目!AS98)</f>
        <v/>
      </c>
      <c r="E94" s="60" t="str">
        <f>IF(A94="","",個人種目!F98)</f>
        <v/>
      </c>
      <c r="F94" s="59" t="str">
        <f>IF(A94="","",個人種目!Q98)</f>
        <v/>
      </c>
      <c r="G94" s="59" t="str">
        <f>IF(A94="","",個人種目!AF98)</f>
        <v/>
      </c>
      <c r="H94" s="59" t="str">
        <f>IF(A94="","",個人種目!AG98)</f>
        <v/>
      </c>
      <c r="I94" s="59" t="str">
        <f>IF(A94="","",個人種目!AH98)</f>
        <v/>
      </c>
      <c r="J94" s="59"/>
      <c r="K94" s="59"/>
      <c r="L94" s="59" t="str">
        <f t="shared" si="1"/>
        <v/>
      </c>
      <c r="M94" s="59" t="str">
        <f>IF(A94="","",TRIM(個人種目!B98)&amp;TRIM(個人種目!C98))</f>
        <v/>
      </c>
      <c r="N94" s="59" t="str">
        <f>IF(A94="","",申込書!$AB$6)</f>
        <v/>
      </c>
    </row>
    <row r="95" spans="1:14" x14ac:dyDescent="0.25">
      <c r="A95" t="str">
        <f>IF(個人種目!B99="","",個人種目!AP99)</f>
        <v/>
      </c>
      <c r="B95" s="59">
        <v>5</v>
      </c>
      <c r="C95" s="59" t="str">
        <f>IF(A95="","",個人種目!AR99)</f>
        <v/>
      </c>
      <c r="D95" s="59" t="str">
        <f>IF(A95="","",個人種目!AS99)</f>
        <v/>
      </c>
      <c r="E95" s="60" t="str">
        <f>IF(A95="","",個人種目!F99)</f>
        <v/>
      </c>
      <c r="F95" s="59" t="str">
        <f>IF(A95="","",個人種目!Q99)</f>
        <v/>
      </c>
      <c r="G95" s="59" t="str">
        <f>IF(A95="","",個人種目!AF99)</f>
        <v/>
      </c>
      <c r="H95" s="59" t="str">
        <f>IF(A95="","",個人種目!AG99)</f>
        <v/>
      </c>
      <c r="I95" s="59" t="str">
        <f>IF(A95="","",個人種目!AH99)</f>
        <v/>
      </c>
      <c r="J95" s="59"/>
      <c r="K95" s="59"/>
      <c r="L95" s="59" t="str">
        <f t="shared" si="1"/>
        <v/>
      </c>
      <c r="M95" s="59" t="str">
        <f>IF(A95="","",TRIM(個人種目!B99)&amp;TRIM(個人種目!C99))</f>
        <v/>
      </c>
      <c r="N95" s="59" t="str">
        <f>IF(A95="","",申込書!$AB$6)</f>
        <v/>
      </c>
    </row>
    <row r="96" spans="1:14" x14ac:dyDescent="0.25">
      <c r="A96" t="str">
        <f>IF(個人種目!B100="","",個人種目!AP100)</f>
        <v/>
      </c>
      <c r="B96" s="59">
        <v>5</v>
      </c>
      <c r="C96" s="59" t="str">
        <f>IF(A96="","",個人種目!AR100)</f>
        <v/>
      </c>
      <c r="D96" s="59" t="str">
        <f>IF(A96="","",個人種目!AS100)</f>
        <v/>
      </c>
      <c r="E96" s="60" t="str">
        <f>IF(A96="","",個人種目!F100)</f>
        <v/>
      </c>
      <c r="F96" s="59" t="str">
        <f>IF(A96="","",個人種目!Q100)</f>
        <v/>
      </c>
      <c r="G96" s="59" t="str">
        <f>IF(A96="","",個人種目!AF100)</f>
        <v/>
      </c>
      <c r="H96" s="59" t="str">
        <f>IF(A96="","",個人種目!AG100)</f>
        <v/>
      </c>
      <c r="I96" s="59" t="str">
        <f>IF(A96="","",個人種目!AH100)</f>
        <v/>
      </c>
      <c r="J96" s="59"/>
      <c r="K96" s="59"/>
      <c r="L96" s="59" t="str">
        <f t="shared" si="1"/>
        <v/>
      </c>
      <c r="M96" s="59" t="str">
        <f>IF(A96="","",TRIM(個人種目!B100)&amp;TRIM(個人種目!C100))</f>
        <v/>
      </c>
      <c r="N96" s="59" t="str">
        <f>IF(A96="","",申込書!$AB$6)</f>
        <v/>
      </c>
    </row>
    <row r="97" spans="1:14" x14ac:dyDescent="0.25">
      <c r="A97" t="str">
        <f>IF(個人種目!B101="","",個人種目!AP101)</f>
        <v/>
      </c>
      <c r="B97" s="59">
        <v>5</v>
      </c>
      <c r="C97" s="59" t="str">
        <f>IF(A97="","",個人種目!AR101)</f>
        <v/>
      </c>
      <c r="D97" s="59" t="str">
        <f>IF(A97="","",個人種目!AS101)</f>
        <v/>
      </c>
      <c r="E97" s="60" t="str">
        <f>IF(A97="","",個人種目!F101)</f>
        <v/>
      </c>
      <c r="F97" s="59" t="str">
        <f>IF(A97="","",個人種目!Q101)</f>
        <v/>
      </c>
      <c r="G97" s="59" t="str">
        <f>IF(A97="","",個人種目!AF101)</f>
        <v/>
      </c>
      <c r="H97" s="59" t="str">
        <f>IF(A97="","",個人種目!AG101)</f>
        <v/>
      </c>
      <c r="I97" s="59" t="str">
        <f>IF(A97="","",個人種目!AH101)</f>
        <v/>
      </c>
      <c r="J97" s="59"/>
      <c r="K97" s="59"/>
      <c r="L97" s="59" t="str">
        <f t="shared" si="1"/>
        <v/>
      </c>
      <c r="M97" s="59" t="str">
        <f>IF(A97="","",TRIM(個人種目!B101)&amp;TRIM(個人種目!C101))</f>
        <v/>
      </c>
      <c r="N97" s="59" t="str">
        <f>IF(A97="","",申込書!$AB$6)</f>
        <v/>
      </c>
    </row>
    <row r="98" spans="1:14" x14ac:dyDescent="0.25">
      <c r="A98" t="str">
        <f>IF(個人種目!B102="","",個人種目!AP102)</f>
        <v/>
      </c>
      <c r="B98" s="59">
        <v>5</v>
      </c>
      <c r="C98" s="59" t="str">
        <f>IF(A98="","",個人種目!AR102)</f>
        <v/>
      </c>
      <c r="D98" s="59" t="str">
        <f>IF(A98="","",個人種目!AS102)</f>
        <v/>
      </c>
      <c r="E98" s="60" t="str">
        <f>IF(A98="","",個人種目!F102)</f>
        <v/>
      </c>
      <c r="F98" s="59" t="str">
        <f>IF(A98="","",個人種目!Q102)</f>
        <v/>
      </c>
      <c r="G98" s="59" t="str">
        <f>IF(A98="","",個人種目!AF102)</f>
        <v/>
      </c>
      <c r="H98" s="59" t="str">
        <f>IF(A98="","",個人種目!AG102)</f>
        <v/>
      </c>
      <c r="I98" s="59" t="str">
        <f>IF(A98="","",個人種目!AH102)</f>
        <v/>
      </c>
      <c r="J98" s="59"/>
      <c r="K98" s="59"/>
      <c r="L98" s="59" t="str">
        <f t="shared" si="1"/>
        <v/>
      </c>
      <c r="M98" s="59" t="str">
        <f>IF(A98="","",TRIM(個人種目!B102)&amp;TRIM(個人種目!C102))</f>
        <v/>
      </c>
      <c r="N98" s="59" t="str">
        <f>IF(A98="","",申込書!$AB$6)</f>
        <v/>
      </c>
    </row>
    <row r="99" spans="1:14" x14ac:dyDescent="0.25">
      <c r="A99" t="str">
        <f>IF(個人種目!B103="","",個人種目!AP103)</f>
        <v/>
      </c>
      <c r="B99" s="59">
        <v>5</v>
      </c>
      <c r="C99" s="59" t="str">
        <f>IF(A99="","",個人種目!AR103)</f>
        <v/>
      </c>
      <c r="D99" s="59" t="str">
        <f>IF(A99="","",個人種目!AS103)</f>
        <v/>
      </c>
      <c r="E99" s="60" t="str">
        <f>IF(A99="","",個人種目!F103)</f>
        <v/>
      </c>
      <c r="F99" s="59" t="str">
        <f>IF(A99="","",個人種目!Q103)</f>
        <v/>
      </c>
      <c r="G99" s="59" t="str">
        <f>IF(A99="","",個人種目!AF103)</f>
        <v/>
      </c>
      <c r="H99" s="59" t="str">
        <f>IF(A99="","",個人種目!AG103)</f>
        <v/>
      </c>
      <c r="I99" s="59" t="str">
        <f>IF(A99="","",個人種目!AH103)</f>
        <v/>
      </c>
      <c r="J99" s="59"/>
      <c r="K99" s="59"/>
      <c r="L99" s="59" t="str">
        <f t="shared" si="1"/>
        <v/>
      </c>
      <c r="M99" s="59" t="str">
        <f>IF(A99="","",TRIM(個人種目!B103)&amp;TRIM(個人種目!C103))</f>
        <v/>
      </c>
      <c r="N99" s="59" t="str">
        <f>IF(A99="","",申込書!$AB$6)</f>
        <v/>
      </c>
    </row>
    <row r="100" spans="1:14" x14ac:dyDescent="0.25">
      <c r="A100" t="str">
        <f>IF(個人種目!B104="","",個人種目!AP104)</f>
        <v/>
      </c>
      <c r="B100" s="59">
        <v>5</v>
      </c>
      <c r="C100" s="59" t="str">
        <f>IF(A100="","",個人種目!AR104)</f>
        <v/>
      </c>
      <c r="D100" s="59" t="str">
        <f>IF(A100="","",個人種目!AS104)</f>
        <v/>
      </c>
      <c r="E100" s="60" t="str">
        <f>IF(A100="","",個人種目!F104)</f>
        <v/>
      </c>
      <c r="F100" s="59" t="str">
        <f>IF(A100="","",個人種目!Q104)</f>
        <v/>
      </c>
      <c r="G100" s="59" t="str">
        <f>IF(A100="","",個人種目!AF104)</f>
        <v/>
      </c>
      <c r="H100" s="59" t="str">
        <f>IF(A100="","",個人種目!AG104)</f>
        <v/>
      </c>
      <c r="I100" s="59" t="str">
        <f>IF(A100="","",個人種目!AH104)</f>
        <v/>
      </c>
      <c r="J100" s="59"/>
      <c r="K100" s="59"/>
      <c r="L100" s="59" t="str">
        <f t="shared" si="1"/>
        <v/>
      </c>
      <c r="M100" s="59" t="str">
        <f>IF(A100="","",TRIM(個人種目!B104)&amp;TRIM(個人種目!C104))</f>
        <v/>
      </c>
      <c r="N100" s="59" t="str">
        <f>IF(A100="","",申込書!$AB$6)</f>
        <v/>
      </c>
    </row>
    <row r="101" spans="1:14" x14ac:dyDescent="0.25">
      <c r="A101" t="str">
        <f>IF(個人種目!B105="","",個人種目!AP105)</f>
        <v/>
      </c>
      <c r="B101" s="59">
        <v>5</v>
      </c>
      <c r="C101" s="59" t="str">
        <f>IF(A101="","",個人種目!AR105)</f>
        <v/>
      </c>
      <c r="D101" s="59" t="str">
        <f>IF(A101="","",個人種目!AS105)</f>
        <v/>
      </c>
      <c r="E101" s="60" t="str">
        <f>IF(A101="","",個人種目!F105)</f>
        <v/>
      </c>
      <c r="F101" s="59" t="str">
        <f>IF(A101="","",個人種目!Q105)</f>
        <v/>
      </c>
      <c r="G101" s="59" t="str">
        <f>IF(A101="","",個人種目!AF105)</f>
        <v/>
      </c>
      <c r="H101" s="59" t="str">
        <f>IF(A101="","",個人種目!AG105)</f>
        <v/>
      </c>
      <c r="I101" s="59" t="str">
        <f>IF(A101="","",個人種目!AH105)</f>
        <v/>
      </c>
      <c r="J101" s="59"/>
      <c r="K101" s="59"/>
      <c r="L101" s="59" t="str">
        <f t="shared" si="1"/>
        <v/>
      </c>
      <c r="M101" s="59" t="str">
        <f>IF(A101="","",TRIM(個人種目!B105)&amp;TRIM(個人種目!C105))</f>
        <v/>
      </c>
      <c r="N101" s="59" t="str">
        <f>IF(A101="","",申込書!$AB$6)</f>
        <v/>
      </c>
    </row>
    <row r="102" spans="1:14" x14ac:dyDescent="0.25">
      <c r="A102" t="str">
        <f>IF(個人種目!B106="","",個人種目!AP106)</f>
        <v/>
      </c>
      <c r="B102" s="59">
        <v>5</v>
      </c>
      <c r="C102" s="59" t="str">
        <f>IF(A102="","",個人種目!AR106)</f>
        <v/>
      </c>
      <c r="D102" s="59" t="str">
        <f>IF(A102="","",個人種目!AS106)</f>
        <v/>
      </c>
      <c r="E102" s="60" t="str">
        <f>IF(A102="","",個人種目!F106)</f>
        <v/>
      </c>
      <c r="F102" s="59" t="str">
        <f>IF(A102="","",個人種目!Q106)</f>
        <v/>
      </c>
      <c r="G102" s="59" t="str">
        <f>IF(A102="","",個人種目!AF106)</f>
        <v/>
      </c>
      <c r="H102" s="59" t="str">
        <f>IF(A102="","",個人種目!AG106)</f>
        <v/>
      </c>
      <c r="I102" s="59" t="str">
        <f>IF(A102="","",個人種目!AH106)</f>
        <v/>
      </c>
      <c r="J102" s="59"/>
      <c r="K102" s="59"/>
      <c r="L102" s="59" t="str">
        <f t="shared" si="1"/>
        <v/>
      </c>
      <c r="M102" s="59" t="str">
        <f>IF(A102="","",TRIM(個人種目!B106)&amp;TRIM(個人種目!C106))</f>
        <v/>
      </c>
      <c r="N102" s="59" t="str">
        <f>IF(A102="","",申込書!$AB$6)</f>
        <v/>
      </c>
    </row>
    <row r="103" spans="1:14" x14ac:dyDescent="0.25">
      <c r="A103" s="58" t="str">
        <f>IF(個人種目!B107="","",個人種目!AP107)</f>
        <v/>
      </c>
      <c r="B103" s="58">
        <v>5</v>
      </c>
      <c r="C103" s="58" t="str">
        <f>IF(A103="","",個人種目!AR107)</f>
        <v/>
      </c>
      <c r="D103" s="58" t="str">
        <f>IF(A103="","",個人種目!AS107)</f>
        <v/>
      </c>
      <c r="E103" s="61" t="str">
        <f>IF(A103="","",個人種目!F107)</f>
        <v/>
      </c>
      <c r="F103" s="58" t="str">
        <f>IF(A103="","",個人種目!Q107)</f>
        <v/>
      </c>
      <c r="G103" s="58" t="str">
        <f>IF(A103="","",個人種目!AF107)</f>
        <v/>
      </c>
      <c r="H103" s="58" t="str">
        <f>IF(A103="","",個人種目!AG107)</f>
        <v/>
      </c>
      <c r="I103" s="58" t="str">
        <f>IF(A103="","",個人種目!AH107)</f>
        <v/>
      </c>
      <c r="J103" s="58"/>
      <c r="K103" s="58"/>
      <c r="L103" s="58" t="str">
        <f t="shared" si="1"/>
        <v/>
      </c>
      <c r="M103" s="58" t="str">
        <f>IF(A103="","",TRIM(個人種目!B107)&amp;TRIM(個人種目!C107))</f>
        <v/>
      </c>
      <c r="N103" s="58" t="str">
        <f>IF(A103="","",申込書!$AB$6)</f>
        <v/>
      </c>
    </row>
    <row r="104" spans="1:14" x14ac:dyDescent="0.25">
      <c r="A104" s="63" t="str">
        <f>IF('個人種目(上級Ｓ)'!B6="","",'個人種目(上級Ｓ)'!AP6)</f>
        <v/>
      </c>
      <c r="B104" s="63">
        <v>0</v>
      </c>
      <c r="C104" s="63" t="str">
        <f>IF(A104="","",'個人種目(上級Ｓ)'!AR6)</f>
        <v/>
      </c>
      <c r="D104" s="63" t="str">
        <f>IF(A104="","",'個人種目(上級Ｓ)'!AS6)</f>
        <v/>
      </c>
      <c r="E104" s="72" t="str">
        <f>IF(A104="","",'個人種目(上級Ｓ)'!F6)</f>
        <v/>
      </c>
      <c r="F104" s="63" t="str">
        <f>IF(A104="","",'個人種目(上級Ｓ)'!Q6)</f>
        <v/>
      </c>
      <c r="G104" s="63" t="str">
        <f>IF(A104="","",'個人種目(上級Ｓ)'!AF6)</f>
        <v/>
      </c>
      <c r="H104" s="63" t="str">
        <f>IF(A104="","",'個人種目(上級Ｓ)'!AG6)</f>
        <v/>
      </c>
      <c r="I104" s="63" t="str">
        <f>IF(A104="","",'個人種目(上級Ｓ)'!AH6)</f>
        <v/>
      </c>
      <c r="J104" s="63">
        <v>1</v>
      </c>
      <c r="K104" s="63"/>
      <c r="L104" s="63" t="str">
        <f>IF(A104="","",C104)</f>
        <v/>
      </c>
      <c r="M104" s="63" t="str">
        <f>IF(A104="","",TRIM('個人種目(上級Ｓ)'!B6)&amp;TRIM('個人種目(上級Ｓ)'!C6))</f>
        <v/>
      </c>
      <c r="N104" s="63" t="str">
        <f>IF(A104="","",申込書!$AB$6)</f>
        <v/>
      </c>
    </row>
    <row r="105" spans="1:14" x14ac:dyDescent="0.25">
      <c r="A105" s="59" t="str">
        <f>IF('個人種目(上級Ｓ)'!B7="","",'個人種目(上級Ｓ)'!AP7)</f>
        <v/>
      </c>
      <c r="B105" s="59">
        <v>0</v>
      </c>
      <c r="C105" s="59" t="str">
        <f>IF(A105="","",'個人種目(上級Ｓ)'!AR7)</f>
        <v/>
      </c>
      <c r="D105" s="59" t="str">
        <f>IF(A105="","",'個人種目(上級Ｓ)'!AS7)</f>
        <v/>
      </c>
      <c r="E105" s="60" t="str">
        <f>IF(A105="","",'個人種目(上級Ｓ)'!F7)</f>
        <v/>
      </c>
      <c r="F105" s="59" t="str">
        <f>IF(A105="","",'個人種目(上級Ｓ)'!Q7)</f>
        <v/>
      </c>
      <c r="G105" s="59" t="str">
        <f>IF(A105="","",'個人種目(上級Ｓ)'!AF7)</f>
        <v/>
      </c>
      <c r="H105" s="59" t="str">
        <f>IF(A105="","",'個人種目(上級Ｓ)'!AG7)</f>
        <v/>
      </c>
      <c r="I105" s="59" t="str">
        <f>IF(A105="","",'個人種目(上級Ｓ)'!AH7)</f>
        <v/>
      </c>
      <c r="J105" s="59">
        <v>1</v>
      </c>
      <c r="K105" s="59"/>
      <c r="L105" s="59" t="str">
        <f t="shared" ref="L105:L168" si="2">IF(A105="","",C105)</f>
        <v/>
      </c>
      <c r="M105" s="59" t="str">
        <f>IF(A105="","",TRIM('個人種目(上級Ｓ)'!B7)&amp;TRIM('個人種目(上級Ｓ)'!C7))</f>
        <v/>
      </c>
      <c r="N105" s="59" t="str">
        <f>IF(A105="","",申込書!$AB$6)</f>
        <v/>
      </c>
    </row>
    <row r="106" spans="1:14" x14ac:dyDescent="0.25">
      <c r="A106" s="59" t="str">
        <f>IF('個人種目(上級Ｓ)'!B8="","",'個人種目(上級Ｓ)'!AP8)</f>
        <v/>
      </c>
      <c r="B106" s="59">
        <v>0</v>
      </c>
      <c r="C106" s="59" t="str">
        <f>IF(A106="","",'個人種目(上級Ｓ)'!AR8)</f>
        <v/>
      </c>
      <c r="D106" s="59" t="str">
        <f>IF(A106="","",'個人種目(上級Ｓ)'!AS8)</f>
        <v/>
      </c>
      <c r="E106" s="60" t="str">
        <f>IF(A106="","",'個人種目(上級Ｓ)'!F8)</f>
        <v/>
      </c>
      <c r="F106" s="59" t="str">
        <f>IF(A106="","",'個人種目(上級Ｓ)'!Q8)</f>
        <v/>
      </c>
      <c r="G106" s="59" t="str">
        <f>IF(A106="","",'個人種目(上級Ｓ)'!AF8)</f>
        <v/>
      </c>
      <c r="H106" s="59" t="str">
        <f>IF(A106="","",'個人種目(上級Ｓ)'!AG8)</f>
        <v/>
      </c>
      <c r="I106" s="59" t="str">
        <f>IF(A106="","",'個人種目(上級Ｓ)'!AH8)</f>
        <v/>
      </c>
      <c r="J106" s="59">
        <v>1</v>
      </c>
      <c r="K106" s="59"/>
      <c r="L106" s="59" t="str">
        <f t="shared" si="2"/>
        <v/>
      </c>
      <c r="M106" s="59" t="str">
        <f>IF(A106="","",TRIM('個人種目(上級Ｓ)'!B8)&amp;TRIM('個人種目(上級Ｓ)'!C8))</f>
        <v/>
      </c>
      <c r="N106" s="59" t="str">
        <f>IF(A106="","",申込書!$AB$6)</f>
        <v/>
      </c>
    </row>
    <row r="107" spans="1:14" x14ac:dyDescent="0.25">
      <c r="A107" s="59" t="str">
        <f>IF('個人種目(上級Ｓ)'!B9="","",'個人種目(上級Ｓ)'!AP9)</f>
        <v/>
      </c>
      <c r="B107" s="59">
        <v>0</v>
      </c>
      <c r="C107" s="59" t="str">
        <f>IF(A107="","",'個人種目(上級Ｓ)'!AR9)</f>
        <v/>
      </c>
      <c r="D107" s="59" t="str">
        <f>IF(A107="","",'個人種目(上級Ｓ)'!AS9)</f>
        <v/>
      </c>
      <c r="E107" s="60" t="str">
        <f>IF(A107="","",'個人種目(上級Ｓ)'!F9)</f>
        <v/>
      </c>
      <c r="F107" s="59" t="str">
        <f>IF(A107="","",'個人種目(上級Ｓ)'!Q9)</f>
        <v/>
      </c>
      <c r="G107" s="59" t="str">
        <f>IF(A107="","",'個人種目(上級Ｓ)'!AF9)</f>
        <v/>
      </c>
      <c r="H107" s="59" t="str">
        <f>IF(A107="","",'個人種目(上級Ｓ)'!AG9)</f>
        <v/>
      </c>
      <c r="I107" s="59" t="str">
        <f>IF(A107="","",'個人種目(上級Ｓ)'!AH9)</f>
        <v/>
      </c>
      <c r="J107" s="62">
        <v>1</v>
      </c>
      <c r="K107" s="62"/>
      <c r="L107" s="59" t="str">
        <f t="shared" si="2"/>
        <v/>
      </c>
      <c r="M107" s="59" t="str">
        <f>IF(A107="","",TRIM('個人種目(上級Ｓ)'!B9)&amp;TRIM('個人種目(上級Ｓ)'!C9))</f>
        <v/>
      </c>
      <c r="N107" s="59" t="str">
        <f>IF(A107="","",申込書!$AB$6)</f>
        <v/>
      </c>
    </row>
    <row r="108" spans="1:14" x14ac:dyDescent="0.25">
      <c r="A108" s="59" t="str">
        <f>IF('個人種目(上級Ｓ)'!B10="","",'個人種目(上級Ｓ)'!AP10)</f>
        <v/>
      </c>
      <c r="B108" s="59">
        <v>0</v>
      </c>
      <c r="C108" s="59" t="str">
        <f>IF(A108="","",'個人種目(上級Ｓ)'!AR10)</f>
        <v/>
      </c>
      <c r="D108" s="59" t="str">
        <f>IF(A108="","",'個人種目(上級Ｓ)'!AS10)</f>
        <v/>
      </c>
      <c r="E108" s="60" t="str">
        <f>IF(A108="","",'個人種目(上級Ｓ)'!F10)</f>
        <v/>
      </c>
      <c r="F108" s="59" t="str">
        <f>IF(A108="","",'個人種目(上級Ｓ)'!Q10)</f>
        <v/>
      </c>
      <c r="G108" s="59" t="str">
        <f>IF(A108="","",'個人種目(上級Ｓ)'!AF10)</f>
        <v/>
      </c>
      <c r="H108" s="59" t="str">
        <f>IF(A108="","",'個人種目(上級Ｓ)'!AG10)</f>
        <v/>
      </c>
      <c r="I108" s="59" t="str">
        <f>IF(A108="","",'個人種目(上級Ｓ)'!AH10)</f>
        <v/>
      </c>
      <c r="J108" s="62">
        <v>1</v>
      </c>
      <c r="K108" s="62"/>
      <c r="L108" s="59" t="str">
        <f t="shared" si="2"/>
        <v/>
      </c>
      <c r="M108" s="59" t="str">
        <f>IF(A108="","",TRIM('個人種目(上級Ｓ)'!B10)&amp;TRIM('個人種目(上級Ｓ)'!C10))</f>
        <v/>
      </c>
      <c r="N108" s="59" t="str">
        <f>IF(A108="","",申込書!$AB$6)</f>
        <v/>
      </c>
    </row>
    <row r="109" spans="1:14" x14ac:dyDescent="0.25">
      <c r="A109" s="59" t="str">
        <f>IF('個人種目(上級Ｓ)'!B11="","",'個人種目(上級Ｓ)'!AP11)</f>
        <v/>
      </c>
      <c r="B109" s="59">
        <v>0</v>
      </c>
      <c r="C109" s="59" t="str">
        <f>IF(A109="","",'個人種目(上級Ｓ)'!AR11)</f>
        <v/>
      </c>
      <c r="D109" s="59" t="str">
        <f>IF(A109="","",'個人種目(上級Ｓ)'!AS11)</f>
        <v/>
      </c>
      <c r="E109" s="60" t="str">
        <f>IF(A109="","",'個人種目(上級Ｓ)'!F11)</f>
        <v/>
      </c>
      <c r="F109" s="59" t="str">
        <f>IF(A109="","",'個人種目(上級Ｓ)'!Q11)</f>
        <v/>
      </c>
      <c r="G109" s="59" t="str">
        <f>IF(A109="","",'個人種目(上級Ｓ)'!AF11)</f>
        <v/>
      </c>
      <c r="H109" s="59" t="str">
        <f>IF(A109="","",'個人種目(上級Ｓ)'!AG11)</f>
        <v/>
      </c>
      <c r="I109" s="59" t="str">
        <f>IF(A109="","",'個人種目(上級Ｓ)'!AH11)</f>
        <v/>
      </c>
      <c r="J109" s="62">
        <v>1</v>
      </c>
      <c r="K109" s="62"/>
      <c r="L109" s="59" t="str">
        <f t="shared" si="2"/>
        <v/>
      </c>
      <c r="M109" s="59" t="str">
        <f>IF(A109="","",TRIM('個人種目(上級Ｓ)'!B11)&amp;TRIM('個人種目(上級Ｓ)'!C11))</f>
        <v/>
      </c>
      <c r="N109" s="59" t="str">
        <f>IF(A109="","",申込書!$AB$6)</f>
        <v/>
      </c>
    </row>
    <row r="110" spans="1:14" x14ac:dyDescent="0.25">
      <c r="A110" s="59" t="str">
        <f>IF('個人種目(上級Ｓ)'!B12="","",'個人種目(上級Ｓ)'!AP12)</f>
        <v/>
      </c>
      <c r="B110" s="59">
        <v>0</v>
      </c>
      <c r="C110" s="59" t="str">
        <f>IF(A110="","",'個人種目(上級Ｓ)'!AR12)</f>
        <v/>
      </c>
      <c r="D110" s="59" t="str">
        <f>IF(A110="","",'個人種目(上級Ｓ)'!AS12)</f>
        <v/>
      </c>
      <c r="E110" s="60" t="str">
        <f>IF(A110="","",'個人種目(上級Ｓ)'!F12)</f>
        <v/>
      </c>
      <c r="F110" s="59" t="str">
        <f>IF(A110="","",'個人種目(上級Ｓ)'!Q12)</f>
        <v/>
      </c>
      <c r="G110" s="59" t="str">
        <f>IF(A110="","",'個人種目(上級Ｓ)'!AF12)</f>
        <v/>
      </c>
      <c r="H110" s="59" t="str">
        <f>IF(A110="","",'個人種目(上級Ｓ)'!AG12)</f>
        <v/>
      </c>
      <c r="I110" s="59" t="str">
        <f>IF(A110="","",'個人種目(上級Ｓ)'!AH12)</f>
        <v/>
      </c>
      <c r="J110" s="62">
        <v>1</v>
      </c>
      <c r="K110" s="62"/>
      <c r="L110" s="59" t="str">
        <f t="shared" si="2"/>
        <v/>
      </c>
      <c r="M110" s="59" t="str">
        <f>IF(A110="","",TRIM('個人種目(上級Ｓ)'!B12)&amp;TRIM('個人種目(上級Ｓ)'!C12))</f>
        <v/>
      </c>
      <c r="N110" s="59" t="str">
        <f>IF(A110="","",申込書!$AB$6)</f>
        <v/>
      </c>
    </row>
    <row r="111" spans="1:14" x14ac:dyDescent="0.25">
      <c r="A111" s="59" t="str">
        <f>IF('個人種目(上級Ｓ)'!B13="","",'個人種目(上級Ｓ)'!AP13)</f>
        <v/>
      </c>
      <c r="B111" s="59">
        <v>0</v>
      </c>
      <c r="C111" s="59" t="str">
        <f>IF(A111="","",'個人種目(上級Ｓ)'!AR13)</f>
        <v/>
      </c>
      <c r="D111" s="59" t="str">
        <f>IF(A111="","",'個人種目(上級Ｓ)'!AS13)</f>
        <v/>
      </c>
      <c r="E111" s="60" t="str">
        <f>IF(A111="","",'個人種目(上級Ｓ)'!F13)</f>
        <v/>
      </c>
      <c r="F111" s="59" t="str">
        <f>IF(A111="","",'個人種目(上級Ｓ)'!Q13)</f>
        <v/>
      </c>
      <c r="G111" s="59" t="str">
        <f>IF(A111="","",'個人種目(上級Ｓ)'!AF13)</f>
        <v/>
      </c>
      <c r="H111" s="59" t="str">
        <f>IF(A111="","",'個人種目(上級Ｓ)'!AG13)</f>
        <v/>
      </c>
      <c r="I111" s="59" t="str">
        <f>IF(A111="","",'個人種目(上級Ｓ)'!AH13)</f>
        <v/>
      </c>
      <c r="J111" s="62">
        <v>1</v>
      </c>
      <c r="K111" s="62"/>
      <c r="L111" s="59" t="str">
        <f t="shared" si="2"/>
        <v/>
      </c>
      <c r="M111" s="59" t="str">
        <f>IF(A111="","",TRIM('個人種目(上級Ｓ)'!B13)&amp;TRIM('個人種目(上級Ｓ)'!C13))</f>
        <v/>
      </c>
      <c r="N111" s="59" t="str">
        <f>IF(A111="","",申込書!$AB$6)</f>
        <v/>
      </c>
    </row>
    <row r="112" spans="1:14" x14ac:dyDescent="0.25">
      <c r="A112" s="59" t="str">
        <f>IF('個人種目(上級Ｓ)'!B14="","",'個人種目(上級Ｓ)'!AP14)</f>
        <v/>
      </c>
      <c r="B112" s="59">
        <v>0</v>
      </c>
      <c r="C112" s="59" t="str">
        <f>IF(A112="","",'個人種目(上級Ｓ)'!AR14)</f>
        <v/>
      </c>
      <c r="D112" s="59" t="str">
        <f>IF(A112="","",'個人種目(上級Ｓ)'!AS14)</f>
        <v/>
      </c>
      <c r="E112" s="60" t="str">
        <f>IF(A112="","",'個人種目(上級Ｓ)'!F14)</f>
        <v/>
      </c>
      <c r="F112" s="59" t="str">
        <f>IF(A112="","",'個人種目(上級Ｓ)'!Q14)</f>
        <v/>
      </c>
      <c r="G112" s="59" t="str">
        <f>IF(A112="","",'個人種目(上級Ｓ)'!AF14)</f>
        <v/>
      </c>
      <c r="H112" s="59" t="str">
        <f>IF(A112="","",'個人種目(上級Ｓ)'!AG14)</f>
        <v/>
      </c>
      <c r="I112" s="59" t="str">
        <f>IF(A112="","",'個人種目(上級Ｓ)'!AH14)</f>
        <v/>
      </c>
      <c r="J112" s="62">
        <v>1</v>
      </c>
      <c r="K112" s="62"/>
      <c r="L112" s="59" t="str">
        <f t="shared" si="2"/>
        <v/>
      </c>
      <c r="M112" s="59" t="str">
        <f>IF(A112="","",TRIM('個人種目(上級Ｓ)'!B14)&amp;TRIM('個人種目(上級Ｓ)'!C14))</f>
        <v/>
      </c>
      <c r="N112" s="59" t="str">
        <f>IF(A112="","",申込書!$AB$6)</f>
        <v/>
      </c>
    </row>
    <row r="113" spans="1:14" x14ac:dyDescent="0.25">
      <c r="A113" s="59" t="str">
        <f>IF('個人種目(上級Ｓ)'!B15="","",'個人種目(上級Ｓ)'!AP15)</f>
        <v/>
      </c>
      <c r="B113" s="59">
        <v>0</v>
      </c>
      <c r="C113" s="59" t="str">
        <f>IF(A113="","",'個人種目(上級Ｓ)'!AR15)</f>
        <v/>
      </c>
      <c r="D113" s="59" t="str">
        <f>IF(A113="","",'個人種目(上級Ｓ)'!AS15)</f>
        <v/>
      </c>
      <c r="E113" s="60" t="str">
        <f>IF(A113="","",'個人種目(上級Ｓ)'!F15)</f>
        <v/>
      </c>
      <c r="F113" s="59" t="str">
        <f>IF(A113="","",'個人種目(上級Ｓ)'!Q15)</f>
        <v/>
      </c>
      <c r="G113" s="59" t="str">
        <f>IF(A113="","",'個人種目(上級Ｓ)'!AF15)</f>
        <v/>
      </c>
      <c r="H113" s="59" t="str">
        <f>IF(A113="","",'個人種目(上級Ｓ)'!AG15)</f>
        <v/>
      </c>
      <c r="I113" s="59" t="str">
        <f>IF(A113="","",'個人種目(上級Ｓ)'!AH15)</f>
        <v/>
      </c>
      <c r="J113" s="62">
        <v>1</v>
      </c>
      <c r="K113" s="62"/>
      <c r="L113" s="59" t="str">
        <f t="shared" si="2"/>
        <v/>
      </c>
      <c r="M113" s="59" t="str">
        <f>IF(A113="","",TRIM('個人種目(上級Ｓ)'!B15)&amp;TRIM('個人種目(上級Ｓ)'!C15))</f>
        <v/>
      </c>
      <c r="N113" s="59" t="str">
        <f>IF(A113="","",申込書!$AB$6)</f>
        <v/>
      </c>
    </row>
    <row r="114" spans="1:14" x14ac:dyDescent="0.25">
      <c r="A114" s="59" t="str">
        <f>IF('個人種目(上級Ｓ)'!B16="","",'個人種目(上級Ｓ)'!AP16)</f>
        <v/>
      </c>
      <c r="B114" s="59">
        <v>0</v>
      </c>
      <c r="C114" s="59" t="str">
        <f>IF(A114="","",'個人種目(上級Ｓ)'!AR16)</f>
        <v/>
      </c>
      <c r="D114" s="59" t="str">
        <f>IF(A114="","",'個人種目(上級Ｓ)'!AS16)</f>
        <v/>
      </c>
      <c r="E114" s="60" t="str">
        <f>IF(A114="","",'個人種目(上級Ｓ)'!F16)</f>
        <v/>
      </c>
      <c r="F114" s="59" t="str">
        <f>IF(A114="","",'個人種目(上級Ｓ)'!Q16)</f>
        <v/>
      </c>
      <c r="G114" s="59" t="str">
        <f>IF(A114="","",'個人種目(上級Ｓ)'!AF16)</f>
        <v/>
      </c>
      <c r="H114" s="59" t="str">
        <f>IF(A114="","",'個人種目(上級Ｓ)'!AG16)</f>
        <v/>
      </c>
      <c r="I114" s="59" t="str">
        <f>IF(A114="","",'個人種目(上級Ｓ)'!AH16)</f>
        <v/>
      </c>
      <c r="J114" s="62">
        <v>1</v>
      </c>
      <c r="K114" s="62"/>
      <c r="L114" s="59" t="str">
        <f t="shared" si="2"/>
        <v/>
      </c>
      <c r="M114" s="59" t="str">
        <f>IF(A114="","",TRIM('個人種目(上級Ｓ)'!B16)&amp;TRIM('個人種目(上級Ｓ)'!C16))</f>
        <v/>
      </c>
      <c r="N114" s="59" t="str">
        <f>IF(A114="","",申込書!$AB$6)</f>
        <v/>
      </c>
    </row>
    <row r="115" spans="1:14" x14ac:dyDescent="0.25">
      <c r="A115" s="59" t="str">
        <f>IF('個人種目(上級Ｓ)'!B17="","",'個人種目(上級Ｓ)'!AP17)</f>
        <v/>
      </c>
      <c r="B115" s="59">
        <v>0</v>
      </c>
      <c r="C115" s="59" t="str">
        <f>IF(A115="","",'個人種目(上級Ｓ)'!AR17)</f>
        <v/>
      </c>
      <c r="D115" s="59" t="str">
        <f>IF(A115="","",'個人種目(上級Ｓ)'!AS17)</f>
        <v/>
      </c>
      <c r="E115" s="60" t="str">
        <f>IF(A115="","",'個人種目(上級Ｓ)'!F17)</f>
        <v/>
      </c>
      <c r="F115" s="59" t="str">
        <f>IF(A115="","",'個人種目(上級Ｓ)'!Q17)</f>
        <v/>
      </c>
      <c r="G115" s="59" t="str">
        <f>IF(A115="","",'個人種目(上級Ｓ)'!AF17)</f>
        <v/>
      </c>
      <c r="H115" s="59" t="str">
        <f>IF(A115="","",'個人種目(上級Ｓ)'!AG17)</f>
        <v/>
      </c>
      <c r="I115" s="59" t="str">
        <f>IF(A115="","",'個人種目(上級Ｓ)'!AH17)</f>
        <v/>
      </c>
      <c r="J115" s="62">
        <v>1</v>
      </c>
      <c r="K115" s="62"/>
      <c r="L115" s="59" t="str">
        <f t="shared" si="2"/>
        <v/>
      </c>
      <c r="M115" s="59" t="str">
        <f>IF(A115="","",TRIM('個人種目(上級Ｓ)'!B17)&amp;TRIM('個人種目(上級Ｓ)'!C17))</f>
        <v/>
      </c>
      <c r="N115" s="59" t="str">
        <f>IF(A115="","",申込書!$AB$6)</f>
        <v/>
      </c>
    </row>
    <row r="116" spans="1:14" x14ac:dyDescent="0.25">
      <c r="A116" s="59" t="str">
        <f>IF('個人種目(上級Ｓ)'!B18="","",'個人種目(上級Ｓ)'!AP18)</f>
        <v/>
      </c>
      <c r="B116" s="59">
        <v>0</v>
      </c>
      <c r="C116" s="59" t="str">
        <f>IF(A116="","",'個人種目(上級Ｓ)'!AR18)</f>
        <v/>
      </c>
      <c r="D116" s="59" t="str">
        <f>IF(A116="","",'個人種目(上級Ｓ)'!AS18)</f>
        <v/>
      </c>
      <c r="E116" s="60" t="str">
        <f>IF(A116="","",'個人種目(上級Ｓ)'!F18)</f>
        <v/>
      </c>
      <c r="F116" s="59" t="str">
        <f>IF(A116="","",'個人種目(上級Ｓ)'!Q18)</f>
        <v/>
      </c>
      <c r="G116" s="59" t="str">
        <f>IF(A116="","",'個人種目(上級Ｓ)'!AF18)</f>
        <v/>
      </c>
      <c r="H116" s="59" t="str">
        <f>IF(A116="","",'個人種目(上級Ｓ)'!AG18)</f>
        <v/>
      </c>
      <c r="I116" s="59" t="str">
        <f>IF(A116="","",'個人種目(上級Ｓ)'!AH18)</f>
        <v/>
      </c>
      <c r="J116" s="62">
        <v>1</v>
      </c>
      <c r="K116" s="62"/>
      <c r="L116" s="59" t="str">
        <f t="shared" si="2"/>
        <v/>
      </c>
      <c r="M116" s="59" t="str">
        <f>IF(A116="","",TRIM('個人種目(上級Ｓ)'!B18)&amp;TRIM('個人種目(上級Ｓ)'!C18))</f>
        <v/>
      </c>
      <c r="N116" s="59" t="str">
        <f>IF(A116="","",申込書!$AB$6)</f>
        <v/>
      </c>
    </row>
    <row r="117" spans="1:14" x14ac:dyDescent="0.25">
      <c r="A117" s="59" t="str">
        <f>IF('個人種目(上級Ｓ)'!B19="","",'個人種目(上級Ｓ)'!AP19)</f>
        <v/>
      </c>
      <c r="B117" s="59">
        <v>0</v>
      </c>
      <c r="C117" s="59" t="str">
        <f>IF(A117="","",'個人種目(上級Ｓ)'!AR19)</f>
        <v/>
      </c>
      <c r="D117" s="59" t="str">
        <f>IF(A117="","",'個人種目(上級Ｓ)'!AS19)</f>
        <v/>
      </c>
      <c r="E117" s="60" t="str">
        <f>IF(A117="","",'個人種目(上級Ｓ)'!F19)</f>
        <v/>
      </c>
      <c r="F117" s="59" t="str">
        <f>IF(A117="","",'個人種目(上級Ｓ)'!Q19)</f>
        <v/>
      </c>
      <c r="G117" s="59" t="str">
        <f>IF(A117="","",'個人種目(上級Ｓ)'!AF19)</f>
        <v/>
      </c>
      <c r="H117" s="59" t="str">
        <f>IF(A117="","",'個人種目(上級Ｓ)'!AG19)</f>
        <v/>
      </c>
      <c r="I117" s="59" t="str">
        <f>IF(A117="","",'個人種目(上級Ｓ)'!AH19)</f>
        <v/>
      </c>
      <c r="J117" s="62">
        <v>1</v>
      </c>
      <c r="K117" s="62"/>
      <c r="L117" s="59" t="str">
        <f t="shared" si="2"/>
        <v/>
      </c>
      <c r="M117" s="59" t="str">
        <f>IF(A117="","",TRIM('個人種目(上級Ｓ)'!B19)&amp;TRIM('個人種目(上級Ｓ)'!C19))</f>
        <v/>
      </c>
      <c r="N117" s="59" t="str">
        <f>IF(A117="","",申込書!$AB$6)</f>
        <v/>
      </c>
    </row>
    <row r="118" spans="1:14" x14ac:dyDescent="0.25">
      <c r="A118" s="59" t="str">
        <f>IF('個人種目(上級Ｓ)'!B20="","",'個人種目(上級Ｓ)'!AP20)</f>
        <v/>
      </c>
      <c r="B118" s="59">
        <v>0</v>
      </c>
      <c r="C118" s="59" t="str">
        <f>IF(A118="","",'個人種目(上級Ｓ)'!AR20)</f>
        <v/>
      </c>
      <c r="D118" s="59" t="str">
        <f>IF(A118="","",'個人種目(上級Ｓ)'!AS20)</f>
        <v/>
      </c>
      <c r="E118" s="60" t="str">
        <f>IF(A118="","",'個人種目(上級Ｓ)'!F20)</f>
        <v/>
      </c>
      <c r="F118" s="59" t="str">
        <f>IF(A118="","",'個人種目(上級Ｓ)'!Q20)</f>
        <v/>
      </c>
      <c r="G118" s="59" t="str">
        <f>IF(A118="","",'個人種目(上級Ｓ)'!AF20)</f>
        <v/>
      </c>
      <c r="H118" s="59" t="str">
        <f>IF(A118="","",'個人種目(上級Ｓ)'!AG20)</f>
        <v/>
      </c>
      <c r="I118" s="59" t="str">
        <f>IF(A118="","",'個人種目(上級Ｓ)'!AH20)</f>
        <v/>
      </c>
      <c r="J118" s="62">
        <v>1</v>
      </c>
      <c r="K118" s="62"/>
      <c r="L118" s="59" t="str">
        <f t="shared" si="2"/>
        <v/>
      </c>
      <c r="M118" s="59" t="str">
        <f>IF(A118="","",TRIM('個人種目(上級Ｓ)'!B20)&amp;TRIM('個人種目(上級Ｓ)'!C20))</f>
        <v/>
      </c>
      <c r="N118" s="59" t="str">
        <f>IF(A118="","",申込書!$AB$6)</f>
        <v/>
      </c>
    </row>
    <row r="119" spans="1:14" x14ac:dyDescent="0.25">
      <c r="A119" s="59" t="str">
        <f>IF('個人種目(上級Ｓ)'!B21="","",'個人種目(上級Ｓ)'!AP21)</f>
        <v/>
      </c>
      <c r="B119" s="59">
        <v>0</v>
      </c>
      <c r="C119" s="59" t="str">
        <f>IF(A119="","",'個人種目(上級Ｓ)'!AR21)</f>
        <v/>
      </c>
      <c r="D119" s="59" t="str">
        <f>IF(A119="","",'個人種目(上級Ｓ)'!AS21)</f>
        <v/>
      </c>
      <c r="E119" s="60" t="str">
        <f>IF(A119="","",'個人種目(上級Ｓ)'!F21)</f>
        <v/>
      </c>
      <c r="F119" s="59" t="str">
        <f>IF(A119="","",'個人種目(上級Ｓ)'!Q21)</f>
        <v/>
      </c>
      <c r="G119" s="59" t="str">
        <f>IF(A119="","",'個人種目(上級Ｓ)'!AF21)</f>
        <v/>
      </c>
      <c r="H119" s="59" t="str">
        <f>IF(A119="","",'個人種目(上級Ｓ)'!AG21)</f>
        <v/>
      </c>
      <c r="I119" s="59" t="str">
        <f>IF(A119="","",'個人種目(上級Ｓ)'!AH21)</f>
        <v/>
      </c>
      <c r="J119" s="62">
        <v>1</v>
      </c>
      <c r="K119" s="62"/>
      <c r="L119" s="59" t="str">
        <f t="shared" si="2"/>
        <v/>
      </c>
      <c r="M119" s="59" t="str">
        <f>IF(A119="","",TRIM('個人種目(上級Ｓ)'!B21)&amp;TRIM('個人種目(上級Ｓ)'!C21))</f>
        <v/>
      </c>
      <c r="N119" s="59" t="str">
        <f>IF(A119="","",申込書!$AB$6)</f>
        <v/>
      </c>
    </row>
    <row r="120" spans="1:14" x14ac:dyDescent="0.25">
      <c r="A120" s="59" t="str">
        <f>IF('個人種目(上級Ｓ)'!B22="","",'個人種目(上級Ｓ)'!AP22)</f>
        <v/>
      </c>
      <c r="B120" s="59">
        <v>0</v>
      </c>
      <c r="C120" s="59" t="str">
        <f>IF(A120="","",'個人種目(上級Ｓ)'!AR22)</f>
        <v/>
      </c>
      <c r="D120" s="59" t="str">
        <f>IF(A120="","",'個人種目(上級Ｓ)'!AS22)</f>
        <v/>
      </c>
      <c r="E120" s="60" t="str">
        <f>IF(A120="","",'個人種目(上級Ｓ)'!F22)</f>
        <v/>
      </c>
      <c r="F120" s="59" t="str">
        <f>IF(A120="","",'個人種目(上級Ｓ)'!Q22)</f>
        <v/>
      </c>
      <c r="G120" s="59" t="str">
        <f>IF(A120="","",'個人種目(上級Ｓ)'!AF22)</f>
        <v/>
      </c>
      <c r="H120" s="59" t="str">
        <f>IF(A120="","",'個人種目(上級Ｓ)'!AG22)</f>
        <v/>
      </c>
      <c r="I120" s="59" t="str">
        <f>IF(A120="","",'個人種目(上級Ｓ)'!AH22)</f>
        <v/>
      </c>
      <c r="J120" s="62">
        <v>1</v>
      </c>
      <c r="K120" s="62"/>
      <c r="L120" s="59" t="str">
        <f t="shared" si="2"/>
        <v/>
      </c>
      <c r="M120" s="59" t="str">
        <f>IF(A120="","",TRIM('個人種目(上級Ｓ)'!B22)&amp;TRIM('個人種目(上級Ｓ)'!C22))</f>
        <v/>
      </c>
      <c r="N120" s="59" t="str">
        <f>IF(A120="","",申込書!$AB$6)</f>
        <v/>
      </c>
    </row>
    <row r="121" spans="1:14" x14ac:dyDescent="0.25">
      <c r="A121" s="59" t="str">
        <f>IF('個人種目(上級Ｓ)'!B23="","",'個人種目(上級Ｓ)'!AP23)</f>
        <v/>
      </c>
      <c r="B121" s="59">
        <v>0</v>
      </c>
      <c r="C121" s="59" t="str">
        <f>IF(A121="","",'個人種目(上級Ｓ)'!AR23)</f>
        <v/>
      </c>
      <c r="D121" s="59" t="str">
        <f>IF(A121="","",'個人種目(上級Ｓ)'!AS23)</f>
        <v/>
      </c>
      <c r="E121" s="60" t="str">
        <f>IF(A121="","",'個人種目(上級Ｓ)'!F23)</f>
        <v/>
      </c>
      <c r="F121" s="59" t="str">
        <f>IF(A121="","",'個人種目(上級Ｓ)'!Q23)</f>
        <v/>
      </c>
      <c r="G121" s="59" t="str">
        <f>IF(A121="","",'個人種目(上級Ｓ)'!AF23)</f>
        <v/>
      </c>
      <c r="H121" s="59" t="str">
        <f>IF(A121="","",'個人種目(上級Ｓ)'!AG23)</f>
        <v/>
      </c>
      <c r="I121" s="59" t="str">
        <f>IF(A121="","",'個人種目(上級Ｓ)'!AH23)</f>
        <v/>
      </c>
      <c r="J121" s="62">
        <v>1</v>
      </c>
      <c r="K121" s="62"/>
      <c r="L121" s="59" t="str">
        <f t="shared" si="2"/>
        <v/>
      </c>
      <c r="M121" s="59" t="str">
        <f>IF(A121="","",TRIM('個人種目(上級Ｓ)'!B23)&amp;TRIM('個人種目(上級Ｓ)'!C23))</f>
        <v/>
      </c>
      <c r="N121" s="59" t="str">
        <f>IF(A121="","",申込書!$AB$6)</f>
        <v/>
      </c>
    </row>
    <row r="122" spans="1:14" x14ac:dyDescent="0.25">
      <c r="A122" s="59" t="str">
        <f>IF('個人種目(上級Ｓ)'!B24="","",'個人種目(上級Ｓ)'!AP24)</f>
        <v/>
      </c>
      <c r="B122" s="59">
        <v>0</v>
      </c>
      <c r="C122" s="59" t="str">
        <f>IF(A122="","",'個人種目(上級Ｓ)'!AR24)</f>
        <v/>
      </c>
      <c r="D122" s="59" t="str">
        <f>IF(A122="","",'個人種目(上級Ｓ)'!AS24)</f>
        <v/>
      </c>
      <c r="E122" s="60" t="str">
        <f>IF(A122="","",'個人種目(上級Ｓ)'!F24)</f>
        <v/>
      </c>
      <c r="F122" s="59" t="str">
        <f>IF(A122="","",'個人種目(上級Ｓ)'!Q24)</f>
        <v/>
      </c>
      <c r="G122" s="59" t="str">
        <f>IF(A122="","",'個人種目(上級Ｓ)'!AF24)</f>
        <v/>
      </c>
      <c r="H122" s="59" t="str">
        <f>IF(A122="","",'個人種目(上級Ｓ)'!AG24)</f>
        <v/>
      </c>
      <c r="I122" s="59" t="str">
        <f>IF(A122="","",'個人種目(上級Ｓ)'!AH24)</f>
        <v/>
      </c>
      <c r="J122" s="62">
        <v>1</v>
      </c>
      <c r="K122" s="62"/>
      <c r="L122" s="59" t="str">
        <f t="shared" si="2"/>
        <v/>
      </c>
      <c r="M122" s="59" t="str">
        <f>IF(A122="","",TRIM('個人種目(上級Ｓ)'!B24)&amp;TRIM('個人種目(上級Ｓ)'!C24))</f>
        <v/>
      </c>
      <c r="N122" s="59" t="str">
        <f>IF(A122="","",申込書!$AB$6)</f>
        <v/>
      </c>
    </row>
    <row r="123" spans="1:14" x14ac:dyDescent="0.25">
      <c r="A123" s="59" t="str">
        <f>IF('個人種目(上級Ｓ)'!B25="","",'個人種目(上級Ｓ)'!AP25)</f>
        <v/>
      </c>
      <c r="B123" s="59">
        <v>0</v>
      </c>
      <c r="C123" s="59" t="str">
        <f>IF(A123="","",'個人種目(上級Ｓ)'!AR25)</f>
        <v/>
      </c>
      <c r="D123" s="59" t="str">
        <f>IF(A123="","",'個人種目(上級Ｓ)'!AS25)</f>
        <v/>
      </c>
      <c r="E123" s="60" t="str">
        <f>IF(A123="","",'個人種目(上級Ｓ)'!F25)</f>
        <v/>
      </c>
      <c r="F123" s="59" t="str">
        <f>IF(A123="","",'個人種目(上級Ｓ)'!Q25)</f>
        <v/>
      </c>
      <c r="G123" s="59" t="str">
        <f>IF(A123="","",'個人種目(上級Ｓ)'!AF25)</f>
        <v/>
      </c>
      <c r="H123" s="59" t="str">
        <f>IF(A123="","",'個人種目(上級Ｓ)'!AG25)</f>
        <v/>
      </c>
      <c r="I123" s="59" t="str">
        <f>IF(A123="","",'個人種目(上級Ｓ)'!AH25)</f>
        <v/>
      </c>
      <c r="J123" s="62">
        <v>1</v>
      </c>
      <c r="K123" s="62"/>
      <c r="L123" s="59" t="str">
        <f t="shared" si="2"/>
        <v/>
      </c>
      <c r="M123" s="59" t="str">
        <f>IF(A123="","",TRIM('個人種目(上級Ｓ)'!B25)&amp;TRIM('個人種目(上級Ｓ)'!C25))</f>
        <v/>
      </c>
      <c r="N123" s="59" t="str">
        <f>IF(A123="","",申込書!$AB$6)</f>
        <v/>
      </c>
    </row>
    <row r="124" spans="1:14" x14ac:dyDescent="0.25">
      <c r="A124" s="59" t="str">
        <f>IF('個人種目(上級Ｓ)'!B26="","",'個人種目(上級Ｓ)'!AP26)</f>
        <v/>
      </c>
      <c r="B124" s="59">
        <v>0</v>
      </c>
      <c r="C124" s="59" t="str">
        <f>IF(A124="","",'個人種目(上級Ｓ)'!AR26)</f>
        <v/>
      </c>
      <c r="D124" s="59" t="str">
        <f>IF(A124="","",'個人種目(上級Ｓ)'!AS26)</f>
        <v/>
      </c>
      <c r="E124" s="60" t="str">
        <f>IF(A124="","",'個人種目(上級Ｓ)'!F26)</f>
        <v/>
      </c>
      <c r="F124" s="59" t="str">
        <f>IF(A124="","",'個人種目(上級Ｓ)'!Q26)</f>
        <v/>
      </c>
      <c r="G124" s="59" t="str">
        <f>IF(A124="","",'個人種目(上級Ｓ)'!AF26)</f>
        <v/>
      </c>
      <c r="H124" s="59" t="str">
        <f>IF(A124="","",'個人種目(上級Ｓ)'!AG26)</f>
        <v/>
      </c>
      <c r="I124" s="59" t="str">
        <f>IF(A124="","",'個人種目(上級Ｓ)'!AH26)</f>
        <v/>
      </c>
      <c r="J124" s="62">
        <v>1</v>
      </c>
      <c r="K124" s="62"/>
      <c r="L124" s="59" t="str">
        <f t="shared" si="2"/>
        <v/>
      </c>
      <c r="M124" s="59" t="str">
        <f>IF(A124="","",TRIM('個人種目(上級Ｓ)'!B26)&amp;TRIM('個人種目(上級Ｓ)'!C26))</f>
        <v/>
      </c>
      <c r="N124" s="59" t="str">
        <f>IF(A124="","",申込書!$AB$6)</f>
        <v/>
      </c>
    </row>
    <row r="125" spans="1:14" x14ac:dyDescent="0.25">
      <c r="A125" s="59" t="str">
        <f>IF('個人種目(上級Ｓ)'!B27="","",'個人種目(上級Ｓ)'!AP27)</f>
        <v/>
      </c>
      <c r="B125" s="59">
        <v>0</v>
      </c>
      <c r="C125" s="59" t="str">
        <f>IF(A125="","",'個人種目(上級Ｓ)'!AR27)</f>
        <v/>
      </c>
      <c r="D125" s="59" t="str">
        <f>IF(A125="","",'個人種目(上級Ｓ)'!AS27)</f>
        <v/>
      </c>
      <c r="E125" s="60" t="str">
        <f>IF(A125="","",'個人種目(上級Ｓ)'!F27)</f>
        <v/>
      </c>
      <c r="F125" s="59" t="str">
        <f>IF(A125="","",'個人種目(上級Ｓ)'!Q27)</f>
        <v/>
      </c>
      <c r="G125" s="59" t="str">
        <f>IF(A125="","",'個人種目(上級Ｓ)'!AF27)</f>
        <v/>
      </c>
      <c r="H125" s="59" t="str">
        <f>IF(A125="","",'個人種目(上級Ｓ)'!AG27)</f>
        <v/>
      </c>
      <c r="I125" s="59" t="str">
        <f>IF(A125="","",'個人種目(上級Ｓ)'!AH27)</f>
        <v/>
      </c>
      <c r="J125" s="62">
        <v>1</v>
      </c>
      <c r="K125" s="62"/>
      <c r="L125" s="59" t="str">
        <f t="shared" si="2"/>
        <v/>
      </c>
      <c r="M125" s="59" t="str">
        <f>IF(A125="","",TRIM('個人種目(上級Ｓ)'!B27)&amp;TRIM('個人種目(上級Ｓ)'!C27))</f>
        <v/>
      </c>
      <c r="N125" s="59" t="str">
        <f>IF(A125="","",申込書!$AB$6)</f>
        <v/>
      </c>
    </row>
    <row r="126" spans="1:14" x14ac:dyDescent="0.25">
      <c r="A126" s="59" t="str">
        <f>IF('個人種目(上級Ｓ)'!B28="","",'個人種目(上級Ｓ)'!AP28)</f>
        <v/>
      </c>
      <c r="B126" s="59">
        <v>0</v>
      </c>
      <c r="C126" s="59" t="str">
        <f>IF(A126="","",'個人種目(上級Ｓ)'!AR28)</f>
        <v/>
      </c>
      <c r="D126" s="59" t="str">
        <f>IF(A126="","",'個人種目(上級Ｓ)'!AS28)</f>
        <v/>
      </c>
      <c r="E126" s="60" t="str">
        <f>IF(A126="","",'個人種目(上級Ｓ)'!F28)</f>
        <v/>
      </c>
      <c r="F126" s="59" t="str">
        <f>IF(A126="","",'個人種目(上級Ｓ)'!Q28)</f>
        <v/>
      </c>
      <c r="G126" s="59" t="str">
        <f>IF(A126="","",'個人種目(上級Ｓ)'!AF28)</f>
        <v/>
      </c>
      <c r="H126" s="59" t="str">
        <f>IF(A126="","",'個人種目(上級Ｓ)'!AG28)</f>
        <v/>
      </c>
      <c r="I126" s="59" t="str">
        <f>IF(A126="","",'個人種目(上級Ｓ)'!AH28)</f>
        <v/>
      </c>
      <c r="J126" s="62">
        <v>1</v>
      </c>
      <c r="K126" s="62"/>
      <c r="L126" s="59" t="str">
        <f t="shared" si="2"/>
        <v/>
      </c>
      <c r="M126" s="59" t="str">
        <f>IF(A126="","",TRIM('個人種目(上級Ｓ)'!B28)&amp;TRIM('個人種目(上級Ｓ)'!C28))</f>
        <v/>
      </c>
      <c r="N126" s="59" t="str">
        <f>IF(A126="","",申込書!$AB$6)</f>
        <v/>
      </c>
    </row>
    <row r="127" spans="1:14" x14ac:dyDescent="0.25">
      <c r="A127" s="59" t="str">
        <f>IF('個人種目(上級Ｓ)'!B29="","",'個人種目(上級Ｓ)'!AP29)</f>
        <v/>
      </c>
      <c r="B127" s="59">
        <v>0</v>
      </c>
      <c r="C127" s="59" t="str">
        <f>IF(A127="","",'個人種目(上級Ｓ)'!AR29)</f>
        <v/>
      </c>
      <c r="D127" s="59" t="str">
        <f>IF(A127="","",'個人種目(上級Ｓ)'!AS29)</f>
        <v/>
      </c>
      <c r="E127" s="60" t="str">
        <f>IF(A127="","",'個人種目(上級Ｓ)'!F29)</f>
        <v/>
      </c>
      <c r="F127" s="59" t="str">
        <f>IF(A127="","",'個人種目(上級Ｓ)'!Q29)</f>
        <v/>
      </c>
      <c r="G127" s="59" t="str">
        <f>IF(A127="","",'個人種目(上級Ｓ)'!AF29)</f>
        <v/>
      </c>
      <c r="H127" s="59" t="str">
        <f>IF(A127="","",'個人種目(上級Ｓ)'!AG29)</f>
        <v/>
      </c>
      <c r="I127" s="59" t="str">
        <f>IF(A127="","",'個人種目(上級Ｓ)'!AH29)</f>
        <v/>
      </c>
      <c r="J127" s="62">
        <v>1</v>
      </c>
      <c r="K127" s="62"/>
      <c r="L127" s="59" t="str">
        <f t="shared" si="2"/>
        <v/>
      </c>
      <c r="M127" s="59" t="str">
        <f>IF(A127="","",TRIM('個人種目(上級Ｓ)'!B29)&amp;TRIM('個人種目(上級Ｓ)'!C29))</f>
        <v/>
      </c>
      <c r="N127" s="59" t="str">
        <f>IF(A127="","",申込書!$AB$6)</f>
        <v/>
      </c>
    </row>
    <row r="128" spans="1:14" x14ac:dyDescent="0.25">
      <c r="A128" s="59" t="str">
        <f>IF('個人種目(上級Ｓ)'!B30="","",'個人種目(上級Ｓ)'!AP30)</f>
        <v/>
      </c>
      <c r="B128" s="59">
        <v>0</v>
      </c>
      <c r="C128" s="59" t="str">
        <f>IF(A128="","",'個人種目(上級Ｓ)'!AR30)</f>
        <v/>
      </c>
      <c r="D128" s="59" t="str">
        <f>IF(A128="","",'個人種目(上級Ｓ)'!AS30)</f>
        <v/>
      </c>
      <c r="E128" s="60" t="str">
        <f>IF(A128="","",'個人種目(上級Ｓ)'!F30)</f>
        <v/>
      </c>
      <c r="F128" s="59" t="str">
        <f>IF(A128="","",'個人種目(上級Ｓ)'!Q30)</f>
        <v/>
      </c>
      <c r="G128" s="59" t="str">
        <f>IF(A128="","",'個人種目(上級Ｓ)'!AF30)</f>
        <v/>
      </c>
      <c r="H128" s="59" t="str">
        <f>IF(A128="","",'個人種目(上級Ｓ)'!AG30)</f>
        <v/>
      </c>
      <c r="I128" s="59" t="str">
        <f>IF(A128="","",'個人種目(上級Ｓ)'!AH30)</f>
        <v/>
      </c>
      <c r="J128" s="62">
        <v>1</v>
      </c>
      <c r="K128" s="62"/>
      <c r="L128" s="59" t="str">
        <f t="shared" si="2"/>
        <v/>
      </c>
      <c r="M128" s="59" t="str">
        <f>IF(A128="","",TRIM('個人種目(上級Ｓ)'!B30)&amp;TRIM('個人種目(上級Ｓ)'!C30))</f>
        <v/>
      </c>
      <c r="N128" s="59" t="str">
        <f>IF(A128="","",申込書!$AB$6)</f>
        <v/>
      </c>
    </row>
    <row r="129" spans="1:14" x14ac:dyDescent="0.25">
      <c r="A129" s="59" t="str">
        <f>IF('個人種目(上級Ｓ)'!B31="","",'個人種目(上級Ｓ)'!AP31)</f>
        <v/>
      </c>
      <c r="B129" s="59">
        <v>0</v>
      </c>
      <c r="C129" s="59" t="str">
        <f>IF(A129="","",'個人種目(上級Ｓ)'!AR31)</f>
        <v/>
      </c>
      <c r="D129" s="59" t="str">
        <f>IF(A129="","",'個人種目(上級Ｓ)'!AS31)</f>
        <v/>
      </c>
      <c r="E129" s="60" t="str">
        <f>IF(A129="","",'個人種目(上級Ｓ)'!F31)</f>
        <v/>
      </c>
      <c r="F129" s="59" t="str">
        <f>IF(A129="","",'個人種目(上級Ｓ)'!Q31)</f>
        <v/>
      </c>
      <c r="G129" s="59" t="str">
        <f>IF(A129="","",'個人種目(上級Ｓ)'!AF31)</f>
        <v/>
      </c>
      <c r="H129" s="59" t="str">
        <f>IF(A129="","",'個人種目(上級Ｓ)'!AG31)</f>
        <v/>
      </c>
      <c r="I129" s="59" t="str">
        <f>IF(A129="","",'個人種目(上級Ｓ)'!AH31)</f>
        <v/>
      </c>
      <c r="J129" s="62">
        <v>1</v>
      </c>
      <c r="K129" s="62"/>
      <c r="L129" s="59" t="str">
        <f t="shared" si="2"/>
        <v/>
      </c>
      <c r="M129" s="59" t="str">
        <f>IF(A129="","",TRIM('個人種目(上級Ｓ)'!B31)&amp;TRIM('個人種目(上級Ｓ)'!C31))</f>
        <v/>
      </c>
      <c r="N129" s="59" t="str">
        <f>IF(A129="","",申込書!$AB$6)</f>
        <v/>
      </c>
    </row>
    <row r="130" spans="1:14" x14ac:dyDescent="0.25">
      <c r="A130" s="59" t="str">
        <f>IF('個人種目(上級Ｓ)'!B32="","",'個人種目(上級Ｓ)'!AP32)</f>
        <v/>
      </c>
      <c r="B130" s="59">
        <v>0</v>
      </c>
      <c r="C130" s="59" t="str">
        <f>IF(A130="","",'個人種目(上級Ｓ)'!AR32)</f>
        <v/>
      </c>
      <c r="D130" s="59" t="str">
        <f>IF(A130="","",'個人種目(上級Ｓ)'!AS32)</f>
        <v/>
      </c>
      <c r="E130" s="60" t="str">
        <f>IF(A130="","",'個人種目(上級Ｓ)'!F32)</f>
        <v/>
      </c>
      <c r="F130" s="59" t="str">
        <f>IF(A130="","",'個人種目(上級Ｓ)'!Q32)</f>
        <v/>
      </c>
      <c r="G130" s="59" t="str">
        <f>IF(A130="","",'個人種目(上級Ｓ)'!AF32)</f>
        <v/>
      </c>
      <c r="H130" s="59" t="str">
        <f>IF(A130="","",'個人種目(上級Ｓ)'!AG32)</f>
        <v/>
      </c>
      <c r="I130" s="59" t="str">
        <f>IF(A130="","",'個人種目(上級Ｓ)'!AH32)</f>
        <v/>
      </c>
      <c r="J130" s="62">
        <v>1</v>
      </c>
      <c r="K130" s="62"/>
      <c r="L130" s="59" t="str">
        <f t="shared" si="2"/>
        <v/>
      </c>
      <c r="M130" s="59" t="str">
        <f>IF(A130="","",TRIM('個人種目(上級Ｓ)'!B32)&amp;TRIM('個人種目(上級Ｓ)'!C32))</f>
        <v/>
      </c>
      <c r="N130" s="59" t="str">
        <f>IF(A130="","",申込書!$AB$6)</f>
        <v/>
      </c>
    </row>
    <row r="131" spans="1:14" x14ac:dyDescent="0.25">
      <c r="A131" s="59" t="str">
        <f>IF('個人種目(上級Ｓ)'!B33="","",'個人種目(上級Ｓ)'!AP33)</f>
        <v/>
      </c>
      <c r="B131" s="59">
        <v>0</v>
      </c>
      <c r="C131" s="59" t="str">
        <f>IF(A131="","",'個人種目(上級Ｓ)'!AR33)</f>
        <v/>
      </c>
      <c r="D131" s="59" t="str">
        <f>IF(A131="","",'個人種目(上級Ｓ)'!AS33)</f>
        <v/>
      </c>
      <c r="E131" s="60" t="str">
        <f>IF(A131="","",'個人種目(上級Ｓ)'!F33)</f>
        <v/>
      </c>
      <c r="F131" s="59" t="str">
        <f>IF(A131="","",'個人種目(上級Ｓ)'!Q33)</f>
        <v/>
      </c>
      <c r="G131" s="59" t="str">
        <f>IF(A131="","",'個人種目(上級Ｓ)'!AF33)</f>
        <v/>
      </c>
      <c r="H131" s="59" t="str">
        <f>IF(A131="","",'個人種目(上級Ｓ)'!AG33)</f>
        <v/>
      </c>
      <c r="I131" s="59" t="str">
        <f>IF(A131="","",'個人種目(上級Ｓ)'!AH33)</f>
        <v/>
      </c>
      <c r="J131" s="62">
        <v>1</v>
      </c>
      <c r="K131" s="62"/>
      <c r="L131" s="59" t="str">
        <f t="shared" si="2"/>
        <v/>
      </c>
      <c r="M131" s="59" t="str">
        <f>IF(A131="","",TRIM('個人種目(上級Ｓ)'!B33)&amp;TRIM('個人種目(上級Ｓ)'!C33))</f>
        <v/>
      </c>
      <c r="N131" s="59" t="str">
        <f>IF(A131="","",申込書!$AB$6)</f>
        <v/>
      </c>
    </row>
    <row r="132" spans="1:14" x14ac:dyDescent="0.25">
      <c r="A132" s="59" t="str">
        <f>IF('個人種目(上級Ｓ)'!B34="","",'個人種目(上級Ｓ)'!AP34)</f>
        <v/>
      </c>
      <c r="B132" s="59">
        <v>0</v>
      </c>
      <c r="C132" s="59" t="str">
        <f>IF(A132="","",'個人種目(上級Ｓ)'!AR34)</f>
        <v/>
      </c>
      <c r="D132" s="59" t="str">
        <f>IF(A132="","",'個人種目(上級Ｓ)'!AS34)</f>
        <v/>
      </c>
      <c r="E132" s="60" t="str">
        <f>IF(A132="","",'個人種目(上級Ｓ)'!F34)</f>
        <v/>
      </c>
      <c r="F132" s="59" t="str">
        <f>IF(A132="","",'個人種目(上級Ｓ)'!Q34)</f>
        <v/>
      </c>
      <c r="G132" s="59" t="str">
        <f>IF(A132="","",'個人種目(上級Ｓ)'!AF34)</f>
        <v/>
      </c>
      <c r="H132" s="59" t="str">
        <f>IF(A132="","",'個人種目(上級Ｓ)'!AG34)</f>
        <v/>
      </c>
      <c r="I132" s="59" t="str">
        <f>IF(A132="","",'個人種目(上級Ｓ)'!AH34)</f>
        <v/>
      </c>
      <c r="J132" s="62">
        <v>1</v>
      </c>
      <c r="K132" s="62"/>
      <c r="L132" s="59" t="str">
        <f t="shared" si="2"/>
        <v/>
      </c>
      <c r="M132" s="59" t="str">
        <f>IF(A132="","",TRIM('個人種目(上級Ｓ)'!B34)&amp;TRIM('個人種目(上級Ｓ)'!C34))</f>
        <v/>
      </c>
      <c r="N132" s="59" t="str">
        <f>IF(A132="","",申込書!$AB$6)</f>
        <v/>
      </c>
    </row>
    <row r="133" spans="1:14" x14ac:dyDescent="0.25">
      <c r="A133" s="59" t="str">
        <f>IF('個人種目(上級Ｓ)'!B35="","",'個人種目(上級Ｓ)'!AP35)</f>
        <v/>
      </c>
      <c r="B133" s="59">
        <v>0</v>
      </c>
      <c r="C133" s="59" t="str">
        <f>IF(A133="","",'個人種目(上級Ｓ)'!AR35)</f>
        <v/>
      </c>
      <c r="D133" s="59" t="str">
        <f>IF(A133="","",'個人種目(上級Ｓ)'!AS35)</f>
        <v/>
      </c>
      <c r="E133" s="60" t="str">
        <f>IF(A133="","",'個人種目(上級Ｓ)'!F35)</f>
        <v/>
      </c>
      <c r="F133" s="59" t="str">
        <f>IF(A133="","",'個人種目(上級Ｓ)'!Q35)</f>
        <v/>
      </c>
      <c r="G133" s="59" t="str">
        <f>IF(A133="","",'個人種目(上級Ｓ)'!AF35)</f>
        <v/>
      </c>
      <c r="H133" s="59" t="str">
        <f>IF(A133="","",'個人種目(上級Ｓ)'!AG35)</f>
        <v/>
      </c>
      <c r="I133" s="59" t="str">
        <f>IF(A133="","",'個人種目(上級Ｓ)'!AH35)</f>
        <v/>
      </c>
      <c r="J133" s="62">
        <v>1</v>
      </c>
      <c r="K133" s="62"/>
      <c r="L133" s="59" t="str">
        <f t="shared" si="2"/>
        <v/>
      </c>
      <c r="M133" s="59" t="str">
        <f>IF(A133="","",TRIM('個人種目(上級Ｓ)'!B35)&amp;TRIM('個人種目(上級Ｓ)'!C35))</f>
        <v/>
      </c>
      <c r="N133" s="59" t="str">
        <f>IF(A133="","",申込書!$AB$6)</f>
        <v/>
      </c>
    </row>
    <row r="134" spans="1:14" x14ac:dyDescent="0.25">
      <c r="A134" s="59" t="str">
        <f>IF('個人種目(上級Ｓ)'!B36="","",'個人種目(上級Ｓ)'!AP36)</f>
        <v/>
      </c>
      <c r="B134" s="59">
        <v>0</v>
      </c>
      <c r="C134" s="59" t="str">
        <f>IF(A134="","",'個人種目(上級Ｓ)'!AR36)</f>
        <v/>
      </c>
      <c r="D134" s="59" t="str">
        <f>IF(A134="","",'個人種目(上級Ｓ)'!AS36)</f>
        <v/>
      </c>
      <c r="E134" s="60" t="str">
        <f>IF(A134="","",'個人種目(上級Ｓ)'!F36)</f>
        <v/>
      </c>
      <c r="F134" s="59" t="str">
        <f>IF(A134="","",'個人種目(上級Ｓ)'!Q36)</f>
        <v/>
      </c>
      <c r="G134" s="59" t="str">
        <f>IF(A134="","",'個人種目(上級Ｓ)'!AF36)</f>
        <v/>
      </c>
      <c r="H134" s="59" t="str">
        <f>IF(A134="","",'個人種目(上級Ｓ)'!AG36)</f>
        <v/>
      </c>
      <c r="I134" s="59" t="str">
        <f>IF(A134="","",'個人種目(上級Ｓ)'!AH36)</f>
        <v/>
      </c>
      <c r="J134" s="62">
        <v>1</v>
      </c>
      <c r="K134" s="62"/>
      <c r="L134" s="59" t="str">
        <f t="shared" si="2"/>
        <v/>
      </c>
      <c r="M134" s="59" t="str">
        <f>IF(A134="","",TRIM('個人種目(上級Ｓ)'!B36)&amp;TRIM('個人種目(上級Ｓ)'!C36))</f>
        <v/>
      </c>
      <c r="N134" s="59" t="str">
        <f>IF(A134="","",申込書!$AB$6)</f>
        <v/>
      </c>
    </row>
    <row r="135" spans="1:14" x14ac:dyDescent="0.25">
      <c r="A135" s="59" t="str">
        <f>IF('個人種目(上級Ｓ)'!B37="","",'個人種目(上級Ｓ)'!AP37)</f>
        <v/>
      </c>
      <c r="B135" s="59">
        <v>0</v>
      </c>
      <c r="C135" s="59" t="str">
        <f>IF(A135="","",'個人種目(上級Ｓ)'!AR37)</f>
        <v/>
      </c>
      <c r="D135" s="59" t="str">
        <f>IF(A135="","",'個人種目(上級Ｓ)'!AS37)</f>
        <v/>
      </c>
      <c r="E135" s="60" t="str">
        <f>IF(A135="","",'個人種目(上級Ｓ)'!F37)</f>
        <v/>
      </c>
      <c r="F135" s="59" t="str">
        <f>IF(A135="","",'個人種目(上級Ｓ)'!Q37)</f>
        <v/>
      </c>
      <c r="G135" s="59" t="str">
        <f>IF(A135="","",'個人種目(上級Ｓ)'!AF37)</f>
        <v/>
      </c>
      <c r="H135" s="59" t="str">
        <f>IF(A135="","",'個人種目(上級Ｓ)'!AG37)</f>
        <v/>
      </c>
      <c r="I135" s="59" t="str">
        <f>IF(A135="","",'個人種目(上級Ｓ)'!AH37)</f>
        <v/>
      </c>
      <c r="J135" s="62">
        <v>1</v>
      </c>
      <c r="K135" s="62"/>
      <c r="L135" s="59" t="str">
        <f t="shared" si="2"/>
        <v/>
      </c>
      <c r="M135" s="59" t="str">
        <f>IF(A135="","",TRIM('個人種目(上級Ｓ)'!B37)&amp;TRIM('個人種目(上級Ｓ)'!C37))</f>
        <v/>
      </c>
      <c r="N135" s="59" t="str">
        <f>IF(A135="","",申込書!$AB$6)</f>
        <v/>
      </c>
    </row>
    <row r="136" spans="1:14" x14ac:dyDescent="0.25">
      <c r="A136" s="59" t="str">
        <f>IF('個人種目(上級Ｓ)'!B38="","",'個人種目(上級Ｓ)'!AP38)</f>
        <v/>
      </c>
      <c r="B136" s="59">
        <v>0</v>
      </c>
      <c r="C136" s="59" t="str">
        <f>IF(A136="","",'個人種目(上級Ｓ)'!AR38)</f>
        <v/>
      </c>
      <c r="D136" s="59" t="str">
        <f>IF(A136="","",'個人種目(上級Ｓ)'!AS38)</f>
        <v/>
      </c>
      <c r="E136" s="60" t="str">
        <f>IF(A136="","",'個人種目(上級Ｓ)'!F38)</f>
        <v/>
      </c>
      <c r="F136" s="59" t="str">
        <f>IF(A136="","",'個人種目(上級Ｓ)'!Q38)</f>
        <v/>
      </c>
      <c r="G136" s="59" t="str">
        <f>IF(A136="","",'個人種目(上級Ｓ)'!AF38)</f>
        <v/>
      </c>
      <c r="H136" s="59" t="str">
        <f>IF(A136="","",'個人種目(上級Ｓ)'!AG38)</f>
        <v/>
      </c>
      <c r="I136" s="59" t="str">
        <f>IF(A136="","",'個人種目(上級Ｓ)'!AH38)</f>
        <v/>
      </c>
      <c r="J136" s="62">
        <v>1</v>
      </c>
      <c r="K136" s="62"/>
      <c r="L136" s="59" t="str">
        <f t="shared" si="2"/>
        <v/>
      </c>
      <c r="M136" s="59" t="str">
        <f>IF(A136="","",TRIM('個人種目(上級Ｓ)'!B38)&amp;TRIM('個人種目(上級Ｓ)'!C38))</f>
        <v/>
      </c>
      <c r="N136" s="59" t="str">
        <f>IF(A136="","",申込書!$AB$6)</f>
        <v/>
      </c>
    </row>
    <row r="137" spans="1:14" x14ac:dyDescent="0.25">
      <c r="A137" s="59" t="str">
        <f>IF('個人種目(上級Ｓ)'!B39="","",'個人種目(上級Ｓ)'!AP39)</f>
        <v/>
      </c>
      <c r="B137" s="59">
        <v>0</v>
      </c>
      <c r="C137" s="59" t="str">
        <f>IF(A137="","",'個人種目(上級Ｓ)'!AR39)</f>
        <v/>
      </c>
      <c r="D137" s="59" t="str">
        <f>IF(A137="","",'個人種目(上級Ｓ)'!AS39)</f>
        <v/>
      </c>
      <c r="E137" s="60" t="str">
        <f>IF(A137="","",'個人種目(上級Ｓ)'!F39)</f>
        <v/>
      </c>
      <c r="F137" s="59" t="str">
        <f>IF(A137="","",'個人種目(上級Ｓ)'!Q39)</f>
        <v/>
      </c>
      <c r="G137" s="59" t="str">
        <f>IF(A137="","",'個人種目(上級Ｓ)'!AF39)</f>
        <v/>
      </c>
      <c r="H137" s="59" t="str">
        <f>IF(A137="","",'個人種目(上級Ｓ)'!AG39)</f>
        <v/>
      </c>
      <c r="I137" s="59" t="str">
        <f>IF(A137="","",'個人種目(上級Ｓ)'!AH39)</f>
        <v/>
      </c>
      <c r="J137" s="62">
        <v>1</v>
      </c>
      <c r="K137" s="62"/>
      <c r="L137" s="59" t="str">
        <f t="shared" si="2"/>
        <v/>
      </c>
      <c r="M137" s="59" t="str">
        <f>IF(A137="","",TRIM('個人種目(上級Ｓ)'!B39)&amp;TRIM('個人種目(上級Ｓ)'!C39))</f>
        <v/>
      </c>
      <c r="N137" s="59" t="str">
        <f>IF(A137="","",申込書!$AB$6)</f>
        <v/>
      </c>
    </row>
    <row r="138" spans="1:14" x14ac:dyDescent="0.25">
      <c r="A138" s="59" t="str">
        <f>IF('個人種目(上級Ｓ)'!B40="","",'個人種目(上級Ｓ)'!AP40)</f>
        <v/>
      </c>
      <c r="B138" s="59">
        <v>0</v>
      </c>
      <c r="C138" s="59" t="str">
        <f>IF(A138="","",'個人種目(上級Ｓ)'!AR40)</f>
        <v/>
      </c>
      <c r="D138" s="59" t="str">
        <f>IF(A138="","",'個人種目(上級Ｓ)'!AS40)</f>
        <v/>
      </c>
      <c r="E138" s="60" t="str">
        <f>IF(A138="","",'個人種目(上級Ｓ)'!F40)</f>
        <v/>
      </c>
      <c r="F138" s="59" t="str">
        <f>IF(A138="","",'個人種目(上級Ｓ)'!Q40)</f>
        <v/>
      </c>
      <c r="G138" s="59" t="str">
        <f>IF(A138="","",'個人種目(上級Ｓ)'!AF40)</f>
        <v/>
      </c>
      <c r="H138" s="59" t="str">
        <f>IF(A138="","",'個人種目(上級Ｓ)'!AG40)</f>
        <v/>
      </c>
      <c r="I138" s="59" t="str">
        <f>IF(A138="","",'個人種目(上級Ｓ)'!AH40)</f>
        <v/>
      </c>
      <c r="J138" s="62">
        <v>1</v>
      </c>
      <c r="K138" s="62"/>
      <c r="L138" s="59" t="str">
        <f t="shared" si="2"/>
        <v/>
      </c>
      <c r="M138" s="59" t="str">
        <f>IF(A138="","",TRIM('個人種目(上級Ｓ)'!B40)&amp;TRIM('個人種目(上級Ｓ)'!C40))</f>
        <v/>
      </c>
      <c r="N138" s="59" t="str">
        <f>IF(A138="","",申込書!$AB$6)</f>
        <v/>
      </c>
    </row>
    <row r="139" spans="1:14" x14ac:dyDescent="0.25">
      <c r="A139" s="59" t="str">
        <f>IF('個人種目(上級Ｓ)'!B41="","",'個人種目(上級Ｓ)'!AP41)</f>
        <v/>
      </c>
      <c r="B139" s="59">
        <v>0</v>
      </c>
      <c r="C139" s="59" t="str">
        <f>IF(A139="","",'個人種目(上級Ｓ)'!AR41)</f>
        <v/>
      </c>
      <c r="D139" s="59" t="str">
        <f>IF(A139="","",'個人種目(上級Ｓ)'!AS41)</f>
        <v/>
      </c>
      <c r="E139" s="60" t="str">
        <f>IF(A139="","",'個人種目(上級Ｓ)'!F41)</f>
        <v/>
      </c>
      <c r="F139" s="59" t="str">
        <f>IF(A139="","",'個人種目(上級Ｓ)'!Q41)</f>
        <v/>
      </c>
      <c r="G139" s="59" t="str">
        <f>IF(A139="","",'個人種目(上級Ｓ)'!AF41)</f>
        <v/>
      </c>
      <c r="H139" s="59" t="str">
        <f>IF(A139="","",'個人種目(上級Ｓ)'!AG41)</f>
        <v/>
      </c>
      <c r="I139" s="59" t="str">
        <f>IF(A139="","",'個人種目(上級Ｓ)'!AH41)</f>
        <v/>
      </c>
      <c r="J139" s="62">
        <v>1</v>
      </c>
      <c r="K139" s="62"/>
      <c r="L139" s="59" t="str">
        <f t="shared" si="2"/>
        <v/>
      </c>
      <c r="M139" s="59" t="str">
        <f>IF(A139="","",TRIM('個人種目(上級Ｓ)'!B41)&amp;TRIM('個人種目(上級Ｓ)'!C41))</f>
        <v/>
      </c>
      <c r="N139" s="59" t="str">
        <f>IF(A139="","",申込書!$AB$6)</f>
        <v/>
      </c>
    </row>
    <row r="140" spans="1:14" x14ac:dyDescent="0.25">
      <c r="A140" s="59" t="str">
        <f>IF('個人種目(上級Ｓ)'!B42="","",'個人種目(上級Ｓ)'!AP42)</f>
        <v/>
      </c>
      <c r="B140" s="59">
        <v>0</v>
      </c>
      <c r="C140" s="59" t="str">
        <f>IF(A140="","",'個人種目(上級Ｓ)'!AR42)</f>
        <v/>
      </c>
      <c r="D140" s="59" t="str">
        <f>IF(A140="","",'個人種目(上級Ｓ)'!AS42)</f>
        <v/>
      </c>
      <c r="E140" s="60" t="str">
        <f>IF(A140="","",'個人種目(上級Ｓ)'!F42)</f>
        <v/>
      </c>
      <c r="F140" s="59" t="str">
        <f>IF(A140="","",'個人種目(上級Ｓ)'!Q42)</f>
        <v/>
      </c>
      <c r="G140" s="59" t="str">
        <f>IF(A140="","",'個人種目(上級Ｓ)'!AF42)</f>
        <v/>
      </c>
      <c r="H140" s="59" t="str">
        <f>IF(A140="","",'個人種目(上級Ｓ)'!AG42)</f>
        <v/>
      </c>
      <c r="I140" s="59" t="str">
        <f>IF(A140="","",'個人種目(上級Ｓ)'!AH42)</f>
        <v/>
      </c>
      <c r="J140" s="62">
        <v>1</v>
      </c>
      <c r="K140" s="62"/>
      <c r="L140" s="59" t="str">
        <f t="shared" si="2"/>
        <v/>
      </c>
      <c r="M140" s="59" t="str">
        <f>IF(A140="","",TRIM('個人種目(上級Ｓ)'!B42)&amp;TRIM('個人種目(上級Ｓ)'!C42))</f>
        <v/>
      </c>
      <c r="N140" s="59" t="str">
        <f>IF(A140="","",申込書!$AB$6)</f>
        <v/>
      </c>
    </row>
    <row r="141" spans="1:14" x14ac:dyDescent="0.25">
      <c r="A141" s="59" t="str">
        <f>IF('個人種目(上級Ｓ)'!B43="","",'個人種目(上級Ｓ)'!AP43)</f>
        <v/>
      </c>
      <c r="B141" s="59">
        <v>0</v>
      </c>
      <c r="C141" s="59" t="str">
        <f>IF(A141="","",'個人種目(上級Ｓ)'!AR43)</f>
        <v/>
      </c>
      <c r="D141" s="59" t="str">
        <f>IF(A141="","",'個人種目(上級Ｓ)'!AS43)</f>
        <v/>
      </c>
      <c r="E141" s="60" t="str">
        <f>IF(A141="","",'個人種目(上級Ｓ)'!F43)</f>
        <v/>
      </c>
      <c r="F141" s="59" t="str">
        <f>IF(A141="","",'個人種目(上級Ｓ)'!Q43)</f>
        <v/>
      </c>
      <c r="G141" s="59" t="str">
        <f>IF(A141="","",'個人種目(上級Ｓ)'!AF43)</f>
        <v/>
      </c>
      <c r="H141" s="59" t="str">
        <f>IF(A141="","",'個人種目(上級Ｓ)'!AG43)</f>
        <v/>
      </c>
      <c r="I141" s="59" t="str">
        <f>IF(A141="","",'個人種目(上級Ｓ)'!AH43)</f>
        <v/>
      </c>
      <c r="J141" s="62">
        <v>1</v>
      </c>
      <c r="K141" s="62"/>
      <c r="L141" s="59" t="str">
        <f t="shared" si="2"/>
        <v/>
      </c>
      <c r="M141" s="59" t="str">
        <f>IF(A141="","",TRIM('個人種目(上級Ｓ)'!B43)&amp;TRIM('個人種目(上級Ｓ)'!C43))</f>
        <v/>
      </c>
      <c r="N141" s="59" t="str">
        <f>IF(A141="","",申込書!$AB$6)</f>
        <v/>
      </c>
    </row>
    <row r="142" spans="1:14" x14ac:dyDescent="0.25">
      <c r="A142" s="59" t="str">
        <f>IF('個人種目(上級Ｓ)'!B44="","",'個人種目(上級Ｓ)'!AP44)</f>
        <v/>
      </c>
      <c r="B142" s="59">
        <v>0</v>
      </c>
      <c r="C142" s="59" t="str">
        <f>IF(A142="","",'個人種目(上級Ｓ)'!AR44)</f>
        <v/>
      </c>
      <c r="D142" s="59" t="str">
        <f>IF(A142="","",'個人種目(上級Ｓ)'!AS44)</f>
        <v/>
      </c>
      <c r="E142" s="60" t="str">
        <f>IF(A142="","",'個人種目(上級Ｓ)'!F44)</f>
        <v/>
      </c>
      <c r="F142" s="59" t="str">
        <f>IF(A142="","",'個人種目(上級Ｓ)'!Q44)</f>
        <v/>
      </c>
      <c r="G142" s="59" t="str">
        <f>IF(A142="","",'個人種目(上級Ｓ)'!AF44)</f>
        <v/>
      </c>
      <c r="H142" s="59" t="str">
        <f>IF(A142="","",'個人種目(上級Ｓ)'!AG44)</f>
        <v/>
      </c>
      <c r="I142" s="59" t="str">
        <f>IF(A142="","",'個人種目(上級Ｓ)'!AH44)</f>
        <v/>
      </c>
      <c r="J142" s="62">
        <v>1</v>
      </c>
      <c r="K142" s="62"/>
      <c r="L142" s="59" t="str">
        <f t="shared" si="2"/>
        <v/>
      </c>
      <c r="M142" s="59" t="str">
        <f>IF(A142="","",TRIM('個人種目(上級Ｓ)'!B44)&amp;TRIM('個人種目(上級Ｓ)'!C44))</f>
        <v/>
      </c>
      <c r="N142" s="59" t="str">
        <f>IF(A142="","",申込書!$AB$6)</f>
        <v/>
      </c>
    </row>
    <row r="143" spans="1:14" x14ac:dyDescent="0.25">
      <c r="A143" s="59" t="str">
        <f>IF('個人種目(上級Ｓ)'!B45="","",'個人種目(上級Ｓ)'!AP45)</f>
        <v/>
      </c>
      <c r="B143" s="59">
        <v>0</v>
      </c>
      <c r="C143" s="59" t="str">
        <f>IF(A143="","",'個人種目(上級Ｓ)'!AR45)</f>
        <v/>
      </c>
      <c r="D143" s="59" t="str">
        <f>IF(A143="","",'個人種目(上級Ｓ)'!AS45)</f>
        <v/>
      </c>
      <c r="E143" s="60" t="str">
        <f>IF(A143="","",'個人種目(上級Ｓ)'!F45)</f>
        <v/>
      </c>
      <c r="F143" s="59" t="str">
        <f>IF(A143="","",'個人種目(上級Ｓ)'!Q45)</f>
        <v/>
      </c>
      <c r="G143" s="59" t="str">
        <f>IF(A143="","",'個人種目(上級Ｓ)'!AF45)</f>
        <v/>
      </c>
      <c r="H143" s="59" t="str">
        <f>IF(A143="","",'個人種目(上級Ｓ)'!AG45)</f>
        <v/>
      </c>
      <c r="I143" s="59" t="str">
        <f>IF(A143="","",'個人種目(上級Ｓ)'!AH45)</f>
        <v/>
      </c>
      <c r="J143" s="62">
        <v>1</v>
      </c>
      <c r="K143" s="62"/>
      <c r="L143" s="59" t="str">
        <f t="shared" si="2"/>
        <v/>
      </c>
      <c r="M143" s="59" t="str">
        <f>IF(A143="","",TRIM('個人種目(上級Ｓ)'!B45)&amp;TRIM('個人種目(上級Ｓ)'!C45))</f>
        <v/>
      </c>
      <c r="N143" s="59" t="str">
        <f>IF(A143="","",申込書!$AB$6)</f>
        <v/>
      </c>
    </row>
    <row r="144" spans="1:14" x14ac:dyDescent="0.25">
      <c r="A144" s="59" t="str">
        <f>IF('個人種目(上級Ｓ)'!B46="","",'個人種目(上級Ｓ)'!AP46)</f>
        <v/>
      </c>
      <c r="B144" s="59">
        <v>0</v>
      </c>
      <c r="C144" s="59" t="str">
        <f>IF(A144="","",'個人種目(上級Ｓ)'!AR46)</f>
        <v/>
      </c>
      <c r="D144" s="59" t="str">
        <f>IF(A144="","",'個人種目(上級Ｓ)'!AS46)</f>
        <v/>
      </c>
      <c r="E144" s="60" t="str">
        <f>IF(A144="","",'個人種目(上級Ｓ)'!F46)</f>
        <v/>
      </c>
      <c r="F144" s="59" t="str">
        <f>IF(A144="","",'個人種目(上級Ｓ)'!Q46)</f>
        <v/>
      </c>
      <c r="G144" s="59" t="str">
        <f>IF(A144="","",'個人種目(上級Ｓ)'!AF46)</f>
        <v/>
      </c>
      <c r="H144" s="59" t="str">
        <f>IF(A144="","",'個人種目(上級Ｓ)'!AG46)</f>
        <v/>
      </c>
      <c r="I144" s="59" t="str">
        <f>IF(A144="","",'個人種目(上級Ｓ)'!AH46)</f>
        <v/>
      </c>
      <c r="J144" s="62">
        <v>1</v>
      </c>
      <c r="K144" s="62"/>
      <c r="L144" s="59" t="str">
        <f t="shared" si="2"/>
        <v/>
      </c>
      <c r="M144" s="59" t="str">
        <f>IF(A144="","",TRIM('個人種目(上級Ｓ)'!B46)&amp;TRIM('個人種目(上級Ｓ)'!C46))</f>
        <v/>
      </c>
      <c r="N144" s="59" t="str">
        <f>IF(A144="","",申込書!$AB$6)</f>
        <v/>
      </c>
    </row>
    <row r="145" spans="1:14" x14ac:dyDescent="0.25">
      <c r="A145" s="59" t="str">
        <f>IF('個人種目(上級Ｓ)'!B47="","",'個人種目(上級Ｓ)'!AP47)</f>
        <v/>
      </c>
      <c r="B145" s="59">
        <v>0</v>
      </c>
      <c r="C145" s="59" t="str">
        <f>IF(A145="","",'個人種目(上級Ｓ)'!AR47)</f>
        <v/>
      </c>
      <c r="D145" s="59" t="str">
        <f>IF(A145="","",'個人種目(上級Ｓ)'!AS47)</f>
        <v/>
      </c>
      <c r="E145" s="60" t="str">
        <f>IF(A145="","",'個人種目(上級Ｓ)'!F47)</f>
        <v/>
      </c>
      <c r="F145" s="59" t="str">
        <f>IF(A145="","",'個人種目(上級Ｓ)'!Q47)</f>
        <v/>
      </c>
      <c r="G145" s="59" t="str">
        <f>IF(A145="","",'個人種目(上級Ｓ)'!AF47)</f>
        <v/>
      </c>
      <c r="H145" s="59" t="str">
        <f>IF(A145="","",'個人種目(上級Ｓ)'!AG47)</f>
        <v/>
      </c>
      <c r="I145" s="59" t="str">
        <f>IF(A145="","",'個人種目(上級Ｓ)'!AH47)</f>
        <v/>
      </c>
      <c r="J145" s="62">
        <v>1</v>
      </c>
      <c r="K145" s="62"/>
      <c r="L145" s="59" t="str">
        <f t="shared" si="2"/>
        <v/>
      </c>
      <c r="M145" s="59" t="str">
        <f>IF(A145="","",TRIM('個人種目(上級Ｓ)'!B47)&amp;TRIM('個人種目(上級Ｓ)'!C47))</f>
        <v/>
      </c>
      <c r="N145" s="59" t="str">
        <f>IF(A145="","",申込書!$AB$6)</f>
        <v/>
      </c>
    </row>
    <row r="146" spans="1:14" x14ac:dyDescent="0.25">
      <c r="A146" s="59" t="str">
        <f>IF('個人種目(上級Ｓ)'!B48="","",'個人種目(上級Ｓ)'!AP48)</f>
        <v/>
      </c>
      <c r="B146" s="59">
        <v>0</v>
      </c>
      <c r="C146" s="59" t="str">
        <f>IF(A146="","",'個人種目(上級Ｓ)'!AR48)</f>
        <v/>
      </c>
      <c r="D146" s="59" t="str">
        <f>IF(A146="","",'個人種目(上級Ｓ)'!AS48)</f>
        <v/>
      </c>
      <c r="E146" s="60" t="str">
        <f>IF(A146="","",'個人種目(上級Ｓ)'!F48)</f>
        <v/>
      </c>
      <c r="F146" s="59" t="str">
        <f>IF(A146="","",'個人種目(上級Ｓ)'!Q48)</f>
        <v/>
      </c>
      <c r="G146" s="59" t="str">
        <f>IF(A146="","",'個人種目(上級Ｓ)'!AF48)</f>
        <v/>
      </c>
      <c r="H146" s="59" t="str">
        <f>IF(A146="","",'個人種目(上級Ｓ)'!AG48)</f>
        <v/>
      </c>
      <c r="I146" s="59" t="str">
        <f>IF(A146="","",'個人種目(上級Ｓ)'!AH48)</f>
        <v/>
      </c>
      <c r="J146" s="62">
        <v>1</v>
      </c>
      <c r="K146" s="62"/>
      <c r="L146" s="59" t="str">
        <f t="shared" si="2"/>
        <v/>
      </c>
      <c r="M146" s="59" t="str">
        <f>IF(A146="","",TRIM('個人種目(上級Ｓ)'!B48)&amp;TRIM('個人種目(上級Ｓ)'!C48))</f>
        <v/>
      </c>
      <c r="N146" s="59" t="str">
        <f>IF(A146="","",申込書!$AB$6)</f>
        <v/>
      </c>
    </row>
    <row r="147" spans="1:14" x14ac:dyDescent="0.25">
      <c r="A147" s="59" t="str">
        <f>IF('個人種目(上級Ｓ)'!B49="","",'個人種目(上級Ｓ)'!AP49)</f>
        <v/>
      </c>
      <c r="B147" s="59">
        <v>0</v>
      </c>
      <c r="C147" s="59" t="str">
        <f>IF(A147="","",'個人種目(上級Ｓ)'!AR49)</f>
        <v/>
      </c>
      <c r="D147" s="59" t="str">
        <f>IF(A147="","",'個人種目(上級Ｓ)'!AS49)</f>
        <v/>
      </c>
      <c r="E147" s="60" t="str">
        <f>IF(A147="","",'個人種目(上級Ｓ)'!F49)</f>
        <v/>
      </c>
      <c r="F147" s="59" t="str">
        <f>IF(A147="","",'個人種目(上級Ｓ)'!Q49)</f>
        <v/>
      </c>
      <c r="G147" s="59" t="str">
        <f>IF(A147="","",'個人種目(上級Ｓ)'!AF49)</f>
        <v/>
      </c>
      <c r="H147" s="59" t="str">
        <f>IF(A147="","",'個人種目(上級Ｓ)'!AG49)</f>
        <v/>
      </c>
      <c r="I147" s="59" t="str">
        <f>IF(A147="","",'個人種目(上級Ｓ)'!AH49)</f>
        <v/>
      </c>
      <c r="J147" s="62">
        <v>1</v>
      </c>
      <c r="K147" s="62"/>
      <c r="L147" s="59" t="str">
        <f t="shared" si="2"/>
        <v/>
      </c>
      <c r="M147" s="59" t="str">
        <f>IF(A147="","",TRIM('個人種目(上級Ｓ)'!B49)&amp;TRIM('個人種目(上級Ｓ)'!C49))</f>
        <v/>
      </c>
      <c r="N147" s="59" t="str">
        <f>IF(A147="","",申込書!$AB$6)</f>
        <v/>
      </c>
    </row>
    <row r="148" spans="1:14" x14ac:dyDescent="0.25">
      <c r="A148" s="59" t="str">
        <f>IF('個人種目(上級Ｓ)'!B50="","",'個人種目(上級Ｓ)'!AP50)</f>
        <v/>
      </c>
      <c r="B148" s="59">
        <v>0</v>
      </c>
      <c r="C148" s="59" t="str">
        <f>IF(A148="","",'個人種目(上級Ｓ)'!AR50)</f>
        <v/>
      </c>
      <c r="D148" s="59" t="str">
        <f>IF(A148="","",'個人種目(上級Ｓ)'!AS50)</f>
        <v/>
      </c>
      <c r="E148" s="60" t="str">
        <f>IF(A148="","",'個人種目(上級Ｓ)'!F50)</f>
        <v/>
      </c>
      <c r="F148" s="59" t="str">
        <f>IF(A148="","",'個人種目(上級Ｓ)'!Q50)</f>
        <v/>
      </c>
      <c r="G148" s="59" t="str">
        <f>IF(A148="","",'個人種目(上級Ｓ)'!AF50)</f>
        <v/>
      </c>
      <c r="H148" s="59" t="str">
        <f>IF(A148="","",'個人種目(上級Ｓ)'!AG50)</f>
        <v/>
      </c>
      <c r="I148" s="59" t="str">
        <f>IF(A148="","",'個人種目(上級Ｓ)'!AH50)</f>
        <v/>
      </c>
      <c r="J148" s="62">
        <v>1</v>
      </c>
      <c r="K148" s="62"/>
      <c r="L148" s="59" t="str">
        <f t="shared" si="2"/>
        <v/>
      </c>
      <c r="M148" s="59" t="str">
        <f>IF(A148="","",TRIM('個人種目(上級Ｓ)'!B50)&amp;TRIM('個人種目(上級Ｓ)'!C50))</f>
        <v/>
      </c>
      <c r="N148" s="59" t="str">
        <f>IF(A148="","",申込書!$AB$6)</f>
        <v/>
      </c>
    </row>
    <row r="149" spans="1:14" x14ac:dyDescent="0.25">
      <c r="A149" s="59" t="str">
        <f>IF('個人種目(上級Ｓ)'!B51="","",'個人種目(上級Ｓ)'!AP51)</f>
        <v/>
      </c>
      <c r="B149" s="59">
        <v>0</v>
      </c>
      <c r="C149" s="59" t="str">
        <f>IF(A149="","",'個人種目(上級Ｓ)'!AR51)</f>
        <v/>
      </c>
      <c r="D149" s="59" t="str">
        <f>IF(A149="","",'個人種目(上級Ｓ)'!AS51)</f>
        <v/>
      </c>
      <c r="E149" s="60" t="str">
        <f>IF(A149="","",'個人種目(上級Ｓ)'!F51)</f>
        <v/>
      </c>
      <c r="F149" s="59" t="str">
        <f>IF(A149="","",'個人種目(上級Ｓ)'!Q51)</f>
        <v/>
      </c>
      <c r="G149" s="59" t="str">
        <f>IF(A149="","",'個人種目(上級Ｓ)'!AF51)</f>
        <v/>
      </c>
      <c r="H149" s="59" t="str">
        <f>IF(A149="","",'個人種目(上級Ｓ)'!AG51)</f>
        <v/>
      </c>
      <c r="I149" s="59" t="str">
        <f>IF(A149="","",'個人種目(上級Ｓ)'!AH51)</f>
        <v/>
      </c>
      <c r="J149" s="62">
        <v>1</v>
      </c>
      <c r="K149" s="62"/>
      <c r="L149" s="59" t="str">
        <f t="shared" si="2"/>
        <v/>
      </c>
      <c r="M149" s="59" t="str">
        <f>IF(A149="","",TRIM('個人種目(上級Ｓ)'!B51)&amp;TRIM('個人種目(上級Ｓ)'!C51))</f>
        <v/>
      </c>
      <c r="N149" s="59" t="str">
        <f>IF(A149="","",申込書!$AB$6)</f>
        <v/>
      </c>
    </row>
    <row r="150" spans="1:14" x14ac:dyDescent="0.25">
      <c r="A150" s="59" t="str">
        <f>IF('個人種目(上級Ｓ)'!B52="","",'個人種目(上級Ｓ)'!AP52)</f>
        <v/>
      </c>
      <c r="B150" s="59">
        <v>0</v>
      </c>
      <c r="C150" s="59" t="str">
        <f>IF(A150="","",'個人種目(上級Ｓ)'!AR52)</f>
        <v/>
      </c>
      <c r="D150" s="59" t="str">
        <f>IF(A150="","",'個人種目(上級Ｓ)'!AS52)</f>
        <v/>
      </c>
      <c r="E150" s="60" t="str">
        <f>IF(A150="","",'個人種目(上級Ｓ)'!F52)</f>
        <v/>
      </c>
      <c r="F150" s="59" t="str">
        <f>IF(A150="","",'個人種目(上級Ｓ)'!Q52)</f>
        <v/>
      </c>
      <c r="G150" s="59" t="str">
        <f>IF(A150="","",'個人種目(上級Ｓ)'!AF52)</f>
        <v/>
      </c>
      <c r="H150" s="59" t="str">
        <f>IF(A150="","",'個人種目(上級Ｓ)'!AG52)</f>
        <v/>
      </c>
      <c r="I150" s="59" t="str">
        <f>IF(A150="","",'個人種目(上級Ｓ)'!AH52)</f>
        <v/>
      </c>
      <c r="J150" s="62">
        <v>1</v>
      </c>
      <c r="K150" s="62"/>
      <c r="L150" s="59" t="str">
        <f t="shared" si="2"/>
        <v/>
      </c>
      <c r="M150" s="59" t="str">
        <f>IF(A150="","",TRIM('個人種目(上級Ｓ)'!B52)&amp;TRIM('個人種目(上級Ｓ)'!C52))</f>
        <v/>
      </c>
      <c r="N150" s="59" t="str">
        <f>IF(A150="","",申込書!$AB$6)</f>
        <v/>
      </c>
    </row>
    <row r="151" spans="1:14" x14ac:dyDescent="0.25">
      <c r="A151" s="59" t="str">
        <f>IF('個人種目(上級Ｓ)'!B53="","",'個人種目(上級Ｓ)'!AP53)</f>
        <v/>
      </c>
      <c r="B151" s="59">
        <v>0</v>
      </c>
      <c r="C151" s="59" t="str">
        <f>IF(A151="","",'個人種目(上級Ｓ)'!AR53)</f>
        <v/>
      </c>
      <c r="D151" s="59" t="str">
        <f>IF(A151="","",'個人種目(上級Ｓ)'!AS53)</f>
        <v/>
      </c>
      <c r="E151" s="60" t="str">
        <f>IF(A151="","",'個人種目(上級Ｓ)'!F53)</f>
        <v/>
      </c>
      <c r="F151" s="59" t="str">
        <f>IF(A151="","",'個人種目(上級Ｓ)'!Q53)</f>
        <v/>
      </c>
      <c r="G151" s="59" t="str">
        <f>IF(A151="","",'個人種目(上級Ｓ)'!AF53)</f>
        <v/>
      </c>
      <c r="H151" s="59" t="str">
        <f>IF(A151="","",'個人種目(上級Ｓ)'!AG53)</f>
        <v/>
      </c>
      <c r="I151" s="59" t="str">
        <f>IF(A151="","",'個人種目(上級Ｓ)'!AH53)</f>
        <v/>
      </c>
      <c r="J151" s="62">
        <v>1</v>
      </c>
      <c r="K151" s="62"/>
      <c r="L151" s="59" t="str">
        <f t="shared" si="2"/>
        <v/>
      </c>
      <c r="M151" s="59" t="str">
        <f>IF(A151="","",TRIM('個人種目(上級Ｓ)'!B53)&amp;TRIM('個人種目(上級Ｓ)'!C53))</f>
        <v/>
      </c>
      <c r="N151" s="59" t="str">
        <f>IF(A151="","",申込書!$AB$6)</f>
        <v/>
      </c>
    </row>
    <row r="152" spans="1:14" x14ac:dyDescent="0.25">
      <c r="A152" s="59" t="str">
        <f>IF('個人種目(上級Ｓ)'!B54="","",'個人種目(上級Ｓ)'!AP54)</f>
        <v/>
      </c>
      <c r="B152" s="59">
        <v>0</v>
      </c>
      <c r="C152" s="59" t="str">
        <f>IF(A152="","",'個人種目(上級Ｓ)'!AR54)</f>
        <v/>
      </c>
      <c r="D152" s="59" t="str">
        <f>IF(A152="","",'個人種目(上級Ｓ)'!AS54)</f>
        <v/>
      </c>
      <c r="E152" s="60" t="str">
        <f>IF(A152="","",'個人種目(上級Ｓ)'!F54)</f>
        <v/>
      </c>
      <c r="F152" s="59" t="str">
        <f>IF(A152="","",'個人種目(上級Ｓ)'!Q54)</f>
        <v/>
      </c>
      <c r="G152" s="59" t="str">
        <f>IF(A152="","",'個人種目(上級Ｓ)'!AF54)</f>
        <v/>
      </c>
      <c r="H152" s="59" t="str">
        <f>IF(A152="","",'個人種目(上級Ｓ)'!AG54)</f>
        <v/>
      </c>
      <c r="I152" s="59" t="str">
        <f>IF(A152="","",'個人種目(上級Ｓ)'!AH54)</f>
        <v/>
      </c>
      <c r="J152" s="62">
        <v>1</v>
      </c>
      <c r="K152" s="62"/>
      <c r="L152" s="59" t="str">
        <f t="shared" si="2"/>
        <v/>
      </c>
      <c r="M152" s="59" t="str">
        <f>IF(A152="","",TRIM('個人種目(上級Ｓ)'!B54)&amp;TRIM('個人種目(上級Ｓ)'!C54))</f>
        <v/>
      </c>
      <c r="N152" s="59" t="str">
        <f>IF(A152="","",申込書!$AB$6)</f>
        <v/>
      </c>
    </row>
    <row r="153" spans="1:14" x14ac:dyDescent="0.25">
      <c r="A153" s="58" t="str">
        <f>IF('個人種目(上級Ｓ)'!B55="","",'個人種目(上級Ｓ)'!AP55)</f>
        <v/>
      </c>
      <c r="B153" s="58">
        <v>0</v>
      </c>
      <c r="C153" s="58" t="str">
        <f>IF(A153="","",'個人種目(上級Ｓ)'!AR55)</f>
        <v/>
      </c>
      <c r="D153" s="58" t="str">
        <f>IF(A153="","",'個人種目(上級Ｓ)'!AS55)</f>
        <v/>
      </c>
      <c r="E153" s="61" t="str">
        <f>IF(A153="","",'個人種目(上級Ｓ)'!F55)</f>
        <v/>
      </c>
      <c r="F153" s="58" t="str">
        <f>IF(A153="","",'個人種目(上級Ｓ)'!Q55)</f>
        <v/>
      </c>
      <c r="G153" s="58" t="str">
        <f>IF(A153="","",'個人種目(上級Ｓ)'!AF55)</f>
        <v/>
      </c>
      <c r="H153" s="58" t="str">
        <f>IF(A153="","",'個人種目(上級Ｓ)'!AG55)</f>
        <v/>
      </c>
      <c r="I153" s="58" t="str">
        <f>IF(A153="","",'個人種目(上級Ｓ)'!AH55)</f>
        <v/>
      </c>
      <c r="J153" s="58">
        <v>1</v>
      </c>
      <c r="K153" s="58"/>
      <c r="L153" s="58" t="str">
        <f t="shared" si="2"/>
        <v/>
      </c>
      <c r="M153" s="58" t="str">
        <f>IF(A153="","",TRIM('個人種目(上級Ｓ)'!B55)&amp;TRIM('個人種目(上級Ｓ)'!C55))</f>
        <v/>
      </c>
      <c r="N153" s="58" t="str">
        <f>IF(A153="","",申込書!$AB$6)</f>
        <v/>
      </c>
    </row>
    <row r="154" spans="1:14" x14ac:dyDescent="0.25">
      <c r="A154" s="59"/>
      <c r="B154" s="59"/>
      <c r="C154" s="59"/>
      <c r="D154" s="59"/>
      <c r="E154" s="60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x14ac:dyDescent="0.25">
      <c r="A155" s="58"/>
      <c r="B155" s="58"/>
      <c r="C155" s="58"/>
      <c r="D155" s="58"/>
      <c r="E155" s="61"/>
      <c r="F155" s="58"/>
      <c r="G155" s="58"/>
      <c r="H155" s="58"/>
      <c r="I155" s="58"/>
      <c r="J155" s="58"/>
      <c r="K155" s="58"/>
      <c r="L155" s="58"/>
      <c r="M155" s="58"/>
      <c r="N155" s="58"/>
    </row>
    <row r="156" spans="1:14" x14ac:dyDescent="0.25">
      <c r="A156" s="59" t="str">
        <f>IF('個人種目(上級Ｓ)'!B58="","",'個人種目(上級Ｓ)'!AP58)</f>
        <v/>
      </c>
      <c r="B156" s="59">
        <v>5</v>
      </c>
      <c r="C156" s="59" t="str">
        <f>IF(A156="","",'個人種目(上級Ｓ)'!AR58)</f>
        <v/>
      </c>
      <c r="D156" s="59" t="str">
        <f>IF(A156="","",'個人種目(上級Ｓ)'!AS58)</f>
        <v/>
      </c>
      <c r="E156" s="60" t="str">
        <f>IF(A156="","",'個人種目(上級Ｓ)'!F58)</f>
        <v/>
      </c>
      <c r="F156" s="59" t="str">
        <f>IF(A156="","",'個人種目(上級Ｓ)'!Q58)</f>
        <v/>
      </c>
      <c r="G156" s="59" t="str">
        <f>IF(A156="","",'個人種目(上級Ｓ)'!AF58)</f>
        <v/>
      </c>
      <c r="H156" s="59" t="str">
        <f>IF(A156="","",'個人種目(上級Ｓ)'!AG58)</f>
        <v/>
      </c>
      <c r="I156" s="59" t="str">
        <f>IF(A156="","",'個人種目(上級Ｓ)'!AH58)</f>
        <v/>
      </c>
      <c r="J156" s="62">
        <v>1</v>
      </c>
      <c r="K156" s="62"/>
      <c r="L156" s="59" t="str">
        <f t="shared" si="2"/>
        <v/>
      </c>
      <c r="M156" s="59" t="str">
        <f>IF(A156="","",TRIM('個人種目(上級Ｓ)'!B58)&amp;TRIM('個人種目(上級Ｓ)'!C58))</f>
        <v/>
      </c>
      <c r="N156" s="59" t="str">
        <f>IF(A156="","",申込書!$AB$6)</f>
        <v/>
      </c>
    </row>
    <row r="157" spans="1:14" x14ac:dyDescent="0.25">
      <c r="A157" s="59" t="str">
        <f>IF('個人種目(上級Ｓ)'!B59="","",'個人種目(上級Ｓ)'!AP59)</f>
        <v/>
      </c>
      <c r="B157" s="59">
        <v>5</v>
      </c>
      <c r="C157" s="59" t="str">
        <f>IF(A157="","",'個人種目(上級Ｓ)'!AR59)</f>
        <v/>
      </c>
      <c r="D157" s="59" t="str">
        <f>IF(A157="","",'個人種目(上級Ｓ)'!AS59)</f>
        <v/>
      </c>
      <c r="E157" s="60" t="str">
        <f>IF(A157="","",'個人種目(上級Ｓ)'!F59)</f>
        <v/>
      </c>
      <c r="F157" s="59" t="str">
        <f>IF(A157="","",'個人種目(上級Ｓ)'!Q59)</f>
        <v/>
      </c>
      <c r="G157" s="59" t="str">
        <f>IF(A157="","",'個人種目(上級Ｓ)'!AF59)</f>
        <v/>
      </c>
      <c r="H157" s="59" t="str">
        <f>IF(A157="","",'個人種目(上級Ｓ)'!AG59)</f>
        <v/>
      </c>
      <c r="I157" s="59" t="str">
        <f>IF(A157="","",'個人種目(上級Ｓ)'!AH59)</f>
        <v/>
      </c>
      <c r="J157" s="62">
        <v>1</v>
      </c>
      <c r="K157" s="62"/>
      <c r="L157" s="59" t="str">
        <f t="shared" si="2"/>
        <v/>
      </c>
      <c r="M157" s="59" t="str">
        <f>IF(A157="","",TRIM('個人種目(上級Ｓ)'!B59)&amp;TRIM('個人種目(上級Ｓ)'!C59))</f>
        <v/>
      </c>
      <c r="N157" s="59" t="str">
        <f>IF(A157="","",申込書!$AB$6)</f>
        <v/>
      </c>
    </row>
    <row r="158" spans="1:14" x14ac:dyDescent="0.25">
      <c r="A158" s="59" t="str">
        <f>IF('個人種目(上級Ｓ)'!B60="","",'個人種目(上級Ｓ)'!AP60)</f>
        <v/>
      </c>
      <c r="B158" s="59">
        <v>5</v>
      </c>
      <c r="C158" s="59" t="str">
        <f>IF(A158="","",'個人種目(上級Ｓ)'!AR60)</f>
        <v/>
      </c>
      <c r="D158" s="59" t="str">
        <f>IF(A158="","",'個人種目(上級Ｓ)'!AS60)</f>
        <v/>
      </c>
      <c r="E158" s="60" t="str">
        <f>IF(A158="","",'個人種目(上級Ｓ)'!F60)</f>
        <v/>
      </c>
      <c r="F158" s="59" t="str">
        <f>IF(A158="","",'個人種目(上級Ｓ)'!Q60)</f>
        <v/>
      </c>
      <c r="G158" s="59" t="str">
        <f>IF(A158="","",'個人種目(上級Ｓ)'!AF60)</f>
        <v/>
      </c>
      <c r="H158" s="59" t="str">
        <f>IF(A158="","",'個人種目(上級Ｓ)'!AG60)</f>
        <v/>
      </c>
      <c r="I158" s="59" t="str">
        <f>IF(A158="","",'個人種目(上級Ｓ)'!AH60)</f>
        <v/>
      </c>
      <c r="J158" s="62">
        <v>1</v>
      </c>
      <c r="K158" s="62"/>
      <c r="L158" s="59" t="str">
        <f t="shared" si="2"/>
        <v/>
      </c>
      <c r="M158" s="59" t="str">
        <f>IF(A158="","",TRIM('個人種目(上級Ｓ)'!B60)&amp;TRIM('個人種目(上級Ｓ)'!C60))</f>
        <v/>
      </c>
      <c r="N158" s="59" t="str">
        <f>IF(A158="","",申込書!$AB$6)</f>
        <v/>
      </c>
    </row>
    <row r="159" spans="1:14" x14ac:dyDescent="0.25">
      <c r="A159" s="59" t="str">
        <f>IF('個人種目(上級Ｓ)'!B61="","",'個人種目(上級Ｓ)'!AP61)</f>
        <v/>
      </c>
      <c r="B159" s="59">
        <v>5</v>
      </c>
      <c r="C159" s="59" t="str">
        <f>IF(A159="","",'個人種目(上級Ｓ)'!AR61)</f>
        <v/>
      </c>
      <c r="D159" s="59" t="str">
        <f>IF(A159="","",'個人種目(上級Ｓ)'!AS61)</f>
        <v/>
      </c>
      <c r="E159" s="60" t="str">
        <f>IF(A159="","",'個人種目(上級Ｓ)'!F61)</f>
        <v/>
      </c>
      <c r="F159" s="59" t="str">
        <f>IF(A159="","",'個人種目(上級Ｓ)'!Q61)</f>
        <v/>
      </c>
      <c r="G159" s="59" t="str">
        <f>IF(A159="","",'個人種目(上級Ｓ)'!AF61)</f>
        <v/>
      </c>
      <c r="H159" s="59" t="str">
        <f>IF(A159="","",'個人種目(上級Ｓ)'!AG61)</f>
        <v/>
      </c>
      <c r="I159" s="59" t="str">
        <f>IF(A159="","",'個人種目(上級Ｓ)'!AH61)</f>
        <v/>
      </c>
      <c r="J159" s="62">
        <v>1</v>
      </c>
      <c r="K159" s="62"/>
      <c r="L159" s="59" t="str">
        <f t="shared" si="2"/>
        <v/>
      </c>
      <c r="M159" s="59" t="str">
        <f>IF(A159="","",TRIM('個人種目(上級Ｓ)'!B61)&amp;TRIM('個人種目(上級Ｓ)'!C61))</f>
        <v/>
      </c>
      <c r="N159" s="59" t="str">
        <f>IF(A159="","",申込書!$AB$6)</f>
        <v/>
      </c>
    </row>
    <row r="160" spans="1:14" x14ac:dyDescent="0.25">
      <c r="A160" s="59" t="str">
        <f>IF('個人種目(上級Ｓ)'!B62="","",'個人種目(上級Ｓ)'!AP62)</f>
        <v/>
      </c>
      <c r="B160" s="59">
        <v>5</v>
      </c>
      <c r="C160" s="59" t="str">
        <f>IF(A160="","",'個人種目(上級Ｓ)'!AR62)</f>
        <v/>
      </c>
      <c r="D160" s="59" t="str">
        <f>IF(A160="","",'個人種目(上級Ｓ)'!AS62)</f>
        <v/>
      </c>
      <c r="E160" s="60" t="str">
        <f>IF(A160="","",'個人種目(上級Ｓ)'!F62)</f>
        <v/>
      </c>
      <c r="F160" s="59" t="str">
        <f>IF(A160="","",'個人種目(上級Ｓ)'!Q62)</f>
        <v/>
      </c>
      <c r="G160" s="59" t="str">
        <f>IF(A160="","",'個人種目(上級Ｓ)'!AF62)</f>
        <v/>
      </c>
      <c r="H160" s="59" t="str">
        <f>IF(A160="","",'個人種目(上級Ｓ)'!AG62)</f>
        <v/>
      </c>
      <c r="I160" s="59" t="str">
        <f>IF(A160="","",'個人種目(上級Ｓ)'!AH62)</f>
        <v/>
      </c>
      <c r="J160" s="62">
        <v>1</v>
      </c>
      <c r="K160" s="62"/>
      <c r="L160" s="59" t="str">
        <f t="shared" si="2"/>
        <v/>
      </c>
      <c r="M160" s="59" t="str">
        <f>IF(A160="","",TRIM('個人種目(上級Ｓ)'!B62)&amp;TRIM('個人種目(上級Ｓ)'!C62))</f>
        <v/>
      </c>
      <c r="N160" s="59" t="str">
        <f>IF(A160="","",申込書!$AB$6)</f>
        <v/>
      </c>
    </row>
    <row r="161" spans="1:14" x14ac:dyDescent="0.25">
      <c r="A161" s="59" t="str">
        <f>IF('個人種目(上級Ｓ)'!B63="","",'個人種目(上級Ｓ)'!AP63)</f>
        <v/>
      </c>
      <c r="B161" s="59">
        <v>5</v>
      </c>
      <c r="C161" s="59" t="str">
        <f>IF(A161="","",'個人種目(上級Ｓ)'!AR63)</f>
        <v/>
      </c>
      <c r="D161" s="59" t="str">
        <f>IF(A161="","",'個人種目(上級Ｓ)'!AS63)</f>
        <v/>
      </c>
      <c r="E161" s="60" t="str">
        <f>IF(A161="","",'個人種目(上級Ｓ)'!F63)</f>
        <v/>
      </c>
      <c r="F161" s="59" t="str">
        <f>IF(A161="","",'個人種目(上級Ｓ)'!Q63)</f>
        <v/>
      </c>
      <c r="G161" s="59" t="str">
        <f>IF(A161="","",'個人種目(上級Ｓ)'!AF63)</f>
        <v/>
      </c>
      <c r="H161" s="59" t="str">
        <f>IF(A161="","",'個人種目(上級Ｓ)'!AG63)</f>
        <v/>
      </c>
      <c r="I161" s="59" t="str">
        <f>IF(A161="","",'個人種目(上級Ｓ)'!AH63)</f>
        <v/>
      </c>
      <c r="J161" s="62">
        <v>1</v>
      </c>
      <c r="K161" s="62"/>
      <c r="L161" s="59" t="str">
        <f t="shared" si="2"/>
        <v/>
      </c>
      <c r="M161" s="59" t="str">
        <f>IF(A161="","",TRIM('個人種目(上級Ｓ)'!B63)&amp;TRIM('個人種目(上級Ｓ)'!C63))</f>
        <v/>
      </c>
      <c r="N161" s="59" t="str">
        <f>IF(A161="","",申込書!$AB$6)</f>
        <v/>
      </c>
    </row>
    <row r="162" spans="1:14" x14ac:dyDescent="0.25">
      <c r="A162" s="59" t="str">
        <f>IF('個人種目(上級Ｓ)'!B64="","",'個人種目(上級Ｓ)'!AP64)</f>
        <v/>
      </c>
      <c r="B162" s="59">
        <v>5</v>
      </c>
      <c r="C162" s="59" t="str">
        <f>IF(A162="","",'個人種目(上級Ｓ)'!AR64)</f>
        <v/>
      </c>
      <c r="D162" s="59" t="str">
        <f>IF(A162="","",'個人種目(上級Ｓ)'!AS64)</f>
        <v/>
      </c>
      <c r="E162" s="60" t="str">
        <f>IF(A162="","",'個人種目(上級Ｓ)'!F64)</f>
        <v/>
      </c>
      <c r="F162" s="59" t="str">
        <f>IF(A162="","",'個人種目(上級Ｓ)'!Q64)</f>
        <v/>
      </c>
      <c r="G162" s="59" t="str">
        <f>IF(A162="","",'個人種目(上級Ｓ)'!AF64)</f>
        <v/>
      </c>
      <c r="H162" s="59" t="str">
        <f>IF(A162="","",'個人種目(上級Ｓ)'!AG64)</f>
        <v/>
      </c>
      <c r="I162" s="59" t="str">
        <f>IF(A162="","",'個人種目(上級Ｓ)'!AH64)</f>
        <v/>
      </c>
      <c r="J162" s="62">
        <v>1</v>
      </c>
      <c r="K162" s="62"/>
      <c r="L162" s="59" t="str">
        <f t="shared" si="2"/>
        <v/>
      </c>
      <c r="M162" s="59" t="str">
        <f>IF(A162="","",TRIM('個人種目(上級Ｓ)'!B64)&amp;TRIM('個人種目(上級Ｓ)'!C64))</f>
        <v/>
      </c>
      <c r="N162" s="59" t="str">
        <f>IF(A162="","",申込書!$AB$6)</f>
        <v/>
      </c>
    </row>
    <row r="163" spans="1:14" x14ac:dyDescent="0.25">
      <c r="A163" s="59" t="str">
        <f>IF('個人種目(上級Ｓ)'!B65="","",'個人種目(上級Ｓ)'!AP65)</f>
        <v/>
      </c>
      <c r="B163" s="59">
        <v>5</v>
      </c>
      <c r="C163" s="59" t="str">
        <f>IF(A163="","",'個人種目(上級Ｓ)'!AR65)</f>
        <v/>
      </c>
      <c r="D163" s="59" t="str">
        <f>IF(A163="","",'個人種目(上級Ｓ)'!AS65)</f>
        <v/>
      </c>
      <c r="E163" s="60" t="str">
        <f>IF(A163="","",'個人種目(上級Ｓ)'!F65)</f>
        <v/>
      </c>
      <c r="F163" s="59" t="str">
        <f>IF(A163="","",'個人種目(上級Ｓ)'!Q65)</f>
        <v/>
      </c>
      <c r="G163" s="59" t="str">
        <f>IF(A163="","",'個人種目(上級Ｓ)'!AF65)</f>
        <v/>
      </c>
      <c r="H163" s="59" t="str">
        <f>IF(A163="","",'個人種目(上級Ｓ)'!AG65)</f>
        <v/>
      </c>
      <c r="I163" s="59" t="str">
        <f>IF(A163="","",'個人種目(上級Ｓ)'!AH65)</f>
        <v/>
      </c>
      <c r="J163" s="62">
        <v>1</v>
      </c>
      <c r="K163" s="62"/>
      <c r="L163" s="59" t="str">
        <f t="shared" si="2"/>
        <v/>
      </c>
      <c r="M163" s="59" t="str">
        <f>IF(A163="","",TRIM('個人種目(上級Ｓ)'!B65)&amp;TRIM('個人種目(上級Ｓ)'!C65))</f>
        <v/>
      </c>
      <c r="N163" s="59" t="str">
        <f>IF(A163="","",申込書!$AB$6)</f>
        <v/>
      </c>
    </row>
    <row r="164" spans="1:14" x14ac:dyDescent="0.25">
      <c r="A164" s="59" t="str">
        <f>IF('個人種目(上級Ｓ)'!B66="","",'個人種目(上級Ｓ)'!AP66)</f>
        <v/>
      </c>
      <c r="B164" s="59">
        <v>5</v>
      </c>
      <c r="C164" s="59" t="str">
        <f>IF(A164="","",'個人種目(上級Ｓ)'!AR66)</f>
        <v/>
      </c>
      <c r="D164" s="59" t="str">
        <f>IF(A164="","",'個人種目(上級Ｓ)'!AS66)</f>
        <v/>
      </c>
      <c r="E164" s="60" t="str">
        <f>IF(A164="","",'個人種目(上級Ｓ)'!F66)</f>
        <v/>
      </c>
      <c r="F164" s="59" t="str">
        <f>IF(A164="","",'個人種目(上級Ｓ)'!Q66)</f>
        <v/>
      </c>
      <c r="G164" s="59" t="str">
        <f>IF(A164="","",'個人種目(上級Ｓ)'!AF66)</f>
        <v/>
      </c>
      <c r="H164" s="59" t="str">
        <f>IF(A164="","",'個人種目(上級Ｓ)'!AG66)</f>
        <v/>
      </c>
      <c r="I164" s="59" t="str">
        <f>IF(A164="","",'個人種目(上級Ｓ)'!AH66)</f>
        <v/>
      </c>
      <c r="J164" s="62">
        <v>1</v>
      </c>
      <c r="K164" s="62"/>
      <c r="L164" s="59" t="str">
        <f t="shared" si="2"/>
        <v/>
      </c>
      <c r="M164" s="59" t="str">
        <f>IF(A164="","",TRIM('個人種目(上級Ｓ)'!B66)&amp;TRIM('個人種目(上級Ｓ)'!C66))</f>
        <v/>
      </c>
      <c r="N164" s="59" t="str">
        <f>IF(A164="","",申込書!$AB$6)</f>
        <v/>
      </c>
    </row>
    <row r="165" spans="1:14" x14ac:dyDescent="0.25">
      <c r="A165" s="59" t="str">
        <f>IF('個人種目(上級Ｓ)'!B67="","",'個人種目(上級Ｓ)'!AP67)</f>
        <v/>
      </c>
      <c r="B165" s="59">
        <v>5</v>
      </c>
      <c r="C165" s="59" t="str">
        <f>IF(A165="","",'個人種目(上級Ｓ)'!AR67)</f>
        <v/>
      </c>
      <c r="D165" s="59" t="str">
        <f>IF(A165="","",'個人種目(上級Ｓ)'!AS67)</f>
        <v/>
      </c>
      <c r="E165" s="60" t="str">
        <f>IF(A165="","",'個人種目(上級Ｓ)'!F67)</f>
        <v/>
      </c>
      <c r="F165" s="59" t="str">
        <f>IF(A165="","",'個人種目(上級Ｓ)'!Q67)</f>
        <v/>
      </c>
      <c r="G165" s="59" t="str">
        <f>IF(A165="","",'個人種目(上級Ｓ)'!AF67)</f>
        <v/>
      </c>
      <c r="H165" s="59" t="str">
        <f>IF(A165="","",'個人種目(上級Ｓ)'!AG67)</f>
        <v/>
      </c>
      <c r="I165" s="59" t="str">
        <f>IF(A165="","",'個人種目(上級Ｓ)'!AH67)</f>
        <v/>
      </c>
      <c r="J165" s="62">
        <v>1</v>
      </c>
      <c r="K165" s="62"/>
      <c r="L165" s="59" t="str">
        <f t="shared" si="2"/>
        <v/>
      </c>
      <c r="M165" s="59" t="str">
        <f>IF(A165="","",TRIM('個人種目(上級Ｓ)'!B67)&amp;TRIM('個人種目(上級Ｓ)'!C67))</f>
        <v/>
      </c>
      <c r="N165" s="59" t="str">
        <f>IF(A165="","",申込書!$AB$6)</f>
        <v/>
      </c>
    </row>
    <row r="166" spans="1:14" x14ac:dyDescent="0.25">
      <c r="A166" s="59" t="str">
        <f>IF('個人種目(上級Ｓ)'!B68="","",'個人種目(上級Ｓ)'!AP68)</f>
        <v/>
      </c>
      <c r="B166" s="59">
        <v>5</v>
      </c>
      <c r="C166" s="59" t="str">
        <f>IF(A166="","",'個人種目(上級Ｓ)'!AR68)</f>
        <v/>
      </c>
      <c r="D166" s="59" t="str">
        <f>IF(A166="","",'個人種目(上級Ｓ)'!AS68)</f>
        <v/>
      </c>
      <c r="E166" s="60" t="str">
        <f>IF(A166="","",'個人種目(上級Ｓ)'!F68)</f>
        <v/>
      </c>
      <c r="F166" s="59" t="str">
        <f>IF(A166="","",'個人種目(上級Ｓ)'!Q68)</f>
        <v/>
      </c>
      <c r="G166" s="59" t="str">
        <f>IF(A166="","",'個人種目(上級Ｓ)'!AF68)</f>
        <v/>
      </c>
      <c r="H166" s="59" t="str">
        <f>IF(A166="","",'個人種目(上級Ｓ)'!AG68)</f>
        <v/>
      </c>
      <c r="I166" s="59" t="str">
        <f>IF(A166="","",'個人種目(上級Ｓ)'!AH68)</f>
        <v/>
      </c>
      <c r="J166" s="62">
        <v>1</v>
      </c>
      <c r="K166" s="62"/>
      <c r="L166" s="59" t="str">
        <f t="shared" si="2"/>
        <v/>
      </c>
      <c r="M166" s="59" t="str">
        <f>IF(A166="","",TRIM('個人種目(上級Ｓ)'!B68)&amp;TRIM('個人種目(上級Ｓ)'!C68))</f>
        <v/>
      </c>
      <c r="N166" s="59" t="str">
        <f>IF(A166="","",申込書!$AB$6)</f>
        <v/>
      </c>
    </row>
    <row r="167" spans="1:14" x14ac:dyDescent="0.25">
      <c r="A167" s="59" t="str">
        <f>IF('個人種目(上級Ｓ)'!B69="","",'個人種目(上級Ｓ)'!AP69)</f>
        <v/>
      </c>
      <c r="B167" s="59">
        <v>5</v>
      </c>
      <c r="C167" s="59" t="str">
        <f>IF(A167="","",'個人種目(上級Ｓ)'!AR69)</f>
        <v/>
      </c>
      <c r="D167" s="59" t="str">
        <f>IF(A167="","",'個人種目(上級Ｓ)'!AS69)</f>
        <v/>
      </c>
      <c r="E167" s="60" t="str">
        <f>IF(A167="","",'個人種目(上級Ｓ)'!F69)</f>
        <v/>
      </c>
      <c r="F167" s="59" t="str">
        <f>IF(A167="","",'個人種目(上級Ｓ)'!Q69)</f>
        <v/>
      </c>
      <c r="G167" s="59" t="str">
        <f>IF(A167="","",'個人種目(上級Ｓ)'!AF69)</f>
        <v/>
      </c>
      <c r="H167" s="59" t="str">
        <f>IF(A167="","",'個人種目(上級Ｓ)'!AG69)</f>
        <v/>
      </c>
      <c r="I167" s="59" t="str">
        <f>IF(A167="","",'個人種目(上級Ｓ)'!AH69)</f>
        <v/>
      </c>
      <c r="J167" s="62">
        <v>1</v>
      </c>
      <c r="K167" s="62"/>
      <c r="L167" s="59" t="str">
        <f t="shared" si="2"/>
        <v/>
      </c>
      <c r="M167" s="59" t="str">
        <f>IF(A167="","",TRIM('個人種目(上級Ｓ)'!B69)&amp;TRIM('個人種目(上級Ｓ)'!C69))</f>
        <v/>
      </c>
      <c r="N167" s="59" t="str">
        <f>IF(A167="","",申込書!$AB$6)</f>
        <v/>
      </c>
    </row>
    <row r="168" spans="1:14" x14ac:dyDescent="0.25">
      <c r="A168" s="59" t="str">
        <f>IF('個人種目(上級Ｓ)'!B70="","",'個人種目(上級Ｓ)'!AP70)</f>
        <v/>
      </c>
      <c r="B168" s="59">
        <v>5</v>
      </c>
      <c r="C168" s="59" t="str">
        <f>IF(A168="","",'個人種目(上級Ｓ)'!AR70)</f>
        <v/>
      </c>
      <c r="D168" s="59" t="str">
        <f>IF(A168="","",'個人種目(上級Ｓ)'!AS70)</f>
        <v/>
      </c>
      <c r="E168" s="60" t="str">
        <f>IF(A168="","",'個人種目(上級Ｓ)'!F70)</f>
        <v/>
      </c>
      <c r="F168" s="59" t="str">
        <f>IF(A168="","",'個人種目(上級Ｓ)'!Q70)</f>
        <v/>
      </c>
      <c r="G168" s="59" t="str">
        <f>IF(A168="","",'個人種目(上級Ｓ)'!AF70)</f>
        <v/>
      </c>
      <c r="H168" s="59" t="str">
        <f>IF(A168="","",'個人種目(上級Ｓ)'!AG70)</f>
        <v/>
      </c>
      <c r="I168" s="59" t="str">
        <f>IF(A168="","",'個人種目(上級Ｓ)'!AH70)</f>
        <v/>
      </c>
      <c r="J168" s="62">
        <v>1</v>
      </c>
      <c r="K168" s="62"/>
      <c r="L168" s="59" t="str">
        <f t="shared" si="2"/>
        <v/>
      </c>
      <c r="M168" s="59" t="str">
        <f>IF(A168="","",TRIM('個人種目(上級Ｓ)'!B70)&amp;TRIM('個人種目(上級Ｓ)'!C70))</f>
        <v/>
      </c>
      <c r="N168" s="59" t="str">
        <f>IF(A168="","",申込書!$AB$6)</f>
        <v/>
      </c>
    </row>
    <row r="169" spans="1:14" x14ac:dyDescent="0.25">
      <c r="A169" s="59" t="str">
        <f>IF('個人種目(上級Ｓ)'!B71="","",'個人種目(上級Ｓ)'!AP71)</f>
        <v/>
      </c>
      <c r="B169" s="59">
        <v>5</v>
      </c>
      <c r="C169" s="59" t="str">
        <f>IF(A169="","",'個人種目(上級Ｓ)'!AR71)</f>
        <v/>
      </c>
      <c r="D169" s="59" t="str">
        <f>IF(A169="","",'個人種目(上級Ｓ)'!AS71)</f>
        <v/>
      </c>
      <c r="E169" s="60" t="str">
        <f>IF(A169="","",'個人種目(上級Ｓ)'!F71)</f>
        <v/>
      </c>
      <c r="F169" s="59" t="str">
        <f>IF(A169="","",'個人種目(上級Ｓ)'!Q71)</f>
        <v/>
      </c>
      <c r="G169" s="59" t="str">
        <f>IF(A169="","",'個人種目(上級Ｓ)'!AF71)</f>
        <v/>
      </c>
      <c r="H169" s="59" t="str">
        <f>IF(A169="","",'個人種目(上級Ｓ)'!AG71)</f>
        <v/>
      </c>
      <c r="I169" s="59" t="str">
        <f>IF(A169="","",'個人種目(上級Ｓ)'!AH71)</f>
        <v/>
      </c>
      <c r="J169" s="62">
        <v>1</v>
      </c>
      <c r="K169" s="62"/>
      <c r="L169" s="59" t="str">
        <f t="shared" ref="L169:L205" si="3">IF(A169="","",C169)</f>
        <v/>
      </c>
      <c r="M169" s="59" t="str">
        <f>IF(A169="","",TRIM('個人種目(上級Ｓ)'!B71)&amp;TRIM('個人種目(上級Ｓ)'!C71))</f>
        <v/>
      </c>
      <c r="N169" s="59" t="str">
        <f>IF(A169="","",申込書!$AB$6)</f>
        <v/>
      </c>
    </row>
    <row r="170" spans="1:14" x14ac:dyDescent="0.25">
      <c r="A170" s="59" t="str">
        <f>IF('個人種目(上級Ｓ)'!B72="","",'個人種目(上級Ｓ)'!AP72)</f>
        <v/>
      </c>
      <c r="B170" s="59">
        <v>5</v>
      </c>
      <c r="C170" s="59" t="str">
        <f>IF(A170="","",'個人種目(上級Ｓ)'!AR72)</f>
        <v/>
      </c>
      <c r="D170" s="59" t="str">
        <f>IF(A170="","",'個人種目(上級Ｓ)'!AS72)</f>
        <v/>
      </c>
      <c r="E170" s="60" t="str">
        <f>IF(A170="","",'個人種目(上級Ｓ)'!F72)</f>
        <v/>
      </c>
      <c r="F170" s="59" t="str">
        <f>IF(A170="","",'個人種目(上級Ｓ)'!Q72)</f>
        <v/>
      </c>
      <c r="G170" s="59" t="str">
        <f>IF(A170="","",'個人種目(上級Ｓ)'!AF72)</f>
        <v/>
      </c>
      <c r="H170" s="59" t="str">
        <f>IF(A170="","",'個人種目(上級Ｓ)'!AG72)</f>
        <v/>
      </c>
      <c r="I170" s="59" t="str">
        <f>IF(A170="","",'個人種目(上級Ｓ)'!AH72)</f>
        <v/>
      </c>
      <c r="J170" s="62">
        <v>1</v>
      </c>
      <c r="K170" s="62"/>
      <c r="L170" s="59" t="str">
        <f t="shared" si="3"/>
        <v/>
      </c>
      <c r="M170" s="59" t="str">
        <f>IF(A170="","",TRIM('個人種目(上級Ｓ)'!B72)&amp;TRIM('個人種目(上級Ｓ)'!C72))</f>
        <v/>
      </c>
      <c r="N170" s="59" t="str">
        <f>IF(A170="","",申込書!$AB$6)</f>
        <v/>
      </c>
    </row>
    <row r="171" spans="1:14" x14ac:dyDescent="0.25">
      <c r="A171" s="59" t="str">
        <f>IF('個人種目(上級Ｓ)'!B73="","",'個人種目(上級Ｓ)'!AP73)</f>
        <v/>
      </c>
      <c r="B171" s="59">
        <v>5</v>
      </c>
      <c r="C171" s="59" t="str">
        <f>IF(A171="","",'個人種目(上級Ｓ)'!AR73)</f>
        <v/>
      </c>
      <c r="D171" s="59" t="str">
        <f>IF(A171="","",'個人種目(上級Ｓ)'!AS73)</f>
        <v/>
      </c>
      <c r="E171" s="60" t="str">
        <f>IF(A171="","",'個人種目(上級Ｓ)'!F73)</f>
        <v/>
      </c>
      <c r="F171" s="59" t="str">
        <f>IF(A171="","",'個人種目(上級Ｓ)'!Q73)</f>
        <v/>
      </c>
      <c r="G171" s="59" t="str">
        <f>IF(A171="","",'個人種目(上級Ｓ)'!AF73)</f>
        <v/>
      </c>
      <c r="H171" s="59" t="str">
        <f>IF(A171="","",'個人種目(上級Ｓ)'!AG73)</f>
        <v/>
      </c>
      <c r="I171" s="59" t="str">
        <f>IF(A171="","",'個人種目(上級Ｓ)'!AH73)</f>
        <v/>
      </c>
      <c r="J171" s="62">
        <v>1</v>
      </c>
      <c r="K171" s="62"/>
      <c r="L171" s="59" t="str">
        <f t="shared" si="3"/>
        <v/>
      </c>
      <c r="M171" s="59" t="str">
        <f>IF(A171="","",TRIM('個人種目(上級Ｓ)'!B73)&amp;TRIM('個人種目(上級Ｓ)'!C73))</f>
        <v/>
      </c>
      <c r="N171" s="59" t="str">
        <f>IF(A171="","",申込書!$AB$6)</f>
        <v/>
      </c>
    </row>
    <row r="172" spans="1:14" x14ac:dyDescent="0.25">
      <c r="A172" s="59" t="str">
        <f>IF('個人種目(上級Ｓ)'!B74="","",'個人種目(上級Ｓ)'!AP74)</f>
        <v/>
      </c>
      <c r="B172" s="59">
        <v>5</v>
      </c>
      <c r="C172" s="59" t="str">
        <f>IF(A172="","",'個人種目(上級Ｓ)'!AR74)</f>
        <v/>
      </c>
      <c r="D172" s="59" t="str">
        <f>IF(A172="","",'個人種目(上級Ｓ)'!AS74)</f>
        <v/>
      </c>
      <c r="E172" s="60" t="str">
        <f>IF(A172="","",'個人種目(上級Ｓ)'!F74)</f>
        <v/>
      </c>
      <c r="F172" s="59" t="str">
        <f>IF(A172="","",'個人種目(上級Ｓ)'!Q74)</f>
        <v/>
      </c>
      <c r="G172" s="59" t="str">
        <f>IF(A172="","",'個人種目(上級Ｓ)'!AF74)</f>
        <v/>
      </c>
      <c r="H172" s="59" t="str">
        <f>IF(A172="","",'個人種目(上級Ｓ)'!AG74)</f>
        <v/>
      </c>
      <c r="I172" s="59" t="str">
        <f>IF(A172="","",'個人種目(上級Ｓ)'!AH74)</f>
        <v/>
      </c>
      <c r="J172" s="62">
        <v>1</v>
      </c>
      <c r="K172" s="62"/>
      <c r="L172" s="59" t="str">
        <f t="shared" si="3"/>
        <v/>
      </c>
      <c r="M172" s="59" t="str">
        <f>IF(A172="","",TRIM('個人種目(上級Ｓ)'!B74)&amp;TRIM('個人種目(上級Ｓ)'!C74))</f>
        <v/>
      </c>
      <c r="N172" s="59" t="str">
        <f>IF(A172="","",申込書!$AB$6)</f>
        <v/>
      </c>
    </row>
    <row r="173" spans="1:14" x14ac:dyDescent="0.25">
      <c r="A173" s="59" t="str">
        <f>IF('個人種目(上級Ｓ)'!B75="","",'個人種目(上級Ｓ)'!AP75)</f>
        <v/>
      </c>
      <c r="B173" s="59">
        <v>5</v>
      </c>
      <c r="C173" s="59" t="str">
        <f>IF(A173="","",'個人種目(上級Ｓ)'!AR75)</f>
        <v/>
      </c>
      <c r="D173" s="59" t="str">
        <f>IF(A173="","",'個人種目(上級Ｓ)'!AS75)</f>
        <v/>
      </c>
      <c r="E173" s="60" t="str">
        <f>IF(A173="","",'個人種目(上級Ｓ)'!F75)</f>
        <v/>
      </c>
      <c r="F173" s="59" t="str">
        <f>IF(A173="","",'個人種目(上級Ｓ)'!Q75)</f>
        <v/>
      </c>
      <c r="G173" s="59" t="str">
        <f>IF(A173="","",'個人種目(上級Ｓ)'!AF75)</f>
        <v/>
      </c>
      <c r="H173" s="59" t="str">
        <f>IF(A173="","",'個人種目(上級Ｓ)'!AG75)</f>
        <v/>
      </c>
      <c r="I173" s="59" t="str">
        <f>IF(A173="","",'個人種目(上級Ｓ)'!AH75)</f>
        <v/>
      </c>
      <c r="J173" s="62">
        <v>1</v>
      </c>
      <c r="K173" s="62"/>
      <c r="L173" s="59" t="str">
        <f t="shared" si="3"/>
        <v/>
      </c>
      <c r="M173" s="59" t="str">
        <f>IF(A173="","",TRIM('個人種目(上級Ｓ)'!B75)&amp;TRIM('個人種目(上級Ｓ)'!C75))</f>
        <v/>
      </c>
      <c r="N173" s="59" t="str">
        <f>IF(A173="","",申込書!$AB$6)</f>
        <v/>
      </c>
    </row>
    <row r="174" spans="1:14" x14ac:dyDescent="0.25">
      <c r="A174" s="59" t="str">
        <f>IF('個人種目(上級Ｓ)'!B76="","",'個人種目(上級Ｓ)'!AP76)</f>
        <v/>
      </c>
      <c r="B174" s="59">
        <v>5</v>
      </c>
      <c r="C174" s="59" t="str">
        <f>IF(A174="","",'個人種目(上級Ｓ)'!AR76)</f>
        <v/>
      </c>
      <c r="D174" s="59" t="str">
        <f>IF(A174="","",'個人種目(上級Ｓ)'!AS76)</f>
        <v/>
      </c>
      <c r="E174" s="60" t="str">
        <f>IF(A174="","",'個人種目(上級Ｓ)'!F76)</f>
        <v/>
      </c>
      <c r="F174" s="59" t="str">
        <f>IF(A174="","",'個人種目(上級Ｓ)'!Q76)</f>
        <v/>
      </c>
      <c r="G174" s="59" t="str">
        <f>IF(A174="","",'個人種目(上級Ｓ)'!AF76)</f>
        <v/>
      </c>
      <c r="H174" s="59" t="str">
        <f>IF(A174="","",'個人種目(上級Ｓ)'!AG76)</f>
        <v/>
      </c>
      <c r="I174" s="59" t="str">
        <f>IF(A174="","",'個人種目(上級Ｓ)'!AH76)</f>
        <v/>
      </c>
      <c r="J174" s="62">
        <v>1</v>
      </c>
      <c r="K174" s="62"/>
      <c r="L174" s="59" t="str">
        <f t="shared" si="3"/>
        <v/>
      </c>
      <c r="M174" s="59" t="str">
        <f>IF(A174="","",TRIM('個人種目(上級Ｓ)'!B76)&amp;TRIM('個人種目(上級Ｓ)'!C76))</f>
        <v/>
      </c>
      <c r="N174" s="59" t="str">
        <f>IF(A174="","",申込書!$AB$6)</f>
        <v/>
      </c>
    </row>
    <row r="175" spans="1:14" x14ac:dyDescent="0.25">
      <c r="A175" s="59" t="str">
        <f>IF('個人種目(上級Ｓ)'!B77="","",'個人種目(上級Ｓ)'!AP77)</f>
        <v/>
      </c>
      <c r="B175" s="59">
        <v>5</v>
      </c>
      <c r="C175" s="59" t="str">
        <f>IF(A175="","",'個人種目(上級Ｓ)'!AR77)</f>
        <v/>
      </c>
      <c r="D175" s="59" t="str">
        <f>IF(A175="","",'個人種目(上級Ｓ)'!AS77)</f>
        <v/>
      </c>
      <c r="E175" s="60" t="str">
        <f>IF(A175="","",'個人種目(上級Ｓ)'!F77)</f>
        <v/>
      </c>
      <c r="F175" s="59" t="str">
        <f>IF(A175="","",'個人種目(上級Ｓ)'!Q77)</f>
        <v/>
      </c>
      <c r="G175" s="59" t="str">
        <f>IF(A175="","",'個人種目(上級Ｓ)'!AF77)</f>
        <v/>
      </c>
      <c r="H175" s="59" t="str">
        <f>IF(A175="","",'個人種目(上級Ｓ)'!AG77)</f>
        <v/>
      </c>
      <c r="I175" s="59" t="str">
        <f>IF(A175="","",'個人種目(上級Ｓ)'!AH77)</f>
        <v/>
      </c>
      <c r="J175" s="62">
        <v>1</v>
      </c>
      <c r="K175" s="62"/>
      <c r="L175" s="59" t="str">
        <f t="shared" si="3"/>
        <v/>
      </c>
      <c r="M175" s="59" t="str">
        <f>IF(A175="","",TRIM('個人種目(上級Ｓ)'!B77)&amp;TRIM('個人種目(上級Ｓ)'!C77))</f>
        <v/>
      </c>
      <c r="N175" s="59" t="str">
        <f>IF(A175="","",申込書!$AB$6)</f>
        <v/>
      </c>
    </row>
    <row r="176" spans="1:14" x14ac:dyDescent="0.25">
      <c r="A176" s="59" t="str">
        <f>IF('個人種目(上級Ｓ)'!B78="","",'個人種目(上級Ｓ)'!AP78)</f>
        <v/>
      </c>
      <c r="B176" s="59">
        <v>5</v>
      </c>
      <c r="C176" s="59" t="str">
        <f>IF(A176="","",'個人種目(上級Ｓ)'!AR78)</f>
        <v/>
      </c>
      <c r="D176" s="59" t="str">
        <f>IF(A176="","",'個人種目(上級Ｓ)'!AS78)</f>
        <v/>
      </c>
      <c r="E176" s="60" t="str">
        <f>IF(A176="","",'個人種目(上級Ｓ)'!F78)</f>
        <v/>
      </c>
      <c r="F176" s="59" t="str">
        <f>IF(A176="","",'個人種目(上級Ｓ)'!Q78)</f>
        <v/>
      </c>
      <c r="G176" s="59" t="str">
        <f>IF(A176="","",'個人種目(上級Ｓ)'!AF78)</f>
        <v/>
      </c>
      <c r="H176" s="59" t="str">
        <f>IF(A176="","",'個人種目(上級Ｓ)'!AG78)</f>
        <v/>
      </c>
      <c r="I176" s="59" t="str">
        <f>IF(A176="","",'個人種目(上級Ｓ)'!AH78)</f>
        <v/>
      </c>
      <c r="J176" s="62">
        <v>1</v>
      </c>
      <c r="K176" s="62"/>
      <c r="L176" s="59" t="str">
        <f t="shared" si="3"/>
        <v/>
      </c>
      <c r="M176" s="59" t="str">
        <f>IF(A176="","",TRIM('個人種目(上級Ｓ)'!B78)&amp;TRIM('個人種目(上級Ｓ)'!C78))</f>
        <v/>
      </c>
      <c r="N176" s="59" t="str">
        <f>IF(A176="","",申込書!$AB$6)</f>
        <v/>
      </c>
    </row>
    <row r="177" spans="1:14" x14ac:dyDescent="0.25">
      <c r="A177" s="59" t="str">
        <f>IF('個人種目(上級Ｓ)'!B79="","",'個人種目(上級Ｓ)'!AP79)</f>
        <v/>
      </c>
      <c r="B177" s="59">
        <v>5</v>
      </c>
      <c r="C177" s="59" t="str">
        <f>IF(A177="","",'個人種目(上級Ｓ)'!AR79)</f>
        <v/>
      </c>
      <c r="D177" s="59" t="str">
        <f>IF(A177="","",'個人種目(上級Ｓ)'!AS79)</f>
        <v/>
      </c>
      <c r="E177" s="60" t="str">
        <f>IF(A177="","",'個人種目(上級Ｓ)'!F79)</f>
        <v/>
      </c>
      <c r="F177" s="59" t="str">
        <f>IF(A177="","",'個人種目(上級Ｓ)'!Q79)</f>
        <v/>
      </c>
      <c r="G177" s="59" t="str">
        <f>IF(A177="","",'個人種目(上級Ｓ)'!AF79)</f>
        <v/>
      </c>
      <c r="H177" s="59" t="str">
        <f>IF(A177="","",'個人種目(上級Ｓ)'!AG79)</f>
        <v/>
      </c>
      <c r="I177" s="59" t="str">
        <f>IF(A177="","",'個人種目(上級Ｓ)'!AH79)</f>
        <v/>
      </c>
      <c r="J177" s="62">
        <v>1</v>
      </c>
      <c r="K177" s="62"/>
      <c r="L177" s="59" t="str">
        <f t="shared" si="3"/>
        <v/>
      </c>
      <c r="M177" s="59" t="str">
        <f>IF(A177="","",TRIM('個人種目(上級Ｓ)'!B79)&amp;TRIM('個人種目(上級Ｓ)'!C79))</f>
        <v/>
      </c>
      <c r="N177" s="59" t="str">
        <f>IF(A177="","",申込書!$AB$6)</f>
        <v/>
      </c>
    </row>
    <row r="178" spans="1:14" x14ac:dyDescent="0.25">
      <c r="A178" s="59" t="str">
        <f>IF('個人種目(上級Ｓ)'!B80="","",'個人種目(上級Ｓ)'!AP80)</f>
        <v/>
      </c>
      <c r="B178" s="59">
        <v>5</v>
      </c>
      <c r="C178" s="59" t="str">
        <f>IF(A178="","",'個人種目(上級Ｓ)'!AR80)</f>
        <v/>
      </c>
      <c r="D178" s="59" t="str">
        <f>IF(A178="","",'個人種目(上級Ｓ)'!AS80)</f>
        <v/>
      </c>
      <c r="E178" s="60" t="str">
        <f>IF(A178="","",'個人種目(上級Ｓ)'!F80)</f>
        <v/>
      </c>
      <c r="F178" s="59" t="str">
        <f>IF(A178="","",'個人種目(上級Ｓ)'!Q80)</f>
        <v/>
      </c>
      <c r="G178" s="59" t="str">
        <f>IF(A178="","",'個人種目(上級Ｓ)'!AF80)</f>
        <v/>
      </c>
      <c r="H178" s="59" t="str">
        <f>IF(A178="","",'個人種目(上級Ｓ)'!AG80)</f>
        <v/>
      </c>
      <c r="I178" s="59" t="str">
        <f>IF(A178="","",'個人種目(上級Ｓ)'!AH80)</f>
        <v/>
      </c>
      <c r="J178" s="62">
        <v>1</v>
      </c>
      <c r="K178" s="62"/>
      <c r="L178" s="59" t="str">
        <f t="shared" si="3"/>
        <v/>
      </c>
      <c r="M178" s="59" t="str">
        <f>IF(A178="","",TRIM('個人種目(上級Ｓ)'!B80)&amp;TRIM('個人種目(上級Ｓ)'!C80))</f>
        <v/>
      </c>
      <c r="N178" s="59" t="str">
        <f>IF(A178="","",申込書!$AB$6)</f>
        <v/>
      </c>
    </row>
    <row r="179" spans="1:14" x14ac:dyDescent="0.25">
      <c r="A179" s="59" t="str">
        <f>IF('個人種目(上級Ｓ)'!B81="","",'個人種目(上級Ｓ)'!AP81)</f>
        <v/>
      </c>
      <c r="B179" s="59">
        <v>5</v>
      </c>
      <c r="C179" s="59" t="str">
        <f>IF(A179="","",'個人種目(上級Ｓ)'!AR81)</f>
        <v/>
      </c>
      <c r="D179" s="59" t="str">
        <f>IF(A179="","",'個人種目(上級Ｓ)'!AS81)</f>
        <v/>
      </c>
      <c r="E179" s="60" t="str">
        <f>IF(A179="","",'個人種目(上級Ｓ)'!F81)</f>
        <v/>
      </c>
      <c r="F179" s="59" t="str">
        <f>IF(A179="","",'個人種目(上級Ｓ)'!Q81)</f>
        <v/>
      </c>
      <c r="G179" s="59" t="str">
        <f>IF(A179="","",'個人種目(上級Ｓ)'!AF81)</f>
        <v/>
      </c>
      <c r="H179" s="59" t="str">
        <f>IF(A179="","",'個人種目(上級Ｓ)'!AG81)</f>
        <v/>
      </c>
      <c r="I179" s="59" t="str">
        <f>IF(A179="","",'個人種目(上級Ｓ)'!AH81)</f>
        <v/>
      </c>
      <c r="J179" s="62">
        <v>1</v>
      </c>
      <c r="K179" s="62"/>
      <c r="L179" s="59" t="str">
        <f t="shared" si="3"/>
        <v/>
      </c>
      <c r="M179" s="59" t="str">
        <f>IF(A179="","",TRIM('個人種目(上級Ｓ)'!B81)&amp;TRIM('個人種目(上級Ｓ)'!C81))</f>
        <v/>
      </c>
      <c r="N179" s="59" t="str">
        <f>IF(A179="","",申込書!$AB$6)</f>
        <v/>
      </c>
    </row>
    <row r="180" spans="1:14" x14ac:dyDescent="0.25">
      <c r="A180" s="59" t="str">
        <f>IF('個人種目(上級Ｓ)'!B82="","",'個人種目(上級Ｓ)'!AP82)</f>
        <v/>
      </c>
      <c r="B180" s="59">
        <v>5</v>
      </c>
      <c r="C180" s="59" t="str">
        <f>IF(A180="","",'個人種目(上級Ｓ)'!AR82)</f>
        <v/>
      </c>
      <c r="D180" s="59" t="str">
        <f>IF(A180="","",'個人種目(上級Ｓ)'!AS82)</f>
        <v/>
      </c>
      <c r="E180" s="60" t="str">
        <f>IF(A180="","",'個人種目(上級Ｓ)'!F82)</f>
        <v/>
      </c>
      <c r="F180" s="59" t="str">
        <f>IF(A180="","",'個人種目(上級Ｓ)'!Q82)</f>
        <v/>
      </c>
      <c r="G180" s="59" t="str">
        <f>IF(A180="","",'個人種目(上級Ｓ)'!AF82)</f>
        <v/>
      </c>
      <c r="H180" s="59" t="str">
        <f>IF(A180="","",'個人種目(上級Ｓ)'!AG82)</f>
        <v/>
      </c>
      <c r="I180" s="59" t="str">
        <f>IF(A180="","",'個人種目(上級Ｓ)'!AH82)</f>
        <v/>
      </c>
      <c r="J180" s="62">
        <v>1</v>
      </c>
      <c r="K180" s="62"/>
      <c r="L180" s="59" t="str">
        <f t="shared" si="3"/>
        <v/>
      </c>
      <c r="M180" s="59" t="str">
        <f>IF(A180="","",TRIM('個人種目(上級Ｓ)'!B82)&amp;TRIM('個人種目(上級Ｓ)'!C82))</f>
        <v/>
      </c>
      <c r="N180" s="59" t="str">
        <f>IF(A180="","",申込書!$AB$6)</f>
        <v/>
      </c>
    </row>
    <row r="181" spans="1:14" x14ac:dyDescent="0.25">
      <c r="A181" s="59" t="str">
        <f>IF('個人種目(上級Ｓ)'!B83="","",'個人種目(上級Ｓ)'!AP83)</f>
        <v/>
      </c>
      <c r="B181" s="59">
        <v>5</v>
      </c>
      <c r="C181" s="59" t="str">
        <f>IF(A181="","",'個人種目(上級Ｓ)'!AR83)</f>
        <v/>
      </c>
      <c r="D181" s="59" t="str">
        <f>IF(A181="","",'個人種目(上級Ｓ)'!AS83)</f>
        <v/>
      </c>
      <c r="E181" s="60" t="str">
        <f>IF(A181="","",'個人種目(上級Ｓ)'!F83)</f>
        <v/>
      </c>
      <c r="F181" s="59" t="str">
        <f>IF(A181="","",'個人種目(上級Ｓ)'!Q83)</f>
        <v/>
      </c>
      <c r="G181" s="59" t="str">
        <f>IF(A181="","",'個人種目(上級Ｓ)'!AF83)</f>
        <v/>
      </c>
      <c r="H181" s="59" t="str">
        <f>IF(A181="","",'個人種目(上級Ｓ)'!AG83)</f>
        <v/>
      </c>
      <c r="I181" s="59" t="str">
        <f>IF(A181="","",'個人種目(上級Ｓ)'!AH83)</f>
        <v/>
      </c>
      <c r="J181" s="62">
        <v>1</v>
      </c>
      <c r="K181" s="62"/>
      <c r="L181" s="59" t="str">
        <f t="shared" si="3"/>
        <v/>
      </c>
      <c r="M181" s="59" t="str">
        <f>IF(A181="","",TRIM('個人種目(上級Ｓ)'!B83)&amp;TRIM('個人種目(上級Ｓ)'!C83))</f>
        <v/>
      </c>
      <c r="N181" s="59" t="str">
        <f>IF(A181="","",申込書!$AB$6)</f>
        <v/>
      </c>
    </row>
    <row r="182" spans="1:14" x14ac:dyDescent="0.25">
      <c r="A182" s="59" t="str">
        <f>IF('個人種目(上級Ｓ)'!B84="","",'個人種目(上級Ｓ)'!AP84)</f>
        <v/>
      </c>
      <c r="B182" s="59">
        <v>5</v>
      </c>
      <c r="C182" s="59" t="str">
        <f>IF(A182="","",'個人種目(上級Ｓ)'!AR84)</f>
        <v/>
      </c>
      <c r="D182" s="59" t="str">
        <f>IF(A182="","",'個人種目(上級Ｓ)'!AS84)</f>
        <v/>
      </c>
      <c r="E182" s="60" t="str">
        <f>IF(A182="","",'個人種目(上級Ｓ)'!F84)</f>
        <v/>
      </c>
      <c r="F182" s="59" t="str">
        <f>IF(A182="","",'個人種目(上級Ｓ)'!Q84)</f>
        <v/>
      </c>
      <c r="G182" s="59" t="str">
        <f>IF(A182="","",'個人種目(上級Ｓ)'!AF84)</f>
        <v/>
      </c>
      <c r="H182" s="59" t="str">
        <f>IF(A182="","",'個人種目(上級Ｓ)'!AG84)</f>
        <v/>
      </c>
      <c r="I182" s="59" t="str">
        <f>IF(A182="","",'個人種目(上級Ｓ)'!AH84)</f>
        <v/>
      </c>
      <c r="J182" s="62">
        <v>1</v>
      </c>
      <c r="K182" s="62"/>
      <c r="L182" s="59" t="str">
        <f t="shared" si="3"/>
        <v/>
      </c>
      <c r="M182" s="59" t="str">
        <f>IF(A182="","",TRIM('個人種目(上級Ｓ)'!B84)&amp;TRIM('個人種目(上級Ｓ)'!C84))</f>
        <v/>
      </c>
      <c r="N182" s="59" t="str">
        <f>IF(A182="","",申込書!$AB$6)</f>
        <v/>
      </c>
    </row>
    <row r="183" spans="1:14" x14ac:dyDescent="0.25">
      <c r="A183" s="59" t="str">
        <f>IF('個人種目(上級Ｓ)'!B85="","",'個人種目(上級Ｓ)'!AP85)</f>
        <v/>
      </c>
      <c r="B183" s="59">
        <v>5</v>
      </c>
      <c r="C183" s="59" t="str">
        <f>IF(A183="","",'個人種目(上級Ｓ)'!AR85)</f>
        <v/>
      </c>
      <c r="D183" s="59" t="str">
        <f>IF(A183="","",'個人種目(上級Ｓ)'!AS85)</f>
        <v/>
      </c>
      <c r="E183" s="60" t="str">
        <f>IF(A183="","",'個人種目(上級Ｓ)'!F85)</f>
        <v/>
      </c>
      <c r="F183" s="59" t="str">
        <f>IF(A183="","",'個人種目(上級Ｓ)'!Q85)</f>
        <v/>
      </c>
      <c r="G183" s="59" t="str">
        <f>IF(A183="","",'個人種目(上級Ｓ)'!AF85)</f>
        <v/>
      </c>
      <c r="H183" s="59" t="str">
        <f>IF(A183="","",'個人種目(上級Ｓ)'!AG85)</f>
        <v/>
      </c>
      <c r="I183" s="59" t="str">
        <f>IF(A183="","",'個人種目(上級Ｓ)'!AH85)</f>
        <v/>
      </c>
      <c r="J183" s="62">
        <v>1</v>
      </c>
      <c r="K183" s="62"/>
      <c r="L183" s="59" t="str">
        <f t="shared" si="3"/>
        <v/>
      </c>
      <c r="M183" s="59" t="str">
        <f>IF(A183="","",TRIM('個人種目(上級Ｓ)'!B85)&amp;TRIM('個人種目(上級Ｓ)'!C85))</f>
        <v/>
      </c>
      <c r="N183" s="59" t="str">
        <f>IF(A183="","",申込書!$AB$6)</f>
        <v/>
      </c>
    </row>
    <row r="184" spans="1:14" x14ac:dyDescent="0.25">
      <c r="A184" s="59" t="str">
        <f>IF('個人種目(上級Ｓ)'!B86="","",'個人種目(上級Ｓ)'!AP86)</f>
        <v/>
      </c>
      <c r="B184" s="59">
        <v>5</v>
      </c>
      <c r="C184" s="59" t="str">
        <f>IF(A184="","",'個人種目(上級Ｓ)'!AR86)</f>
        <v/>
      </c>
      <c r="D184" s="59" t="str">
        <f>IF(A184="","",'個人種目(上級Ｓ)'!AS86)</f>
        <v/>
      </c>
      <c r="E184" s="60" t="str">
        <f>IF(A184="","",'個人種目(上級Ｓ)'!F86)</f>
        <v/>
      </c>
      <c r="F184" s="59" t="str">
        <f>IF(A184="","",'個人種目(上級Ｓ)'!Q86)</f>
        <v/>
      </c>
      <c r="G184" s="59" t="str">
        <f>IF(A184="","",'個人種目(上級Ｓ)'!AF86)</f>
        <v/>
      </c>
      <c r="H184" s="59" t="str">
        <f>IF(A184="","",'個人種目(上級Ｓ)'!AG86)</f>
        <v/>
      </c>
      <c r="I184" s="59" t="str">
        <f>IF(A184="","",'個人種目(上級Ｓ)'!AH86)</f>
        <v/>
      </c>
      <c r="J184" s="62">
        <v>1</v>
      </c>
      <c r="K184" s="62"/>
      <c r="L184" s="59" t="str">
        <f t="shared" si="3"/>
        <v/>
      </c>
      <c r="M184" s="59" t="str">
        <f>IF(A184="","",TRIM('個人種目(上級Ｓ)'!B86)&amp;TRIM('個人種目(上級Ｓ)'!C86))</f>
        <v/>
      </c>
      <c r="N184" s="59" t="str">
        <f>IF(A184="","",申込書!$AB$6)</f>
        <v/>
      </c>
    </row>
    <row r="185" spans="1:14" x14ac:dyDescent="0.25">
      <c r="A185" s="59" t="str">
        <f>IF('個人種目(上級Ｓ)'!B87="","",'個人種目(上級Ｓ)'!AP87)</f>
        <v/>
      </c>
      <c r="B185" s="59">
        <v>5</v>
      </c>
      <c r="C185" s="59" t="str">
        <f>IF(A185="","",'個人種目(上級Ｓ)'!AR87)</f>
        <v/>
      </c>
      <c r="D185" s="59" t="str">
        <f>IF(A185="","",'個人種目(上級Ｓ)'!AS87)</f>
        <v/>
      </c>
      <c r="E185" s="60" t="str">
        <f>IF(A185="","",'個人種目(上級Ｓ)'!F87)</f>
        <v/>
      </c>
      <c r="F185" s="59" t="str">
        <f>IF(A185="","",'個人種目(上級Ｓ)'!Q87)</f>
        <v/>
      </c>
      <c r="G185" s="59" t="str">
        <f>IF(A185="","",'個人種目(上級Ｓ)'!AF87)</f>
        <v/>
      </c>
      <c r="H185" s="59" t="str">
        <f>IF(A185="","",'個人種目(上級Ｓ)'!AG87)</f>
        <v/>
      </c>
      <c r="I185" s="59" t="str">
        <f>IF(A185="","",'個人種目(上級Ｓ)'!AH87)</f>
        <v/>
      </c>
      <c r="J185" s="62">
        <v>1</v>
      </c>
      <c r="K185" s="62"/>
      <c r="L185" s="59" t="str">
        <f t="shared" si="3"/>
        <v/>
      </c>
      <c r="M185" s="59" t="str">
        <f>IF(A185="","",TRIM('個人種目(上級Ｓ)'!B87)&amp;TRIM('個人種目(上級Ｓ)'!C87))</f>
        <v/>
      </c>
      <c r="N185" s="59" t="str">
        <f>IF(A185="","",申込書!$AB$6)</f>
        <v/>
      </c>
    </row>
    <row r="186" spans="1:14" x14ac:dyDescent="0.25">
      <c r="A186" s="59" t="str">
        <f>IF('個人種目(上級Ｓ)'!B88="","",'個人種目(上級Ｓ)'!AP88)</f>
        <v/>
      </c>
      <c r="B186" s="59">
        <v>5</v>
      </c>
      <c r="C186" s="59" t="str">
        <f>IF(A186="","",'個人種目(上級Ｓ)'!AR88)</f>
        <v/>
      </c>
      <c r="D186" s="59" t="str">
        <f>IF(A186="","",'個人種目(上級Ｓ)'!AS88)</f>
        <v/>
      </c>
      <c r="E186" s="60" t="str">
        <f>IF(A186="","",'個人種目(上級Ｓ)'!F88)</f>
        <v/>
      </c>
      <c r="F186" s="59" t="str">
        <f>IF(A186="","",'個人種目(上級Ｓ)'!Q88)</f>
        <v/>
      </c>
      <c r="G186" s="59" t="str">
        <f>IF(A186="","",'個人種目(上級Ｓ)'!AF88)</f>
        <v/>
      </c>
      <c r="H186" s="59" t="str">
        <f>IF(A186="","",'個人種目(上級Ｓ)'!AG88)</f>
        <v/>
      </c>
      <c r="I186" s="59" t="str">
        <f>IF(A186="","",'個人種目(上級Ｓ)'!AH88)</f>
        <v/>
      </c>
      <c r="J186" s="62">
        <v>1</v>
      </c>
      <c r="K186" s="62"/>
      <c r="L186" s="59" t="str">
        <f t="shared" si="3"/>
        <v/>
      </c>
      <c r="M186" s="59" t="str">
        <f>IF(A186="","",TRIM('個人種目(上級Ｓ)'!B88)&amp;TRIM('個人種目(上級Ｓ)'!C88))</f>
        <v/>
      </c>
      <c r="N186" s="59" t="str">
        <f>IF(A186="","",申込書!$AB$6)</f>
        <v/>
      </c>
    </row>
    <row r="187" spans="1:14" x14ac:dyDescent="0.25">
      <c r="A187" s="59" t="str">
        <f>IF('個人種目(上級Ｓ)'!B89="","",'個人種目(上級Ｓ)'!AP89)</f>
        <v/>
      </c>
      <c r="B187" s="59">
        <v>5</v>
      </c>
      <c r="C187" s="59" t="str">
        <f>IF(A187="","",'個人種目(上級Ｓ)'!AR89)</f>
        <v/>
      </c>
      <c r="D187" s="59" t="str">
        <f>IF(A187="","",'個人種目(上級Ｓ)'!AS89)</f>
        <v/>
      </c>
      <c r="E187" s="60" t="str">
        <f>IF(A187="","",'個人種目(上級Ｓ)'!F89)</f>
        <v/>
      </c>
      <c r="F187" s="59" t="str">
        <f>IF(A187="","",'個人種目(上級Ｓ)'!Q89)</f>
        <v/>
      </c>
      <c r="G187" s="59" t="str">
        <f>IF(A187="","",'個人種目(上級Ｓ)'!AF89)</f>
        <v/>
      </c>
      <c r="H187" s="59" t="str">
        <f>IF(A187="","",'個人種目(上級Ｓ)'!AG89)</f>
        <v/>
      </c>
      <c r="I187" s="59" t="str">
        <f>IF(A187="","",'個人種目(上級Ｓ)'!AH89)</f>
        <v/>
      </c>
      <c r="J187" s="62">
        <v>1</v>
      </c>
      <c r="K187" s="62"/>
      <c r="L187" s="59" t="str">
        <f t="shared" si="3"/>
        <v/>
      </c>
      <c r="M187" s="59" t="str">
        <f>IF(A187="","",TRIM('個人種目(上級Ｓ)'!B89)&amp;TRIM('個人種目(上級Ｓ)'!C89))</f>
        <v/>
      </c>
      <c r="N187" s="59" t="str">
        <f>IF(A187="","",申込書!$AB$6)</f>
        <v/>
      </c>
    </row>
    <row r="188" spans="1:14" x14ac:dyDescent="0.25">
      <c r="A188" s="59" t="str">
        <f>IF('個人種目(上級Ｓ)'!B90="","",'個人種目(上級Ｓ)'!AP90)</f>
        <v/>
      </c>
      <c r="B188" s="59">
        <v>5</v>
      </c>
      <c r="C188" s="59" t="str">
        <f>IF(A188="","",'個人種目(上級Ｓ)'!AR90)</f>
        <v/>
      </c>
      <c r="D188" s="59" t="str">
        <f>IF(A188="","",'個人種目(上級Ｓ)'!AS90)</f>
        <v/>
      </c>
      <c r="E188" s="60" t="str">
        <f>IF(A188="","",'個人種目(上級Ｓ)'!F90)</f>
        <v/>
      </c>
      <c r="F188" s="59" t="str">
        <f>IF(A188="","",'個人種目(上級Ｓ)'!Q90)</f>
        <v/>
      </c>
      <c r="G188" s="59" t="str">
        <f>IF(A188="","",'個人種目(上級Ｓ)'!AF90)</f>
        <v/>
      </c>
      <c r="H188" s="59" t="str">
        <f>IF(A188="","",'個人種目(上級Ｓ)'!AG90)</f>
        <v/>
      </c>
      <c r="I188" s="59" t="str">
        <f>IF(A188="","",'個人種目(上級Ｓ)'!AH90)</f>
        <v/>
      </c>
      <c r="J188" s="62">
        <v>1</v>
      </c>
      <c r="K188" s="62"/>
      <c r="L188" s="59" t="str">
        <f t="shared" si="3"/>
        <v/>
      </c>
      <c r="M188" s="59" t="str">
        <f>IF(A188="","",TRIM('個人種目(上級Ｓ)'!B90)&amp;TRIM('個人種目(上級Ｓ)'!C90))</f>
        <v/>
      </c>
      <c r="N188" s="59" t="str">
        <f>IF(A188="","",申込書!$AB$6)</f>
        <v/>
      </c>
    </row>
    <row r="189" spans="1:14" x14ac:dyDescent="0.25">
      <c r="A189" s="59" t="str">
        <f>IF('個人種目(上級Ｓ)'!B91="","",'個人種目(上級Ｓ)'!AP91)</f>
        <v/>
      </c>
      <c r="B189" s="59">
        <v>5</v>
      </c>
      <c r="C189" s="59" t="str">
        <f>IF(A189="","",'個人種目(上級Ｓ)'!AR91)</f>
        <v/>
      </c>
      <c r="D189" s="59" t="str">
        <f>IF(A189="","",'個人種目(上級Ｓ)'!AS91)</f>
        <v/>
      </c>
      <c r="E189" s="60" t="str">
        <f>IF(A189="","",'個人種目(上級Ｓ)'!F91)</f>
        <v/>
      </c>
      <c r="F189" s="59" t="str">
        <f>IF(A189="","",'個人種目(上級Ｓ)'!Q91)</f>
        <v/>
      </c>
      <c r="G189" s="59" t="str">
        <f>IF(A189="","",'個人種目(上級Ｓ)'!AF91)</f>
        <v/>
      </c>
      <c r="H189" s="59" t="str">
        <f>IF(A189="","",'個人種目(上級Ｓ)'!AG91)</f>
        <v/>
      </c>
      <c r="I189" s="59" t="str">
        <f>IF(A189="","",'個人種目(上級Ｓ)'!AH91)</f>
        <v/>
      </c>
      <c r="J189" s="62">
        <v>1</v>
      </c>
      <c r="K189" s="62"/>
      <c r="L189" s="59" t="str">
        <f t="shared" si="3"/>
        <v/>
      </c>
      <c r="M189" s="59" t="str">
        <f>IF(A189="","",TRIM('個人種目(上級Ｓ)'!B91)&amp;TRIM('個人種目(上級Ｓ)'!C91))</f>
        <v/>
      </c>
      <c r="N189" s="59" t="str">
        <f>IF(A189="","",申込書!$AB$6)</f>
        <v/>
      </c>
    </row>
    <row r="190" spans="1:14" x14ac:dyDescent="0.25">
      <c r="A190" s="59" t="str">
        <f>IF('個人種目(上級Ｓ)'!B92="","",'個人種目(上級Ｓ)'!AP92)</f>
        <v/>
      </c>
      <c r="B190" s="59">
        <v>5</v>
      </c>
      <c r="C190" s="59" t="str">
        <f>IF(A190="","",'個人種目(上級Ｓ)'!AR92)</f>
        <v/>
      </c>
      <c r="D190" s="59" t="str">
        <f>IF(A190="","",'個人種目(上級Ｓ)'!AS92)</f>
        <v/>
      </c>
      <c r="E190" s="60" t="str">
        <f>IF(A190="","",'個人種目(上級Ｓ)'!F92)</f>
        <v/>
      </c>
      <c r="F190" s="59" t="str">
        <f>IF(A190="","",'個人種目(上級Ｓ)'!Q92)</f>
        <v/>
      </c>
      <c r="G190" s="59" t="str">
        <f>IF(A190="","",'個人種目(上級Ｓ)'!AF92)</f>
        <v/>
      </c>
      <c r="H190" s="59" t="str">
        <f>IF(A190="","",'個人種目(上級Ｓ)'!AG92)</f>
        <v/>
      </c>
      <c r="I190" s="59" t="str">
        <f>IF(A190="","",'個人種目(上級Ｓ)'!AH92)</f>
        <v/>
      </c>
      <c r="J190" s="62">
        <v>1</v>
      </c>
      <c r="K190" s="62"/>
      <c r="L190" s="59" t="str">
        <f t="shared" si="3"/>
        <v/>
      </c>
      <c r="M190" s="59" t="str">
        <f>IF(A190="","",TRIM('個人種目(上級Ｓ)'!B92)&amp;TRIM('個人種目(上級Ｓ)'!C92))</f>
        <v/>
      </c>
      <c r="N190" s="59" t="str">
        <f>IF(A190="","",申込書!$AB$6)</f>
        <v/>
      </c>
    </row>
    <row r="191" spans="1:14" x14ac:dyDescent="0.25">
      <c r="A191" s="59" t="str">
        <f>IF('個人種目(上級Ｓ)'!B93="","",'個人種目(上級Ｓ)'!AP93)</f>
        <v/>
      </c>
      <c r="B191" s="59">
        <v>5</v>
      </c>
      <c r="C191" s="59" t="str">
        <f>IF(A191="","",'個人種目(上級Ｓ)'!AR93)</f>
        <v/>
      </c>
      <c r="D191" s="59" t="str">
        <f>IF(A191="","",'個人種目(上級Ｓ)'!AS93)</f>
        <v/>
      </c>
      <c r="E191" s="60" t="str">
        <f>IF(A191="","",'個人種目(上級Ｓ)'!F93)</f>
        <v/>
      </c>
      <c r="F191" s="59" t="str">
        <f>IF(A191="","",'個人種目(上級Ｓ)'!Q93)</f>
        <v/>
      </c>
      <c r="G191" s="59" t="str">
        <f>IF(A191="","",'個人種目(上級Ｓ)'!AF93)</f>
        <v/>
      </c>
      <c r="H191" s="59" t="str">
        <f>IF(A191="","",'個人種目(上級Ｓ)'!AG93)</f>
        <v/>
      </c>
      <c r="I191" s="59" t="str">
        <f>IF(A191="","",'個人種目(上級Ｓ)'!AH93)</f>
        <v/>
      </c>
      <c r="J191" s="62">
        <v>1</v>
      </c>
      <c r="K191" s="62"/>
      <c r="L191" s="59" t="str">
        <f t="shared" si="3"/>
        <v/>
      </c>
      <c r="M191" s="59" t="str">
        <f>IF(A191="","",TRIM('個人種目(上級Ｓ)'!B93)&amp;TRIM('個人種目(上級Ｓ)'!C93))</f>
        <v/>
      </c>
      <c r="N191" s="59" t="str">
        <f>IF(A191="","",申込書!$AB$6)</f>
        <v/>
      </c>
    </row>
    <row r="192" spans="1:14" x14ac:dyDescent="0.25">
      <c r="A192" s="59" t="str">
        <f>IF('個人種目(上級Ｓ)'!B94="","",'個人種目(上級Ｓ)'!AP94)</f>
        <v/>
      </c>
      <c r="B192" s="59">
        <v>5</v>
      </c>
      <c r="C192" s="59" t="str">
        <f>IF(A192="","",'個人種目(上級Ｓ)'!AR94)</f>
        <v/>
      </c>
      <c r="D192" s="59" t="str">
        <f>IF(A192="","",'個人種目(上級Ｓ)'!AS94)</f>
        <v/>
      </c>
      <c r="E192" s="60" t="str">
        <f>IF(A192="","",'個人種目(上級Ｓ)'!F94)</f>
        <v/>
      </c>
      <c r="F192" s="59" t="str">
        <f>IF(A192="","",'個人種目(上級Ｓ)'!Q94)</f>
        <v/>
      </c>
      <c r="G192" s="59" t="str">
        <f>IF(A192="","",'個人種目(上級Ｓ)'!AF94)</f>
        <v/>
      </c>
      <c r="H192" s="59" t="str">
        <f>IF(A192="","",'個人種目(上級Ｓ)'!AG94)</f>
        <v/>
      </c>
      <c r="I192" s="59" t="str">
        <f>IF(A192="","",'個人種目(上級Ｓ)'!AH94)</f>
        <v/>
      </c>
      <c r="J192" s="62">
        <v>1</v>
      </c>
      <c r="K192" s="62"/>
      <c r="L192" s="59" t="str">
        <f t="shared" si="3"/>
        <v/>
      </c>
      <c r="M192" s="59" t="str">
        <f>IF(A192="","",TRIM('個人種目(上級Ｓ)'!B94)&amp;TRIM('個人種目(上級Ｓ)'!C94))</f>
        <v/>
      </c>
      <c r="N192" s="59" t="str">
        <f>IF(A192="","",申込書!$AB$6)</f>
        <v/>
      </c>
    </row>
    <row r="193" spans="1:14" x14ac:dyDescent="0.25">
      <c r="A193" s="59" t="str">
        <f>IF('個人種目(上級Ｓ)'!B95="","",'個人種目(上級Ｓ)'!AP95)</f>
        <v/>
      </c>
      <c r="B193" s="59">
        <v>5</v>
      </c>
      <c r="C193" s="59" t="str">
        <f>IF(A193="","",'個人種目(上級Ｓ)'!AR95)</f>
        <v/>
      </c>
      <c r="D193" s="59" t="str">
        <f>IF(A193="","",'個人種目(上級Ｓ)'!AS95)</f>
        <v/>
      </c>
      <c r="E193" s="60" t="str">
        <f>IF(A193="","",'個人種目(上級Ｓ)'!F95)</f>
        <v/>
      </c>
      <c r="F193" s="59" t="str">
        <f>IF(A193="","",'個人種目(上級Ｓ)'!Q95)</f>
        <v/>
      </c>
      <c r="G193" s="59" t="str">
        <f>IF(A193="","",'個人種目(上級Ｓ)'!AF95)</f>
        <v/>
      </c>
      <c r="H193" s="59" t="str">
        <f>IF(A193="","",'個人種目(上級Ｓ)'!AG95)</f>
        <v/>
      </c>
      <c r="I193" s="59" t="str">
        <f>IF(A193="","",'個人種目(上級Ｓ)'!AH95)</f>
        <v/>
      </c>
      <c r="J193" s="62">
        <v>1</v>
      </c>
      <c r="K193" s="62"/>
      <c r="L193" s="59" t="str">
        <f t="shared" si="3"/>
        <v/>
      </c>
      <c r="M193" s="59" t="str">
        <f>IF(A193="","",TRIM('個人種目(上級Ｓ)'!B95)&amp;TRIM('個人種目(上級Ｓ)'!C95))</f>
        <v/>
      </c>
      <c r="N193" s="59" t="str">
        <f>IF(A193="","",申込書!$AB$6)</f>
        <v/>
      </c>
    </row>
    <row r="194" spans="1:14" x14ac:dyDescent="0.25">
      <c r="A194" s="59" t="str">
        <f>IF('個人種目(上級Ｓ)'!B96="","",'個人種目(上級Ｓ)'!AP96)</f>
        <v/>
      </c>
      <c r="B194" s="59">
        <v>5</v>
      </c>
      <c r="C194" s="59" t="str">
        <f>IF(A194="","",'個人種目(上級Ｓ)'!AR96)</f>
        <v/>
      </c>
      <c r="D194" s="59" t="str">
        <f>IF(A194="","",'個人種目(上級Ｓ)'!AS96)</f>
        <v/>
      </c>
      <c r="E194" s="60" t="str">
        <f>IF(A194="","",'個人種目(上級Ｓ)'!F96)</f>
        <v/>
      </c>
      <c r="F194" s="59" t="str">
        <f>IF(A194="","",'個人種目(上級Ｓ)'!Q96)</f>
        <v/>
      </c>
      <c r="G194" s="59" t="str">
        <f>IF(A194="","",'個人種目(上級Ｓ)'!AF96)</f>
        <v/>
      </c>
      <c r="H194" s="59" t="str">
        <f>IF(A194="","",'個人種目(上級Ｓ)'!AG96)</f>
        <v/>
      </c>
      <c r="I194" s="59" t="str">
        <f>IF(A194="","",'個人種目(上級Ｓ)'!AH96)</f>
        <v/>
      </c>
      <c r="J194" s="62">
        <v>1</v>
      </c>
      <c r="K194" s="62"/>
      <c r="L194" s="59" t="str">
        <f t="shared" si="3"/>
        <v/>
      </c>
      <c r="M194" s="59" t="str">
        <f>IF(A194="","",TRIM('個人種目(上級Ｓ)'!B96)&amp;TRIM('個人種目(上級Ｓ)'!C96))</f>
        <v/>
      </c>
      <c r="N194" s="59" t="str">
        <f>IF(A194="","",申込書!$AB$6)</f>
        <v/>
      </c>
    </row>
    <row r="195" spans="1:14" x14ac:dyDescent="0.25">
      <c r="A195" s="59" t="str">
        <f>IF('個人種目(上級Ｓ)'!B97="","",'個人種目(上級Ｓ)'!AP97)</f>
        <v/>
      </c>
      <c r="B195" s="59">
        <v>5</v>
      </c>
      <c r="C195" s="59" t="str">
        <f>IF(A195="","",'個人種目(上級Ｓ)'!AR97)</f>
        <v/>
      </c>
      <c r="D195" s="59" t="str">
        <f>IF(A195="","",'個人種目(上級Ｓ)'!AS97)</f>
        <v/>
      </c>
      <c r="E195" s="60" t="str">
        <f>IF(A195="","",'個人種目(上級Ｓ)'!F97)</f>
        <v/>
      </c>
      <c r="F195" s="59" t="str">
        <f>IF(A195="","",'個人種目(上級Ｓ)'!Q97)</f>
        <v/>
      </c>
      <c r="G195" s="59" t="str">
        <f>IF(A195="","",'個人種目(上級Ｓ)'!AF97)</f>
        <v/>
      </c>
      <c r="H195" s="59" t="str">
        <f>IF(A195="","",'個人種目(上級Ｓ)'!AG97)</f>
        <v/>
      </c>
      <c r="I195" s="59" t="str">
        <f>IF(A195="","",'個人種目(上級Ｓ)'!AH97)</f>
        <v/>
      </c>
      <c r="J195" s="62">
        <v>1</v>
      </c>
      <c r="K195" s="62"/>
      <c r="L195" s="59" t="str">
        <f t="shared" si="3"/>
        <v/>
      </c>
      <c r="M195" s="59" t="str">
        <f>IF(A195="","",TRIM('個人種目(上級Ｓ)'!B97)&amp;TRIM('個人種目(上級Ｓ)'!C97))</f>
        <v/>
      </c>
      <c r="N195" s="59" t="str">
        <f>IF(A195="","",申込書!$AB$6)</f>
        <v/>
      </c>
    </row>
    <row r="196" spans="1:14" x14ac:dyDescent="0.25">
      <c r="A196" s="59" t="str">
        <f>IF('個人種目(上級Ｓ)'!B98="","",'個人種目(上級Ｓ)'!AP98)</f>
        <v/>
      </c>
      <c r="B196" s="59">
        <v>5</v>
      </c>
      <c r="C196" s="59" t="str">
        <f>IF(A196="","",'個人種目(上級Ｓ)'!AR98)</f>
        <v/>
      </c>
      <c r="D196" s="59" t="str">
        <f>IF(A196="","",'個人種目(上級Ｓ)'!AS98)</f>
        <v/>
      </c>
      <c r="E196" s="60" t="str">
        <f>IF(A196="","",'個人種目(上級Ｓ)'!F98)</f>
        <v/>
      </c>
      <c r="F196" s="59" t="str">
        <f>IF(A196="","",'個人種目(上級Ｓ)'!Q98)</f>
        <v/>
      </c>
      <c r="G196" s="59" t="str">
        <f>IF(A196="","",'個人種目(上級Ｓ)'!AF98)</f>
        <v/>
      </c>
      <c r="H196" s="59" t="str">
        <f>IF(A196="","",'個人種目(上級Ｓ)'!AG98)</f>
        <v/>
      </c>
      <c r="I196" s="59" t="str">
        <f>IF(A196="","",'個人種目(上級Ｓ)'!AH98)</f>
        <v/>
      </c>
      <c r="J196" s="62">
        <v>1</v>
      </c>
      <c r="K196" s="62"/>
      <c r="L196" s="59" t="str">
        <f t="shared" si="3"/>
        <v/>
      </c>
      <c r="M196" s="59" t="str">
        <f>IF(A196="","",TRIM('個人種目(上級Ｓ)'!B98)&amp;TRIM('個人種目(上級Ｓ)'!C98))</f>
        <v/>
      </c>
      <c r="N196" s="59" t="str">
        <f>IF(A196="","",申込書!$AB$6)</f>
        <v/>
      </c>
    </row>
    <row r="197" spans="1:14" x14ac:dyDescent="0.25">
      <c r="A197" s="59" t="str">
        <f>IF('個人種目(上級Ｓ)'!B99="","",'個人種目(上級Ｓ)'!AP99)</f>
        <v/>
      </c>
      <c r="B197" s="59">
        <v>5</v>
      </c>
      <c r="C197" s="59" t="str">
        <f>IF(A197="","",'個人種目(上級Ｓ)'!AR99)</f>
        <v/>
      </c>
      <c r="D197" s="59" t="str">
        <f>IF(A197="","",'個人種目(上級Ｓ)'!AS99)</f>
        <v/>
      </c>
      <c r="E197" s="60" t="str">
        <f>IF(A197="","",'個人種目(上級Ｓ)'!F99)</f>
        <v/>
      </c>
      <c r="F197" s="59" t="str">
        <f>IF(A197="","",'個人種目(上級Ｓ)'!Q99)</f>
        <v/>
      </c>
      <c r="G197" s="59" t="str">
        <f>IF(A197="","",'個人種目(上級Ｓ)'!AF99)</f>
        <v/>
      </c>
      <c r="H197" s="59" t="str">
        <f>IF(A197="","",'個人種目(上級Ｓ)'!AG99)</f>
        <v/>
      </c>
      <c r="I197" s="59" t="str">
        <f>IF(A197="","",'個人種目(上級Ｓ)'!AH99)</f>
        <v/>
      </c>
      <c r="J197" s="62">
        <v>1</v>
      </c>
      <c r="K197" s="62"/>
      <c r="L197" s="59" t="str">
        <f t="shared" si="3"/>
        <v/>
      </c>
      <c r="M197" s="59" t="str">
        <f>IF(A197="","",TRIM('個人種目(上級Ｓ)'!B99)&amp;TRIM('個人種目(上級Ｓ)'!C99))</f>
        <v/>
      </c>
      <c r="N197" s="59" t="str">
        <f>IF(A197="","",申込書!$AB$6)</f>
        <v/>
      </c>
    </row>
    <row r="198" spans="1:14" x14ac:dyDescent="0.25">
      <c r="A198" s="59" t="str">
        <f>IF('個人種目(上級Ｓ)'!B100="","",'個人種目(上級Ｓ)'!AP100)</f>
        <v/>
      </c>
      <c r="B198" s="59">
        <v>5</v>
      </c>
      <c r="C198" s="59" t="str">
        <f>IF(A198="","",'個人種目(上級Ｓ)'!AR100)</f>
        <v/>
      </c>
      <c r="D198" s="59" t="str">
        <f>IF(A198="","",'個人種目(上級Ｓ)'!AS100)</f>
        <v/>
      </c>
      <c r="E198" s="60" t="str">
        <f>IF(A198="","",'個人種目(上級Ｓ)'!F100)</f>
        <v/>
      </c>
      <c r="F198" s="59" t="str">
        <f>IF(A198="","",'個人種目(上級Ｓ)'!Q100)</f>
        <v/>
      </c>
      <c r="G198" s="59" t="str">
        <f>IF(A198="","",'個人種目(上級Ｓ)'!AF100)</f>
        <v/>
      </c>
      <c r="H198" s="59" t="str">
        <f>IF(A198="","",'個人種目(上級Ｓ)'!AG100)</f>
        <v/>
      </c>
      <c r="I198" s="59" t="str">
        <f>IF(A198="","",'個人種目(上級Ｓ)'!AH100)</f>
        <v/>
      </c>
      <c r="J198" s="62">
        <v>1</v>
      </c>
      <c r="K198" s="62"/>
      <c r="L198" s="59" t="str">
        <f t="shared" si="3"/>
        <v/>
      </c>
      <c r="M198" s="59" t="str">
        <f>IF(A198="","",TRIM('個人種目(上級Ｓ)'!B100)&amp;TRIM('個人種目(上級Ｓ)'!C100))</f>
        <v/>
      </c>
      <c r="N198" s="59" t="str">
        <f>IF(A198="","",申込書!$AB$6)</f>
        <v/>
      </c>
    </row>
    <row r="199" spans="1:14" x14ac:dyDescent="0.25">
      <c r="A199" s="59" t="str">
        <f>IF('個人種目(上級Ｓ)'!B101="","",'個人種目(上級Ｓ)'!AP101)</f>
        <v/>
      </c>
      <c r="B199" s="59">
        <v>5</v>
      </c>
      <c r="C199" s="59" t="str">
        <f>IF(A199="","",'個人種目(上級Ｓ)'!AR101)</f>
        <v/>
      </c>
      <c r="D199" s="59" t="str">
        <f>IF(A199="","",'個人種目(上級Ｓ)'!AS101)</f>
        <v/>
      </c>
      <c r="E199" s="60" t="str">
        <f>IF(A199="","",'個人種目(上級Ｓ)'!F101)</f>
        <v/>
      </c>
      <c r="F199" s="59" t="str">
        <f>IF(A199="","",'個人種目(上級Ｓ)'!Q101)</f>
        <v/>
      </c>
      <c r="G199" s="59" t="str">
        <f>IF(A199="","",'個人種目(上級Ｓ)'!AF101)</f>
        <v/>
      </c>
      <c r="H199" s="59" t="str">
        <f>IF(A199="","",'個人種目(上級Ｓ)'!AG101)</f>
        <v/>
      </c>
      <c r="I199" s="59" t="str">
        <f>IF(A199="","",'個人種目(上級Ｓ)'!AH101)</f>
        <v/>
      </c>
      <c r="J199" s="62">
        <v>1</v>
      </c>
      <c r="K199" s="62"/>
      <c r="L199" s="59" t="str">
        <f t="shared" si="3"/>
        <v/>
      </c>
      <c r="M199" s="59" t="str">
        <f>IF(A199="","",TRIM('個人種目(上級Ｓ)'!B101)&amp;TRIM('個人種目(上級Ｓ)'!C101))</f>
        <v/>
      </c>
      <c r="N199" s="59" t="str">
        <f>IF(A199="","",申込書!$AB$6)</f>
        <v/>
      </c>
    </row>
    <row r="200" spans="1:14" x14ac:dyDescent="0.25">
      <c r="A200" s="59" t="str">
        <f>IF('個人種目(上級Ｓ)'!B102="","",'個人種目(上級Ｓ)'!AP102)</f>
        <v/>
      </c>
      <c r="B200" s="59">
        <v>5</v>
      </c>
      <c r="C200" s="59" t="str">
        <f>IF(A200="","",'個人種目(上級Ｓ)'!AR102)</f>
        <v/>
      </c>
      <c r="D200" s="59" t="str">
        <f>IF(A200="","",'個人種目(上級Ｓ)'!AS102)</f>
        <v/>
      </c>
      <c r="E200" s="60" t="str">
        <f>IF(A200="","",'個人種目(上級Ｓ)'!F102)</f>
        <v/>
      </c>
      <c r="F200" s="59" t="str">
        <f>IF(A200="","",'個人種目(上級Ｓ)'!Q102)</f>
        <v/>
      </c>
      <c r="G200" s="59" t="str">
        <f>IF(A200="","",'個人種目(上級Ｓ)'!AF102)</f>
        <v/>
      </c>
      <c r="H200" s="59" t="str">
        <f>IF(A200="","",'個人種目(上級Ｓ)'!AG102)</f>
        <v/>
      </c>
      <c r="I200" s="59" t="str">
        <f>IF(A200="","",'個人種目(上級Ｓ)'!AH102)</f>
        <v/>
      </c>
      <c r="J200" s="62">
        <v>1</v>
      </c>
      <c r="K200" s="62"/>
      <c r="L200" s="59" t="str">
        <f t="shared" si="3"/>
        <v/>
      </c>
      <c r="M200" s="59" t="str">
        <f>IF(A200="","",TRIM('個人種目(上級Ｓ)'!B102)&amp;TRIM('個人種目(上級Ｓ)'!C102))</f>
        <v/>
      </c>
      <c r="N200" s="59" t="str">
        <f>IF(A200="","",申込書!$AB$6)</f>
        <v/>
      </c>
    </row>
    <row r="201" spans="1:14" x14ac:dyDescent="0.25">
      <c r="A201" s="59" t="str">
        <f>IF('個人種目(上級Ｓ)'!B103="","",'個人種目(上級Ｓ)'!AP103)</f>
        <v/>
      </c>
      <c r="B201" s="59">
        <v>5</v>
      </c>
      <c r="C201" s="59" t="str">
        <f>IF(A201="","",'個人種目(上級Ｓ)'!AR103)</f>
        <v/>
      </c>
      <c r="D201" s="59" t="str">
        <f>IF(A201="","",'個人種目(上級Ｓ)'!AS103)</f>
        <v/>
      </c>
      <c r="E201" s="60" t="str">
        <f>IF(A201="","",'個人種目(上級Ｓ)'!F103)</f>
        <v/>
      </c>
      <c r="F201" s="59" t="str">
        <f>IF(A201="","",'個人種目(上級Ｓ)'!Q103)</f>
        <v/>
      </c>
      <c r="G201" s="59" t="str">
        <f>IF(A201="","",'個人種目(上級Ｓ)'!AF103)</f>
        <v/>
      </c>
      <c r="H201" s="59" t="str">
        <f>IF(A201="","",'個人種目(上級Ｓ)'!AG103)</f>
        <v/>
      </c>
      <c r="I201" s="59" t="str">
        <f>IF(A201="","",'個人種目(上級Ｓ)'!AH103)</f>
        <v/>
      </c>
      <c r="J201" s="62">
        <v>1</v>
      </c>
      <c r="K201" s="62"/>
      <c r="L201" s="59" t="str">
        <f t="shared" si="3"/>
        <v/>
      </c>
      <c r="M201" s="59" t="str">
        <f>IF(A201="","",TRIM('個人種目(上級Ｓ)'!B103)&amp;TRIM('個人種目(上級Ｓ)'!C103))</f>
        <v/>
      </c>
      <c r="N201" s="59" t="str">
        <f>IF(A201="","",申込書!$AB$6)</f>
        <v/>
      </c>
    </row>
    <row r="202" spans="1:14" x14ac:dyDescent="0.25">
      <c r="A202" s="59" t="str">
        <f>IF('個人種目(上級Ｓ)'!B104="","",'個人種目(上級Ｓ)'!AP104)</f>
        <v/>
      </c>
      <c r="B202" s="59">
        <v>5</v>
      </c>
      <c r="C202" s="59" t="str">
        <f>IF(A202="","",'個人種目(上級Ｓ)'!AR104)</f>
        <v/>
      </c>
      <c r="D202" s="59" t="str">
        <f>IF(A202="","",'個人種目(上級Ｓ)'!AS104)</f>
        <v/>
      </c>
      <c r="E202" s="60" t="str">
        <f>IF(A202="","",'個人種目(上級Ｓ)'!F104)</f>
        <v/>
      </c>
      <c r="F202" s="59" t="str">
        <f>IF(A202="","",'個人種目(上級Ｓ)'!Q104)</f>
        <v/>
      </c>
      <c r="G202" s="59" t="str">
        <f>IF(A202="","",'個人種目(上級Ｓ)'!AF104)</f>
        <v/>
      </c>
      <c r="H202" s="59" t="str">
        <f>IF(A202="","",'個人種目(上級Ｓ)'!AG104)</f>
        <v/>
      </c>
      <c r="I202" s="59" t="str">
        <f>IF(A202="","",'個人種目(上級Ｓ)'!AH104)</f>
        <v/>
      </c>
      <c r="J202" s="62">
        <v>1</v>
      </c>
      <c r="K202" s="62"/>
      <c r="L202" s="59" t="str">
        <f t="shared" si="3"/>
        <v/>
      </c>
      <c r="M202" s="59" t="str">
        <f>IF(A202="","",TRIM('個人種目(上級Ｓ)'!B104)&amp;TRIM('個人種目(上級Ｓ)'!C104))</f>
        <v/>
      </c>
      <c r="N202" s="59" t="str">
        <f>IF(A202="","",申込書!$AB$6)</f>
        <v/>
      </c>
    </row>
    <row r="203" spans="1:14" x14ac:dyDescent="0.25">
      <c r="A203" s="59" t="str">
        <f>IF('個人種目(上級Ｓ)'!B105="","",'個人種目(上級Ｓ)'!AP105)</f>
        <v/>
      </c>
      <c r="B203" s="59">
        <v>5</v>
      </c>
      <c r="C203" s="59" t="str">
        <f>IF(A203="","",'個人種目(上級Ｓ)'!AR105)</f>
        <v/>
      </c>
      <c r="D203" s="59" t="str">
        <f>IF(A203="","",'個人種目(上級Ｓ)'!AS105)</f>
        <v/>
      </c>
      <c r="E203" s="60" t="str">
        <f>IF(A203="","",'個人種目(上級Ｓ)'!F105)</f>
        <v/>
      </c>
      <c r="F203" s="59" t="str">
        <f>IF(A203="","",'個人種目(上級Ｓ)'!Q105)</f>
        <v/>
      </c>
      <c r="G203" s="59" t="str">
        <f>IF(A203="","",'個人種目(上級Ｓ)'!AF105)</f>
        <v/>
      </c>
      <c r="H203" s="59" t="str">
        <f>IF(A203="","",'個人種目(上級Ｓ)'!AG105)</f>
        <v/>
      </c>
      <c r="I203" s="59" t="str">
        <f>IF(A203="","",'個人種目(上級Ｓ)'!AH105)</f>
        <v/>
      </c>
      <c r="J203" s="62">
        <v>1</v>
      </c>
      <c r="K203" s="62"/>
      <c r="L203" s="59" t="str">
        <f t="shared" si="3"/>
        <v/>
      </c>
      <c r="M203" s="59" t="str">
        <f>IF(A203="","",TRIM('個人種目(上級Ｓ)'!B105)&amp;TRIM('個人種目(上級Ｓ)'!C105))</f>
        <v/>
      </c>
      <c r="N203" s="59" t="str">
        <f>IF(A203="","",申込書!$AB$6)</f>
        <v/>
      </c>
    </row>
    <row r="204" spans="1:14" x14ac:dyDescent="0.25">
      <c r="A204" s="59" t="str">
        <f>IF('個人種目(上級Ｓ)'!B106="","",'個人種目(上級Ｓ)'!AP106)</f>
        <v/>
      </c>
      <c r="B204" s="59">
        <v>5</v>
      </c>
      <c r="C204" s="59" t="str">
        <f>IF(A204="","",'個人種目(上級Ｓ)'!AR106)</f>
        <v/>
      </c>
      <c r="D204" s="59" t="str">
        <f>IF(A204="","",'個人種目(上級Ｓ)'!AS106)</f>
        <v/>
      </c>
      <c r="E204" s="60" t="str">
        <f>IF(A204="","",'個人種目(上級Ｓ)'!F106)</f>
        <v/>
      </c>
      <c r="F204" s="59" t="str">
        <f>IF(A204="","",'個人種目(上級Ｓ)'!Q106)</f>
        <v/>
      </c>
      <c r="G204" s="59" t="str">
        <f>IF(A204="","",'個人種目(上級Ｓ)'!AF106)</f>
        <v/>
      </c>
      <c r="H204" s="59" t="str">
        <f>IF(A204="","",'個人種目(上級Ｓ)'!AG106)</f>
        <v/>
      </c>
      <c r="I204" s="59" t="str">
        <f>IF(A204="","",'個人種目(上級Ｓ)'!AH106)</f>
        <v/>
      </c>
      <c r="J204" s="62">
        <v>1</v>
      </c>
      <c r="K204" s="62"/>
      <c r="L204" s="59" t="str">
        <f t="shared" si="3"/>
        <v/>
      </c>
      <c r="M204" s="59" t="str">
        <f>IF(A204="","",TRIM('個人種目(上級Ｓ)'!B106)&amp;TRIM('個人種目(上級Ｓ)'!C106))</f>
        <v/>
      </c>
      <c r="N204" s="59" t="str">
        <f>IF(A204="","",申込書!$AB$6)</f>
        <v/>
      </c>
    </row>
    <row r="205" spans="1:14" x14ac:dyDescent="0.25">
      <c r="A205" s="58" t="str">
        <f>IF('個人種目(上級Ｓ)'!B107="","",'個人種目(上級Ｓ)'!AP107)</f>
        <v/>
      </c>
      <c r="B205" s="58">
        <v>5</v>
      </c>
      <c r="C205" s="58" t="str">
        <f>IF(A205="","",'個人種目(上級Ｓ)'!AR107)</f>
        <v/>
      </c>
      <c r="D205" s="58" t="str">
        <f>IF(A205="","",'個人種目(上級Ｓ)'!AS107)</f>
        <v/>
      </c>
      <c r="E205" s="61" t="str">
        <f>IF(A205="","",'個人種目(上級Ｓ)'!F107)</f>
        <v/>
      </c>
      <c r="F205" s="58" t="str">
        <f>IF(A205="","",'個人種目(上級Ｓ)'!Q107)</f>
        <v/>
      </c>
      <c r="G205" s="58" t="str">
        <f>IF(A205="","",'個人種目(上級Ｓ)'!AF107)</f>
        <v/>
      </c>
      <c r="H205" s="58" t="str">
        <f>IF(A205="","",'個人種目(上級Ｓ)'!AG107)</f>
        <v/>
      </c>
      <c r="I205" s="58" t="str">
        <f>IF(A205="","",'個人種目(上級Ｓ)'!AH107)</f>
        <v/>
      </c>
      <c r="J205" s="58">
        <v>1</v>
      </c>
      <c r="K205" s="58"/>
      <c r="L205" s="58" t="str">
        <f t="shared" si="3"/>
        <v/>
      </c>
      <c r="M205" s="58" t="str">
        <f>IF(A205="","",TRIM('個人種目(上級Ｓ)'!B107)&amp;TRIM('個人種目(上級Ｓ)'!C107))</f>
        <v/>
      </c>
      <c r="N205" s="58" t="str">
        <f>IF(A205="","",申込書!$AB$6)</f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1"/>
  <sheetViews>
    <sheetView workbookViewId="0">
      <pane ySplit="1" topLeftCell="A286" activePane="bottomLeft" state="frozen"/>
      <selection pane="bottomLeft" activeCell="A467" sqref="A467"/>
    </sheetView>
  </sheetViews>
  <sheetFormatPr defaultRowHeight="12" x14ac:dyDescent="0.25"/>
  <cols>
    <col min="1" max="1" width="7.5703125" customWidth="1"/>
    <col min="2" max="2" width="6.85546875" customWidth="1"/>
    <col min="7" max="7" width="10.85546875" customWidth="1"/>
  </cols>
  <sheetData>
    <row r="1" spans="1:8" x14ac:dyDescent="0.25">
      <c r="A1" t="s">
        <v>65</v>
      </c>
      <c r="B1" t="s">
        <v>72</v>
      </c>
      <c r="C1" t="s">
        <v>73</v>
      </c>
      <c r="D1" t="s">
        <v>68</v>
      </c>
      <c r="E1" t="s">
        <v>74</v>
      </c>
      <c r="F1" t="s">
        <v>59</v>
      </c>
      <c r="G1" t="s">
        <v>9</v>
      </c>
      <c r="H1" t="s">
        <v>75</v>
      </c>
    </row>
    <row r="2" spans="1:8" x14ac:dyDescent="0.25">
      <c r="A2" s="59" t="str">
        <f>IF(個人種目!G6="","",個人種目!AP6)</f>
        <v/>
      </c>
      <c r="B2" s="59" t="str">
        <f>IF(A2="","",個人種目!AT6)</f>
        <v/>
      </c>
      <c r="C2" s="59" t="str">
        <f>IF(A2="","",個人種目!AY6)</f>
        <v/>
      </c>
      <c r="D2" s="59" t="str">
        <f>IF(B2="","",個人種目!AF6)</f>
        <v/>
      </c>
      <c r="E2" s="59">
        <v>0</v>
      </c>
      <c r="F2" s="59">
        <v>0</v>
      </c>
      <c r="G2" s="59" t="str">
        <f>IF(A2="","",個人種目!BD6)</f>
        <v/>
      </c>
      <c r="H2" s="59">
        <v>1</v>
      </c>
    </row>
    <row r="3" spans="1:8" x14ac:dyDescent="0.25">
      <c r="A3" s="59" t="str">
        <f>IF(個人種目!G7="","",個人種目!AP7)</f>
        <v/>
      </c>
      <c r="B3" s="59" t="str">
        <f>IF(A3="","",個人種目!AT7)</f>
        <v/>
      </c>
      <c r="C3" s="59" t="str">
        <f>IF(A3="","",個人種目!AY7)</f>
        <v/>
      </c>
      <c r="D3" s="59" t="str">
        <f>IF(B3="","",個人種目!AF7)</f>
        <v/>
      </c>
      <c r="E3" s="59">
        <v>0</v>
      </c>
      <c r="F3" s="59">
        <v>0</v>
      </c>
      <c r="G3" s="59" t="str">
        <f>IF(A3="","",個人種目!BD7)</f>
        <v/>
      </c>
      <c r="H3" s="59">
        <v>1</v>
      </c>
    </row>
    <row r="4" spans="1:8" x14ac:dyDescent="0.25">
      <c r="A4" s="59" t="str">
        <f>IF(個人種目!G8="","",個人種目!AP8)</f>
        <v/>
      </c>
      <c r="B4" s="59" t="str">
        <f>IF(A4="","",個人種目!AT8)</f>
        <v/>
      </c>
      <c r="C4" s="59" t="str">
        <f>IF(A4="","",個人種目!AY8)</f>
        <v/>
      </c>
      <c r="D4" s="59" t="str">
        <f>IF(B4="","",個人種目!AF8)</f>
        <v/>
      </c>
      <c r="E4" s="59">
        <v>0</v>
      </c>
      <c r="F4" s="59">
        <v>0</v>
      </c>
      <c r="G4" s="59" t="str">
        <f>IF(A4="","",個人種目!BD8)</f>
        <v/>
      </c>
      <c r="H4" s="59">
        <v>1</v>
      </c>
    </row>
    <row r="5" spans="1:8" x14ac:dyDescent="0.25">
      <c r="A5" s="59" t="str">
        <f>IF(個人種目!G9="","",個人種目!AP9)</f>
        <v/>
      </c>
      <c r="B5" s="59" t="str">
        <f>IF(A5="","",個人種目!AT9)</f>
        <v/>
      </c>
      <c r="C5" s="59" t="str">
        <f>IF(A5="","",個人種目!AY9)</f>
        <v/>
      </c>
      <c r="D5" s="59" t="str">
        <f>IF(B5="","",個人種目!AF9)</f>
        <v/>
      </c>
      <c r="E5" s="59">
        <v>0</v>
      </c>
      <c r="F5" s="59">
        <v>0</v>
      </c>
      <c r="G5" s="59" t="str">
        <f>IF(A5="","",個人種目!BD9)</f>
        <v/>
      </c>
      <c r="H5" s="59">
        <v>1</v>
      </c>
    </row>
    <row r="6" spans="1:8" x14ac:dyDescent="0.25">
      <c r="A6" s="59" t="str">
        <f>IF(個人種目!G10="","",個人種目!AP10)</f>
        <v/>
      </c>
      <c r="B6" s="59" t="str">
        <f>IF(A6="","",個人種目!AT10)</f>
        <v/>
      </c>
      <c r="C6" s="59" t="str">
        <f>IF(A6="","",個人種目!AY10)</f>
        <v/>
      </c>
      <c r="D6" s="59" t="str">
        <f>IF(B6="","",個人種目!AF10)</f>
        <v/>
      </c>
      <c r="E6" s="59">
        <v>0</v>
      </c>
      <c r="F6" s="59">
        <v>0</v>
      </c>
      <c r="G6" s="59" t="str">
        <f>IF(A6="","",個人種目!BD10)</f>
        <v/>
      </c>
      <c r="H6" s="59">
        <v>1</v>
      </c>
    </row>
    <row r="7" spans="1:8" x14ac:dyDescent="0.25">
      <c r="A7" s="59" t="str">
        <f>IF(個人種目!G11="","",個人種目!AP11)</f>
        <v/>
      </c>
      <c r="B7" s="59" t="str">
        <f>IF(A7="","",個人種目!AT11)</f>
        <v/>
      </c>
      <c r="C7" s="59" t="str">
        <f>IF(A7="","",個人種目!AY11)</f>
        <v/>
      </c>
      <c r="D7" s="59" t="str">
        <f>IF(B7="","",個人種目!AF11)</f>
        <v/>
      </c>
      <c r="E7" s="59">
        <v>0</v>
      </c>
      <c r="F7" s="59">
        <v>0</v>
      </c>
      <c r="G7" s="59" t="str">
        <f>IF(A7="","",個人種目!BD11)</f>
        <v/>
      </c>
      <c r="H7" s="59">
        <v>1</v>
      </c>
    </row>
    <row r="8" spans="1:8" x14ac:dyDescent="0.25">
      <c r="A8" s="59" t="str">
        <f>IF(個人種目!G12="","",個人種目!AP12)</f>
        <v/>
      </c>
      <c r="B8" s="59" t="str">
        <f>IF(A8="","",個人種目!AT12)</f>
        <v/>
      </c>
      <c r="C8" s="59" t="str">
        <f>IF(A8="","",個人種目!AY12)</f>
        <v/>
      </c>
      <c r="D8" s="59" t="str">
        <f>IF(B8="","",個人種目!AF12)</f>
        <v/>
      </c>
      <c r="E8" s="59">
        <v>0</v>
      </c>
      <c r="F8" s="59">
        <v>0</v>
      </c>
      <c r="G8" s="59" t="str">
        <f>IF(A8="","",個人種目!BD12)</f>
        <v/>
      </c>
      <c r="H8" s="59">
        <v>1</v>
      </c>
    </row>
    <row r="9" spans="1:8" x14ac:dyDescent="0.25">
      <c r="A9" s="59" t="str">
        <f>IF(個人種目!G13="","",個人種目!AP13)</f>
        <v/>
      </c>
      <c r="B9" s="59" t="str">
        <f>IF(A9="","",個人種目!AT13)</f>
        <v/>
      </c>
      <c r="C9" s="59" t="str">
        <f>IF(A9="","",個人種目!AY13)</f>
        <v/>
      </c>
      <c r="D9" s="59" t="str">
        <f>IF(B9="","",個人種目!AF13)</f>
        <v/>
      </c>
      <c r="E9" s="59">
        <v>0</v>
      </c>
      <c r="F9" s="59">
        <v>0</v>
      </c>
      <c r="G9" s="59" t="str">
        <f>IF(A9="","",個人種目!BD13)</f>
        <v/>
      </c>
      <c r="H9" s="59">
        <v>1</v>
      </c>
    </row>
    <row r="10" spans="1:8" x14ac:dyDescent="0.25">
      <c r="A10" s="59" t="str">
        <f>IF(個人種目!G14="","",個人種目!AP14)</f>
        <v/>
      </c>
      <c r="B10" s="59" t="str">
        <f>IF(A10="","",個人種目!AT14)</f>
        <v/>
      </c>
      <c r="C10" s="59" t="str">
        <f>IF(A10="","",個人種目!AY14)</f>
        <v/>
      </c>
      <c r="D10" s="59" t="str">
        <f>IF(B10="","",個人種目!AF14)</f>
        <v/>
      </c>
      <c r="E10" s="59">
        <v>0</v>
      </c>
      <c r="F10" s="59">
        <v>0</v>
      </c>
      <c r="G10" s="59" t="str">
        <f>IF(A10="","",個人種目!BD14)</f>
        <v/>
      </c>
      <c r="H10" s="59">
        <v>1</v>
      </c>
    </row>
    <row r="11" spans="1:8" x14ac:dyDescent="0.25">
      <c r="A11" s="59" t="str">
        <f>IF(個人種目!G15="","",個人種目!AP15)</f>
        <v/>
      </c>
      <c r="B11" s="59" t="str">
        <f>IF(A11="","",個人種目!AT15)</f>
        <v/>
      </c>
      <c r="C11" s="59" t="str">
        <f>IF(A11="","",個人種目!AY15)</f>
        <v/>
      </c>
      <c r="D11" s="59" t="str">
        <f>IF(B11="","",個人種目!AF15)</f>
        <v/>
      </c>
      <c r="E11" s="59">
        <v>0</v>
      </c>
      <c r="F11" s="59">
        <v>0</v>
      </c>
      <c r="G11" s="59" t="str">
        <f>IF(A11="","",個人種目!BD15)</f>
        <v/>
      </c>
      <c r="H11" s="59">
        <v>1</v>
      </c>
    </row>
    <row r="12" spans="1:8" x14ac:dyDescent="0.25">
      <c r="A12" s="59" t="str">
        <f>IF(個人種目!G16="","",個人種目!AP16)</f>
        <v/>
      </c>
      <c r="B12" s="59" t="str">
        <f>IF(A12="","",個人種目!AT16)</f>
        <v/>
      </c>
      <c r="C12" s="59" t="str">
        <f>IF(A12="","",個人種目!AY16)</f>
        <v/>
      </c>
      <c r="D12" s="59" t="str">
        <f>IF(B12="","",個人種目!AF16)</f>
        <v/>
      </c>
      <c r="E12" s="59">
        <v>0</v>
      </c>
      <c r="F12" s="59">
        <v>0</v>
      </c>
      <c r="G12" s="59" t="str">
        <f>IF(A12="","",個人種目!BD16)</f>
        <v/>
      </c>
      <c r="H12" s="59">
        <v>1</v>
      </c>
    </row>
    <row r="13" spans="1:8" x14ac:dyDescent="0.25">
      <c r="A13" s="59" t="str">
        <f>IF(個人種目!G17="","",個人種目!AP17)</f>
        <v/>
      </c>
      <c r="B13" s="59" t="str">
        <f>IF(A13="","",個人種目!AT17)</f>
        <v/>
      </c>
      <c r="C13" s="59" t="str">
        <f>IF(A13="","",個人種目!AY17)</f>
        <v/>
      </c>
      <c r="D13" s="59" t="str">
        <f>IF(B13="","",個人種目!AF17)</f>
        <v/>
      </c>
      <c r="E13" s="59">
        <v>0</v>
      </c>
      <c r="F13" s="59">
        <v>0</v>
      </c>
      <c r="G13" s="59" t="str">
        <f>IF(A13="","",個人種目!BD17)</f>
        <v/>
      </c>
      <c r="H13" s="59">
        <v>1</v>
      </c>
    </row>
    <row r="14" spans="1:8" x14ac:dyDescent="0.25">
      <c r="A14" s="59" t="str">
        <f>IF(個人種目!G18="","",個人種目!AP18)</f>
        <v/>
      </c>
      <c r="B14" s="59" t="str">
        <f>IF(A14="","",個人種目!AT18)</f>
        <v/>
      </c>
      <c r="C14" s="59" t="str">
        <f>IF(A14="","",個人種目!AY18)</f>
        <v/>
      </c>
      <c r="D14" s="59" t="str">
        <f>IF(B14="","",個人種目!AF18)</f>
        <v/>
      </c>
      <c r="E14" s="59">
        <v>0</v>
      </c>
      <c r="F14" s="59">
        <v>0</v>
      </c>
      <c r="G14" s="59" t="str">
        <f>IF(A14="","",個人種目!BD18)</f>
        <v/>
      </c>
      <c r="H14" s="59">
        <v>1</v>
      </c>
    </row>
    <row r="15" spans="1:8" x14ac:dyDescent="0.25">
      <c r="A15" s="59" t="str">
        <f>IF(個人種目!G19="","",個人種目!AP19)</f>
        <v/>
      </c>
      <c r="B15" s="59" t="str">
        <f>IF(A15="","",個人種目!AT19)</f>
        <v/>
      </c>
      <c r="C15" s="59" t="str">
        <f>IF(A15="","",個人種目!AY19)</f>
        <v/>
      </c>
      <c r="D15" s="59" t="str">
        <f>IF(B15="","",個人種目!AF19)</f>
        <v/>
      </c>
      <c r="E15" s="59">
        <v>0</v>
      </c>
      <c r="F15" s="59">
        <v>0</v>
      </c>
      <c r="G15" s="59" t="str">
        <f>IF(A15="","",個人種目!BD19)</f>
        <v/>
      </c>
      <c r="H15" s="59">
        <v>1</v>
      </c>
    </row>
    <row r="16" spans="1:8" x14ac:dyDescent="0.25">
      <c r="A16" s="59" t="str">
        <f>IF(個人種目!G20="","",個人種目!AP20)</f>
        <v/>
      </c>
      <c r="B16" s="59" t="str">
        <f>IF(A16="","",個人種目!AT20)</f>
        <v/>
      </c>
      <c r="C16" s="59" t="str">
        <f>IF(A16="","",個人種目!AY20)</f>
        <v/>
      </c>
      <c r="D16" s="59" t="str">
        <f>IF(B16="","",個人種目!AF20)</f>
        <v/>
      </c>
      <c r="E16" s="59">
        <v>0</v>
      </c>
      <c r="F16" s="59">
        <v>0</v>
      </c>
      <c r="G16" s="59" t="str">
        <f>IF(A16="","",個人種目!BD20)</f>
        <v/>
      </c>
      <c r="H16" s="59">
        <v>1</v>
      </c>
    </row>
    <row r="17" spans="1:8" x14ac:dyDescent="0.25">
      <c r="A17" s="59" t="str">
        <f>IF(個人種目!G21="","",個人種目!AP21)</f>
        <v/>
      </c>
      <c r="B17" s="59" t="str">
        <f>IF(A17="","",個人種目!AT21)</f>
        <v/>
      </c>
      <c r="C17" s="59" t="str">
        <f>IF(A17="","",個人種目!AY21)</f>
        <v/>
      </c>
      <c r="D17" s="59" t="str">
        <f>IF(B17="","",個人種目!AF21)</f>
        <v/>
      </c>
      <c r="E17" s="59">
        <v>0</v>
      </c>
      <c r="F17" s="59">
        <v>0</v>
      </c>
      <c r="G17" s="59" t="str">
        <f>IF(A17="","",個人種目!BD21)</f>
        <v/>
      </c>
      <c r="H17" s="59">
        <v>1</v>
      </c>
    </row>
    <row r="18" spans="1:8" x14ac:dyDescent="0.25">
      <c r="A18" s="59" t="str">
        <f>IF(個人種目!G22="","",個人種目!AP22)</f>
        <v/>
      </c>
      <c r="B18" s="59" t="str">
        <f>IF(A18="","",個人種目!AT22)</f>
        <v/>
      </c>
      <c r="C18" s="59" t="str">
        <f>IF(A18="","",個人種目!AY22)</f>
        <v/>
      </c>
      <c r="D18" s="59" t="str">
        <f>IF(B18="","",個人種目!AF22)</f>
        <v/>
      </c>
      <c r="E18" s="59">
        <v>0</v>
      </c>
      <c r="F18" s="59">
        <v>0</v>
      </c>
      <c r="G18" s="59" t="str">
        <f>IF(A18="","",個人種目!BD22)</f>
        <v/>
      </c>
      <c r="H18" s="59">
        <v>1</v>
      </c>
    </row>
    <row r="19" spans="1:8" x14ac:dyDescent="0.25">
      <c r="A19" s="59" t="str">
        <f>IF(個人種目!G23="","",個人種目!AP23)</f>
        <v/>
      </c>
      <c r="B19" s="59" t="str">
        <f>IF(A19="","",個人種目!AT23)</f>
        <v/>
      </c>
      <c r="C19" s="59" t="str">
        <f>IF(A19="","",個人種目!AY23)</f>
        <v/>
      </c>
      <c r="D19" s="59" t="str">
        <f>IF(B19="","",個人種目!AF23)</f>
        <v/>
      </c>
      <c r="E19" s="59">
        <v>0</v>
      </c>
      <c r="F19" s="59">
        <v>0</v>
      </c>
      <c r="G19" s="59" t="str">
        <f>IF(A19="","",個人種目!BD23)</f>
        <v/>
      </c>
      <c r="H19" s="59">
        <v>1</v>
      </c>
    </row>
    <row r="20" spans="1:8" x14ac:dyDescent="0.25">
      <c r="A20" s="59" t="str">
        <f>IF(個人種目!G24="","",個人種目!AP24)</f>
        <v/>
      </c>
      <c r="B20" s="59" t="str">
        <f>IF(A20="","",個人種目!AT24)</f>
        <v/>
      </c>
      <c r="C20" s="59" t="str">
        <f>IF(A20="","",個人種目!AY24)</f>
        <v/>
      </c>
      <c r="D20" s="59" t="str">
        <f>IF(B20="","",個人種目!AF24)</f>
        <v/>
      </c>
      <c r="E20" s="59">
        <v>0</v>
      </c>
      <c r="F20" s="59">
        <v>0</v>
      </c>
      <c r="G20" s="59" t="str">
        <f>IF(A20="","",個人種目!BD24)</f>
        <v/>
      </c>
      <c r="H20" s="59">
        <v>1</v>
      </c>
    </row>
    <row r="21" spans="1:8" x14ac:dyDescent="0.25">
      <c r="A21" s="59" t="str">
        <f>IF(個人種目!G25="","",個人種目!AP25)</f>
        <v/>
      </c>
      <c r="B21" s="59" t="str">
        <f>IF(A21="","",個人種目!AT25)</f>
        <v/>
      </c>
      <c r="C21" s="59" t="str">
        <f>IF(A21="","",個人種目!AY25)</f>
        <v/>
      </c>
      <c r="D21" s="59" t="str">
        <f>IF(B21="","",個人種目!AF25)</f>
        <v/>
      </c>
      <c r="E21" s="59">
        <v>0</v>
      </c>
      <c r="F21" s="59">
        <v>0</v>
      </c>
      <c r="G21" s="59" t="str">
        <f>IF(A21="","",個人種目!BD25)</f>
        <v/>
      </c>
      <c r="H21" s="59">
        <v>1</v>
      </c>
    </row>
    <row r="22" spans="1:8" x14ac:dyDescent="0.25">
      <c r="A22" s="59" t="str">
        <f>IF(個人種目!G26="","",個人種目!AP26)</f>
        <v/>
      </c>
      <c r="B22" s="59" t="str">
        <f>IF(A22="","",個人種目!AT26)</f>
        <v/>
      </c>
      <c r="C22" s="59" t="str">
        <f>IF(A22="","",個人種目!AY26)</f>
        <v/>
      </c>
      <c r="D22" s="59" t="str">
        <f>IF(B22="","",個人種目!AF26)</f>
        <v/>
      </c>
      <c r="E22" s="59">
        <v>0</v>
      </c>
      <c r="F22" s="59">
        <v>0</v>
      </c>
      <c r="G22" s="59" t="str">
        <f>IF(A22="","",個人種目!BD26)</f>
        <v/>
      </c>
      <c r="H22" s="59">
        <v>1</v>
      </c>
    </row>
    <row r="23" spans="1:8" x14ac:dyDescent="0.25">
      <c r="A23" s="59" t="str">
        <f>IF(個人種目!G27="","",個人種目!AP27)</f>
        <v/>
      </c>
      <c r="B23" s="59" t="str">
        <f>IF(A23="","",個人種目!AT27)</f>
        <v/>
      </c>
      <c r="C23" s="59" t="str">
        <f>IF(A23="","",個人種目!AY27)</f>
        <v/>
      </c>
      <c r="D23" s="59" t="str">
        <f>IF(B23="","",個人種目!AF27)</f>
        <v/>
      </c>
      <c r="E23" s="59">
        <v>0</v>
      </c>
      <c r="F23" s="59">
        <v>0</v>
      </c>
      <c r="G23" s="59" t="str">
        <f>IF(A23="","",個人種目!BD27)</f>
        <v/>
      </c>
      <c r="H23" s="59">
        <v>1</v>
      </c>
    </row>
    <row r="24" spans="1:8" x14ac:dyDescent="0.25">
      <c r="A24" s="59" t="str">
        <f>IF(個人種目!G28="","",個人種目!AP28)</f>
        <v/>
      </c>
      <c r="B24" s="59" t="str">
        <f>IF(A24="","",個人種目!AT28)</f>
        <v/>
      </c>
      <c r="C24" s="59" t="str">
        <f>IF(A24="","",個人種目!AY28)</f>
        <v/>
      </c>
      <c r="D24" s="59" t="str">
        <f>IF(B24="","",個人種目!AF28)</f>
        <v/>
      </c>
      <c r="E24" s="59">
        <v>0</v>
      </c>
      <c r="F24" s="59">
        <v>0</v>
      </c>
      <c r="G24" s="59" t="str">
        <f>IF(A24="","",個人種目!BD28)</f>
        <v/>
      </c>
      <c r="H24" s="59">
        <v>1</v>
      </c>
    </row>
    <row r="25" spans="1:8" x14ac:dyDescent="0.25">
      <c r="A25" s="59" t="str">
        <f>IF(個人種目!G29="","",個人種目!AP29)</f>
        <v/>
      </c>
      <c r="B25" s="59" t="str">
        <f>IF(A25="","",個人種目!AT29)</f>
        <v/>
      </c>
      <c r="C25" s="59" t="str">
        <f>IF(A25="","",個人種目!AY29)</f>
        <v/>
      </c>
      <c r="D25" s="59" t="str">
        <f>IF(B25="","",個人種目!AF29)</f>
        <v/>
      </c>
      <c r="E25" s="59">
        <v>0</v>
      </c>
      <c r="F25" s="59">
        <v>0</v>
      </c>
      <c r="G25" s="59" t="str">
        <f>IF(A25="","",個人種目!BD29)</f>
        <v/>
      </c>
      <c r="H25" s="59">
        <v>1</v>
      </c>
    </row>
    <row r="26" spans="1:8" x14ac:dyDescent="0.25">
      <c r="A26" s="59" t="str">
        <f>IF(個人種目!G30="","",個人種目!AP30)</f>
        <v/>
      </c>
      <c r="B26" s="59" t="str">
        <f>IF(A26="","",個人種目!AT30)</f>
        <v/>
      </c>
      <c r="C26" s="59" t="str">
        <f>IF(A26="","",個人種目!AY30)</f>
        <v/>
      </c>
      <c r="D26" s="59" t="str">
        <f>IF(B26="","",個人種目!AF30)</f>
        <v/>
      </c>
      <c r="E26" s="59">
        <v>0</v>
      </c>
      <c r="F26" s="59">
        <v>0</v>
      </c>
      <c r="G26" s="59" t="str">
        <f>IF(A26="","",個人種目!BD30)</f>
        <v/>
      </c>
      <c r="H26" s="59">
        <v>1</v>
      </c>
    </row>
    <row r="27" spans="1:8" x14ac:dyDescent="0.25">
      <c r="A27" s="59" t="str">
        <f>IF(個人種目!G31="","",個人種目!AP31)</f>
        <v/>
      </c>
      <c r="B27" s="59" t="str">
        <f>IF(A27="","",個人種目!AT31)</f>
        <v/>
      </c>
      <c r="C27" s="59" t="str">
        <f>IF(A27="","",個人種目!AY31)</f>
        <v/>
      </c>
      <c r="D27" s="59" t="str">
        <f>IF(B27="","",個人種目!AF31)</f>
        <v/>
      </c>
      <c r="E27" s="59">
        <v>0</v>
      </c>
      <c r="F27" s="59">
        <v>0</v>
      </c>
      <c r="G27" s="59" t="str">
        <f>IF(A27="","",個人種目!BD31)</f>
        <v/>
      </c>
      <c r="H27" s="59">
        <v>1</v>
      </c>
    </row>
    <row r="28" spans="1:8" x14ac:dyDescent="0.25">
      <c r="A28" s="59" t="str">
        <f>IF(個人種目!G32="","",個人種目!AP32)</f>
        <v/>
      </c>
      <c r="B28" s="59" t="str">
        <f>IF(A28="","",個人種目!AT32)</f>
        <v/>
      </c>
      <c r="C28" s="59" t="str">
        <f>IF(A28="","",個人種目!AY32)</f>
        <v/>
      </c>
      <c r="D28" s="59" t="str">
        <f>IF(B28="","",個人種目!AF32)</f>
        <v/>
      </c>
      <c r="E28" s="59">
        <v>0</v>
      </c>
      <c r="F28" s="59">
        <v>0</v>
      </c>
      <c r="G28" s="59" t="str">
        <f>IF(A28="","",個人種目!BD32)</f>
        <v/>
      </c>
      <c r="H28" s="59">
        <v>1</v>
      </c>
    </row>
    <row r="29" spans="1:8" x14ac:dyDescent="0.25">
      <c r="A29" s="59" t="str">
        <f>IF(個人種目!G33="","",個人種目!AP33)</f>
        <v/>
      </c>
      <c r="B29" s="59" t="str">
        <f>IF(A29="","",個人種目!AT33)</f>
        <v/>
      </c>
      <c r="C29" s="59" t="str">
        <f>IF(A29="","",個人種目!AY33)</f>
        <v/>
      </c>
      <c r="D29" s="59" t="str">
        <f>IF(B29="","",個人種目!AF33)</f>
        <v/>
      </c>
      <c r="E29" s="59">
        <v>0</v>
      </c>
      <c r="F29" s="59">
        <v>0</v>
      </c>
      <c r="G29" s="59" t="str">
        <f>IF(A29="","",個人種目!BD33)</f>
        <v/>
      </c>
      <c r="H29" s="59">
        <v>1</v>
      </c>
    </row>
    <row r="30" spans="1:8" x14ac:dyDescent="0.25">
      <c r="A30" s="59" t="str">
        <f>IF(個人種目!G34="","",個人種目!AP34)</f>
        <v/>
      </c>
      <c r="B30" s="59" t="str">
        <f>IF(A30="","",個人種目!AT34)</f>
        <v/>
      </c>
      <c r="C30" s="59" t="str">
        <f>IF(A30="","",個人種目!AY34)</f>
        <v/>
      </c>
      <c r="D30" s="59" t="str">
        <f>IF(B30="","",個人種目!AF34)</f>
        <v/>
      </c>
      <c r="E30" s="59">
        <v>0</v>
      </c>
      <c r="F30" s="59">
        <v>0</v>
      </c>
      <c r="G30" s="59" t="str">
        <f>IF(A30="","",個人種目!BD34)</f>
        <v/>
      </c>
      <c r="H30" s="59">
        <v>1</v>
      </c>
    </row>
    <row r="31" spans="1:8" x14ac:dyDescent="0.25">
      <c r="A31" s="59" t="str">
        <f>IF(個人種目!G35="","",個人種目!AP35)</f>
        <v/>
      </c>
      <c r="B31" s="59" t="str">
        <f>IF(A31="","",個人種目!AT35)</f>
        <v/>
      </c>
      <c r="C31" s="59" t="str">
        <f>IF(A31="","",個人種目!AY35)</f>
        <v/>
      </c>
      <c r="D31" s="59" t="str">
        <f>IF(B31="","",個人種目!AF35)</f>
        <v/>
      </c>
      <c r="E31" s="59">
        <v>0</v>
      </c>
      <c r="F31" s="59">
        <v>0</v>
      </c>
      <c r="G31" s="59" t="str">
        <f>IF(A31="","",個人種目!BD35)</f>
        <v/>
      </c>
      <c r="H31" s="59">
        <v>1</v>
      </c>
    </row>
    <row r="32" spans="1:8" x14ac:dyDescent="0.25">
      <c r="A32" s="59" t="str">
        <f>IF(個人種目!G36="","",個人種目!AP36)</f>
        <v/>
      </c>
      <c r="B32" s="59" t="str">
        <f>IF(A32="","",個人種目!AT36)</f>
        <v/>
      </c>
      <c r="C32" s="59" t="str">
        <f>IF(A32="","",個人種目!AY36)</f>
        <v/>
      </c>
      <c r="D32" s="59" t="str">
        <f>IF(B32="","",個人種目!AF36)</f>
        <v/>
      </c>
      <c r="E32" s="59">
        <v>0</v>
      </c>
      <c r="F32" s="59">
        <v>0</v>
      </c>
      <c r="G32" s="59" t="str">
        <f>IF(A32="","",個人種目!BD36)</f>
        <v/>
      </c>
      <c r="H32" s="59">
        <v>1</v>
      </c>
    </row>
    <row r="33" spans="1:8" x14ac:dyDescent="0.25">
      <c r="A33" s="59" t="str">
        <f>IF(個人種目!G37="","",個人種目!AP37)</f>
        <v/>
      </c>
      <c r="B33" s="59" t="str">
        <f>IF(A33="","",個人種目!AT37)</f>
        <v/>
      </c>
      <c r="C33" s="59" t="str">
        <f>IF(A33="","",個人種目!AY37)</f>
        <v/>
      </c>
      <c r="D33" s="59" t="str">
        <f>IF(B33="","",個人種目!AF37)</f>
        <v/>
      </c>
      <c r="E33" s="59">
        <v>0</v>
      </c>
      <c r="F33" s="59">
        <v>0</v>
      </c>
      <c r="G33" s="59" t="str">
        <f>IF(A33="","",個人種目!BD37)</f>
        <v/>
      </c>
      <c r="H33" s="59">
        <v>1</v>
      </c>
    </row>
    <row r="34" spans="1:8" x14ac:dyDescent="0.25">
      <c r="A34" s="59" t="str">
        <f>IF(個人種目!G38="","",個人種目!AP38)</f>
        <v/>
      </c>
      <c r="B34" s="59" t="str">
        <f>IF(A34="","",個人種目!AT38)</f>
        <v/>
      </c>
      <c r="C34" s="59" t="str">
        <f>IF(A34="","",個人種目!AY38)</f>
        <v/>
      </c>
      <c r="D34" s="59" t="str">
        <f>IF(B34="","",個人種目!AF38)</f>
        <v/>
      </c>
      <c r="E34" s="59">
        <v>0</v>
      </c>
      <c r="F34" s="59">
        <v>0</v>
      </c>
      <c r="G34" s="59" t="str">
        <f>IF(A34="","",個人種目!BD38)</f>
        <v/>
      </c>
      <c r="H34" s="59">
        <v>1</v>
      </c>
    </row>
    <row r="35" spans="1:8" x14ac:dyDescent="0.25">
      <c r="A35" s="59" t="str">
        <f>IF(個人種目!G39="","",個人種目!AP39)</f>
        <v/>
      </c>
      <c r="B35" s="59" t="str">
        <f>IF(A35="","",個人種目!AT39)</f>
        <v/>
      </c>
      <c r="C35" s="59" t="str">
        <f>IF(A35="","",個人種目!AY39)</f>
        <v/>
      </c>
      <c r="D35" s="59" t="str">
        <f>IF(B35="","",個人種目!AF39)</f>
        <v/>
      </c>
      <c r="E35" s="59">
        <v>0</v>
      </c>
      <c r="F35" s="59">
        <v>0</v>
      </c>
      <c r="G35" s="59" t="str">
        <f>IF(A35="","",個人種目!BD39)</f>
        <v/>
      </c>
      <c r="H35" s="59">
        <v>1</v>
      </c>
    </row>
    <row r="36" spans="1:8" x14ac:dyDescent="0.25">
      <c r="A36" s="59" t="str">
        <f>IF(個人種目!G40="","",個人種目!AP40)</f>
        <v/>
      </c>
      <c r="B36" s="59" t="str">
        <f>IF(A36="","",個人種目!AT40)</f>
        <v/>
      </c>
      <c r="C36" s="59" t="str">
        <f>IF(A36="","",個人種目!AY40)</f>
        <v/>
      </c>
      <c r="D36" s="59" t="str">
        <f>IF(B36="","",個人種目!AF40)</f>
        <v/>
      </c>
      <c r="E36" s="59">
        <v>0</v>
      </c>
      <c r="F36" s="59">
        <v>0</v>
      </c>
      <c r="G36" s="59" t="str">
        <f>IF(A36="","",個人種目!BD40)</f>
        <v/>
      </c>
      <c r="H36" s="59">
        <v>1</v>
      </c>
    </row>
    <row r="37" spans="1:8" x14ac:dyDescent="0.25">
      <c r="A37" s="59" t="str">
        <f>IF(個人種目!G41="","",個人種目!AP41)</f>
        <v/>
      </c>
      <c r="B37" s="59" t="str">
        <f>IF(A37="","",個人種目!AT41)</f>
        <v/>
      </c>
      <c r="C37" s="59" t="str">
        <f>IF(A37="","",個人種目!AY41)</f>
        <v/>
      </c>
      <c r="D37" s="59" t="str">
        <f>IF(B37="","",個人種目!AF41)</f>
        <v/>
      </c>
      <c r="E37" s="59">
        <v>0</v>
      </c>
      <c r="F37" s="59">
        <v>0</v>
      </c>
      <c r="G37" s="59" t="str">
        <f>IF(A37="","",個人種目!BD41)</f>
        <v/>
      </c>
      <c r="H37" s="59">
        <v>1</v>
      </c>
    </row>
    <row r="38" spans="1:8" x14ac:dyDescent="0.25">
      <c r="A38" s="59" t="str">
        <f>IF(個人種目!G42="","",個人種目!AP42)</f>
        <v/>
      </c>
      <c r="B38" s="59" t="str">
        <f>IF(A38="","",個人種目!AT42)</f>
        <v/>
      </c>
      <c r="C38" s="59" t="str">
        <f>IF(A38="","",個人種目!AY42)</f>
        <v/>
      </c>
      <c r="D38" s="59" t="str">
        <f>IF(B38="","",個人種目!AF42)</f>
        <v/>
      </c>
      <c r="E38" s="59">
        <v>0</v>
      </c>
      <c r="F38" s="59">
        <v>0</v>
      </c>
      <c r="G38" s="59" t="str">
        <f>IF(A38="","",個人種目!BD42)</f>
        <v/>
      </c>
      <c r="H38" s="59">
        <v>1</v>
      </c>
    </row>
    <row r="39" spans="1:8" x14ac:dyDescent="0.25">
      <c r="A39" s="59" t="str">
        <f>IF(個人種目!G43="","",個人種目!AP43)</f>
        <v/>
      </c>
      <c r="B39" s="59" t="str">
        <f>IF(A39="","",個人種目!AT43)</f>
        <v/>
      </c>
      <c r="C39" s="59" t="str">
        <f>IF(A39="","",個人種目!AY43)</f>
        <v/>
      </c>
      <c r="D39" s="59" t="str">
        <f>IF(B39="","",個人種目!AF43)</f>
        <v/>
      </c>
      <c r="E39" s="59">
        <v>0</v>
      </c>
      <c r="F39" s="59">
        <v>0</v>
      </c>
      <c r="G39" s="59" t="str">
        <f>IF(A39="","",個人種目!BD43)</f>
        <v/>
      </c>
      <c r="H39" s="59">
        <v>1</v>
      </c>
    </row>
    <row r="40" spans="1:8" x14ac:dyDescent="0.25">
      <c r="A40" s="59" t="str">
        <f>IF(個人種目!G44="","",個人種目!AP44)</f>
        <v/>
      </c>
      <c r="B40" s="59" t="str">
        <f>IF(A40="","",個人種目!AT44)</f>
        <v/>
      </c>
      <c r="C40" s="59" t="str">
        <f>IF(A40="","",個人種目!AY44)</f>
        <v/>
      </c>
      <c r="D40" s="59" t="str">
        <f>IF(B40="","",個人種目!AF44)</f>
        <v/>
      </c>
      <c r="E40" s="59">
        <v>0</v>
      </c>
      <c r="F40" s="59">
        <v>0</v>
      </c>
      <c r="G40" s="59" t="str">
        <f>IF(A40="","",個人種目!BD44)</f>
        <v/>
      </c>
      <c r="H40" s="59">
        <v>1</v>
      </c>
    </row>
    <row r="41" spans="1:8" x14ac:dyDescent="0.25">
      <c r="A41" s="59" t="str">
        <f>IF(個人種目!G45="","",個人種目!AP45)</f>
        <v/>
      </c>
      <c r="B41" s="59" t="str">
        <f>IF(A41="","",個人種目!AT45)</f>
        <v/>
      </c>
      <c r="C41" s="59" t="str">
        <f>IF(A41="","",個人種目!AY45)</f>
        <v/>
      </c>
      <c r="D41" s="59" t="str">
        <f>IF(B41="","",個人種目!AF45)</f>
        <v/>
      </c>
      <c r="E41" s="59">
        <v>0</v>
      </c>
      <c r="F41" s="59">
        <v>0</v>
      </c>
      <c r="G41" s="59" t="str">
        <f>IF(A41="","",個人種目!BD45)</f>
        <v/>
      </c>
      <c r="H41" s="59">
        <v>1</v>
      </c>
    </row>
    <row r="42" spans="1:8" x14ac:dyDescent="0.25">
      <c r="A42" s="59" t="str">
        <f>IF(個人種目!G46="","",個人種目!AP46)</f>
        <v/>
      </c>
      <c r="B42" s="59" t="str">
        <f>IF(A42="","",個人種目!AT46)</f>
        <v/>
      </c>
      <c r="C42" s="59" t="str">
        <f>IF(A42="","",個人種目!AY46)</f>
        <v/>
      </c>
      <c r="D42" s="59" t="str">
        <f>IF(B42="","",個人種目!AF46)</f>
        <v/>
      </c>
      <c r="E42" s="59">
        <v>0</v>
      </c>
      <c r="F42" s="59">
        <v>0</v>
      </c>
      <c r="G42" s="59" t="str">
        <f>IF(A42="","",個人種目!BD46)</f>
        <v/>
      </c>
      <c r="H42" s="59">
        <v>1</v>
      </c>
    </row>
    <row r="43" spans="1:8" x14ac:dyDescent="0.25">
      <c r="A43" s="59" t="str">
        <f>IF(個人種目!G47="","",個人種目!AP47)</f>
        <v/>
      </c>
      <c r="B43" s="59" t="str">
        <f>IF(A43="","",個人種目!AT47)</f>
        <v/>
      </c>
      <c r="C43" s="59" t="str">
        <f>IF(A43="","",個人種目!AY47)</f>
        <v/>
      </c>
      <c r="D43" s="59" t="str">
        <f>IF(B43="","",個人種目!AF47)</f>
        <v/>
      </c>
      <c r="E43" s="59">
        <v>0</v>
      </c>
      <c r="F43" s="59">
        <v>0</v>
      </c>
      <c r="G43" s="59" t="str">
        <f>IF(A43="","",個人種目!BD47)</f>
        <v/>
      </c>
      <c r="H43" s="59">
        <v>1</v>
      </c>
    </row>
    <row r="44" spans="1:8" x14ac:dyDescent="0.25">
      <c r="A44" s="59" t="str">
        <f>IF(個人種目!G48="","",個人種目!AP48)</f>
        <v/>
      </c>
      <c r="B44" s="59" t="str">
        <f>IF(A44="","",個人種目!AT48)</f>
        <v/>
      </c>
      <c r="C44" s="59" t="str">
        <f>IF(A44="","",個人種目!AY48)</f>
        <v/>
      </c>
      <c r="D44" s="59" t="str">
        <f>IF(B44="","",個人種目!AF48)</f>
        <v/>
      </c>
      <c r="E44" s="59">
        <v>0</v>
      </c>
      <c r="F44" s="59">
        <v>0</v>
      </c>
      <c r="G44" s="59" t="str">
        <f>IF(A44="","",個人種目!BD48)</f>
        <v/>
      </c>
      <c r="H44" s="59">
        <v>1</v>
      </c>
    </row>
    <row r="45" spans="1:8" x14ac:dyDescent="0.25">
      <c r="A45" s="59" t="str">
        <f>IF(個人種目!G49="","",個人種目!AP49)</f>
        <v/>
      </c>
      <c r="B45" s="59" t="str">
        <f>IF(A45="","",個人種目!AT49)</f>
        <v/>
      </c>
      <c r="C45" s="59" t="str">
        <f>IF(A45="","",個人種目!AY49)</f>
        <v/>
      </c>
      <c r="D45" s="59" t="str">
        <f>IF(B45="","",個人種目!AF49)</f>
        <v/>
      </c>
      <c r="E45" s="59">
        <v>0</v>
      </c>
      <c r="F45" s="59">
        <v>0</v>
      </c>
      <c r="G45" s="59" t="str">
        <f>IF(A45="","",個人種目!BD49)</f>
        <v/>
      </c>
      <c r="H45" s="59">
        <v>1</v>
      </c>
    </row>
    <row r="46" spans="1:8" x14ac:dyDescent="0.25">
      <c r="A46" s="59" t="str">
        <f>IF(個人種目!G50="","",個人種目!AP50)</f>
        <v/>
      </c>
      <c r="B46" s="59" t="str">
        <f>IF(A46="","",個人種目!AT50)</f>
        <v/>
      </c>
      <c r="C46" s="59" t="str">
        <f>IF(A46="","",個人種目!AY50)</f>
        <v/>
      </c>
      <c r="D46" s="59" t="str">
        <f>IF(B46="","",個人種目!AF50)</f>
        <v/>
      </c>
      <c r="E46" s="59">
        <v>0</v>
      </c>
      <c r="F46" s="59">
        <v>0</v>
      </c>
      <c r="G46" s="59" t="str">
        <f>IF(A46="","",個人種目!BD50)</f>
        <v/>
      </c>
      <c r="H46" s="59">
        <v>1</v>
      </c>
    </row>
    <row r="47" spans="1:8" x14ac:dyDescent="0.25">
      <c r="A47" s="59" t="str">
        <f>IF(個人種目!G51="","",個人種目!AP51)</f>
        <v/>
      </c>
      <c r="B47" s="59" t="str">
        <f>IF(A47="","",個人種目!AT51)</f>
        <v/>
      </c>
      <c r="C47" s="59" t="str">
        <f>IF(A47="","",個人種目!AY51)</f>
        <v/>
      </c>
      <c r="D47" s="59" t="str">
        <f>IF(B47="","",個人種目!AF51)</f>
        <v/>
      </c>
      <c r="E47" s="59">
        <v>0</v>
      </c>
      <c r="F47" s="59">
        <v>0</v>
      </c>
      <c r="G47" s="59" t="str">
        <f>IF(A47="","",個人種目!BD51)</f>
        <v/>
      </c>
      <c r="H47" s="59">
        <v>1</v>
      </c>
    </row>
    <row r="48" spans="1:8" x14ac:dyDescent="0.25">
      <c r="A48" s="59" t="str">
        <f>IF(個人種目!G52="","",個人種目!AP52)</f>
        <v/>
      </c>
      <c r="B48" s="59" t="str">
        <f>IF(A48="","",個人種目!AT52)</f>
        <v/>
      </c>
      <c r="C48" s="59" t="str">
        <f>IF(A48="","",個人種目!AY52)</f>
        <v/>
      </c>
      <c r="D48" s="59" t="str">
        <f>IF(B48="","",個人種目!AF52)</f>
        <v/>
      </c>
      <c r="E48" s="59">
        <v>0</v>
      </c>
      <c r="F48" s="59">
        <v>0</v>
      </c>
      <c r="G48" s="59" t="str">
        <f>IF(A48="","",個人種目!BD52)</f>
        <v/>
      </c>
      <c r="H48" s="59">
        <v>1</v>
      </c>
    </row>
    <row r="49" spans="1:8" x14ac:dyDescent="0.25">
      <c r="A49" s="59" t="str">
        <f>IF(個人種目!G53="","",個人種目!AP53)</f>
        <v/>
      </c>
      <c r="B49" s="59" t="str">
        <f>IF(A49="","",個人種目!AT53)</f>
        <v/>
      </c>
      <c r="C49" s="59" t="str">
        <f>IF(A49="","",個人種目!AY53)</f>
        <v/>
      </c>
      <c r="D49" s="59" t="str">
        <f>IF(B49="","",個人種目!AF53)</f>
        <v/>
      </c>
      <c r="E49" s="59">
        <v>0</v>
      </c>
      <c r="F49" s="59">
        <v>0</v>
      </c>
      <c r="G49" s="59" t="str">
        <f>IF(A49="","",個人種目!BD53)</f>
        <v/>
      </c>
      <c r="H49" s="59">
        <v>1</v>
      </c>
    </row>
    <row r="50" spans="1:8" x14ac:dyDescent="0.25">
      <c r="A50" s="59" t="str">
        <f>IF(個人種目!G54="","",個人種目!AP54)</f>
        <v/>
      </c>
      <c r="B50" s="59" t="str">
        <f>IF(A50="","",個人種目!AT54)</f>
        <v/>
      </c>
      <c r="C50" s="59" t="str">
        <f>IF(A50="","",個人種目!AY54)</f>
        <v/>
      </c>
      <c r="D50" s="59" t="str">
        <f>IF(B50="","",個人種目!AF54)</f>
        <v/>
      </c>
      <c r="E50" s="59">
        <v>0</v>
      </c>
      <c r="F50" s="59">
        <v>0</v>
      </c>
      <c r="G50" s="59" t="str">
        <f>IF(A50="","",個人種目!BD54)</f>
        <v/>
      </c>
      <c r="H50" s="59">
        <v>1</v>
      </c>
    </row>
    <row r="51" spans="1:8" x14ac:dyDescent="0.25">
      <c r="A51" s="58" t="str">
        <f>IF(個人種目!G55="","",個人種目!AP55)</f>
        <v/>
      </c>
      <c r="B51" s="58" t="str">
        <f>IF(A51="","",個人種目!AT55)</f>
        <v/>
      </c>
      <c r="C51" s="58" t="str">
        <f>IF(A51="","",個人種目!AY55)</f>
        <v/>
      </c>
      <c r="D51" s="58" t="str">
        <f>IF(B51="","",個人種目!AF55)</f>
        <v/>
      </c>
      <c r="E51" s="58">
        <v>0</v>
      </c>
      <c r="F51" s="58">
        <v>0</v>
      </c>
      <c r="G51" s="58" t="str">
        <f>IF(A51="","",個人種目!BD55)</f>
        <v/>
      </c>
      <c r="H51" s="58">
        <v>1</v>
      </c>
    </row>
    <row r="52" spans="1:8" x14ac:dyDescent="0.25">
      <c r="A52" s="59"/>
      <c r="B52" s="59"/>
      <c r="C52" s="59"/>
      <c r="D52" s="59"/>
      <c r="E52" s="59"/>
      <c r="F52" s="59"/>
      <c r="G52" s="59"/>
      <c r="H52" s="59"/>
    </row>
    <row r="53" spans="1:8" x14ac:dyDescent="0.25">
      <c r="A53" s="58"/>
      <c r="B53" s="58"/>
      <c r="C53" s="58"/>
      <c r="D53" s="58"/>
      <c r="E53" s="58"/>
      <c r="F53" s="58"/>
      <c r="G53" s="58"/>
      <c r="H53" s="58"/>
    </row>
    <row r="54" spans="1:8" x14ac:dyDescent="0.25">
      <c r="A54" s="59" t="str">
        <f>IF(個人種目!G58="","",個人種目!AP58)</f>
        <v/>
      </c>
      <c r="B54" s="59" t="str">
        <f>IF(A54="","",個人種目!AT58)</f>
        <v/>
      </c>
      <c r="C54" s="59" t="str">
        <f>IF(A54="","",個人種目!AY58)</f>
        <v/>
      </c>
      <c r="D54" s="59" t="str">
        <f>IF(B54="","",個人種目!AF58)</f>
        <v/>
      </c>
      <c r="E54" s="59">
        <v>0</v>
      </c>
      <c r="F54" s="59">
        <v>5</v>
      </c>
      <c r="G54" s="59" t="str">
        <f>IF(A54="","",個人種目!BD58)</f>
        <v/>
      </c>
      <c r="H54" s="59">
        <v>1</v>
      </c>
    </row>
    <row r="55" spans="1:8" x14ac:dyDescent="0.25">
      <c r="A55" s="59" t="str">
        <f>IF(個人種目!G59="","",個人種目!AP59)</f>
        <v/>
      </c>
      <c r="B55" s="59" t="str">
        <f>IF(A55="","",個人種目!AT59)</f>
        <v/>
      </c>
      <c r="C55" s="59" t="str">
        <f>IF(A55="","",個人種目!AY59)</f>
        <v/>
      </c>
      <c r="D55" s="59" t="str">
        <f>IF(B55="","",個人種目!AF59)</f>
        <v/>
      </c>
      <c r="E55" s="59">
        <v>0</v>
      </c>
      <c r="F55" s="59">
        <v>5</v>
      </c>
      <c r="G55" s="59" t="str">
        <f>IF(A55="","",個人種目!BD59)</f>
        <v/>
      </c>
      <c r="H55" s="59">
        <v>1</v>
      </c>
    </row>
    <row r="56" spans="1:8" x14ac:dyDescent="0.25">
      <c r="A56" s="59" t="str">
        <f>IF(個人種目!G60="","",個人種目!AP60)</f>
        <v/>
      </c>
      <c r="B56" s="59" t="str">
        <f>IF(A56="","",個人種目!AT60)</f>
        <v/>
      </c>
      <c r="C56" s="59" t="str">
        <f>IF(A56="","",個人種目!AY60)</f>
        <v/>
      </c>
      <c r="D56" s="59" t="str">
        <f>IF(B56="","",個人種目!AF60)</f>
        <v/>
      </c>
      <c r="E56" s="59">
        <v>0</v>
      </c>
      <c r="F56" s="59">
        <v>5</v>
      </c>
      <c r="G56" s="59" t="str">
        <f>IF(A56="","",個人種目!BD60)</f>
        <v/>
      </c>
      <c r="H56" s="59">
        <v>1</v>
      </c>
    </row>
    <row r="57" spans="1:8" x14ac:dyDescent="0.25">
      <c r="A57" s="59" t="str">
        <f>IF(個人種目!G61="","",個人種目!AP61)</f>
        <v/>
      </c>
      <c r="B57" s="59" t="str">
        <f>IF(A57="","",個人種目!AT61)</f>
        <v/>
      </c>
      <c r="C57" s="59" t="str">
        <f>IF(A57="","",個人種目!AY61)</f>
        <v/>
      </c>
      <c r="D57" s="59" t="str">
        <f>IF(B57="","",個人種目!AF61)</f>
        <v/>
      </c>
      <c r="E57" s="59">
        <v>0</v>
      </c>
      <c r="F57" s="59">
        <v>5</v>
      </c>
      <c r="G57" s="59" t="str">
        <f>IF(A57="","",個人種目!BD61)</f>
        <v/>
      </c>
      <c r="H57" s="59">
        <v>1</v>
      </c>
    </row>
    <row r="58" spans="1:8" x14ac:dyDescent="0.25">
      <c r="A58" s="59" t="str">
        <f>IF(個人種目!G62="","",個人種目!AP62)</f>
        <v/>
      </c>
      <c r="B58" s="59" t="str">
        <f>IF(A58="","",個人種目!AT62)</f>
        <v/>
      </c>
      <c r="C58" s="59" t="str">
        <f>IF(A58="","",個人種目!AY62)</f>
        <v/>
      </c>
      <c r="D58" s="59" t="str">
        <f>IF(B58="","",個人種目!AF62)</f>
        <v/>
      </c>
      <c r="E58" s="59">
        <v>0</v>
      </c>
      <c r="F58" s="59">
        <v>5</v>
      </c>
      <c r="G58" s="59" t="str">
        <f>IF(A58="","",個人種目!BD62)</f>
        <v/>
      </c>
      <c r="H58" s="59">
        <v>1</v>
      </c>
    </row>
    <row r="59" spans="1:8" x14ac:dyDescent="0.25">
      <c r="A59" s="59" t="str">
        <f>IF(個人種目!G63="","",個人種目!AP63)</f>
        <v/>
      </c>
      <c r="B59" s="59" t="str">
        <f>IF(A59="","",個人種目!AT63)</f>
        <v/>
      </c>
      <c r="C59" s="59" t="str">
        <f>IF(A59="","",個人種目!AY63)</f>
        <v/>
      </c>
      <c r="D59" s="59" t="str">
        <f>IF(B59="","",個人種目!AF63)</f>
        <v/>
      </c>
      <c r="E59" s="59">
        <v>0</v>
      </c>
      <c r="F59" s="59">
        <v>5</v>
      </c>
      <c r="G59" s="59" t="str">
        <f>IF(A59="","",個人種目!BD63)</f>
        <v/>
      </c>
      <c r="H59" s="59">
        <v>1</v>
      </c>
    </row>
    <row r="60" spans="1:8" x14ac:dyDescent="0.25">
      <c r="A60" s="59" t="str">
        <f>IF(個人種目!G64="","",個人種目!AP64)</f>
        <v/>
      </c>
      <c r="B60" s="59" t="str">
        <f>IF(A60="","",個人種目!AT64)</f>
        <v/>
      </c>
      <c r="C60" s="59" t="str">
        <f>IF(A60="","",個人種目!AY64)</f>
        <v/>
      </c>
      <c r="D60" s="59" t="str">
        <f>IF(B60="","",個人種目!AF64)</f>
        <v/>
      </c>
      <c r="E60" s="59">
        <v>0</v>
      </c>
      <c r="F60" s="59">
        <v>5</v>
      </c>
      <c r="G60" s="59" t="str">
        <f>IF(A60="","",個人種目!BD64)</f>
        <v/>
      </c>
      <c r="H60" s="59">
        <v>1</v>
      </c>
    </row>
    <row r="61" spans="1:8" x14ac:dyDescent="0.25">
      <c r="A61" s="59" t="str">
        <f>IF(個人種目!G65="","",個人種目!AP65)</f>
        <v/>
      </c>
      <c r="B61" s="59" t="str">
        <f>IF(A61="","",個人種目!AT65)</f>
        <v/>
      </c>
      <c r="C61" s="59" t="str">
        <f>IF(A61="","",個人種目!AY65)</f>
        <v/>
      </c>
      <c r="D61" s="59" t="str">
        <f>IF(B61="","",個人種目!AF65)</f>
        <v/>
      </c>
      <c r="E61" s="59">
        <v>0</v>
      </c>
      <c r="F61" s="59">
        <v>5</v>
      </c>
      <c r="G61" s="59" t="str">
        <f>IF(A61="","",個人種目!BD65)</f>
        <v/>
      </c>
      <c r="H61" s="59">
        <v>1</v>
      </c>
    </row>
    <row r="62" spans="1:8" x14ac:dyDescent="0.25">
      <c r="A62" s="59" t="str">
        <f>IF(個人種目!G66="","",個人種目!AP66)</f>
        <v/>
      </c>
      <c r="B62" s="59" t="str">
        <f>IF(A62="","",個人種目!AT66)</f>
        <v/>
      </c>
      <c r="C62" s="59" t="str">
        <f>IF(A62="","",個人種目!AY66)</f>
        <v/>
      </c>
      <c r="D62" s="59" t="str">
        <f>IF(B62="","",個人種目!AF66)</f>
        <v/>
      </c>
      <c r="E62" s="59">
        <v>0</v>
      </c>
      <c r="F62" s="59">
        <v>5</v>
      </c>
      <c r="G62" s="59" t="str">
        <f>IF(A62="","",個人種目!BD66)</f>
        <v/>
      </c>
      <c r="H62" s="59">
        <v>1</v>
      </c>
    </row>
    <row r="63" spans="1:8" x14ac:dyDescent="0.25">
      <c r="A63" s="59" t="str">
        <f>IF(個人種目!G67="","",個人種目!AP67)</f>
        <v/>
      </c>
      <c r="B63" s="59" t="str">
        <f>IF(A63="","",個人種目!AT67)</f>
        <v/>
      </c>
      <c r="C63" s="59" t="str">
        <f>IF(A63="","",個人種目!AY67)</f>
        <v/>
      </c>
      <c r="D63" s="59" t="str">
        <f>IF(B63="","",個人種目!AF67)</f>
        <v/>
      </c>
      <c r="E63" s="59">
        <v>0</v>
      </c>
      <c r="F63" s="59">
        <v>5</v>
      </c>
      <c r="G63" s="59" t="str">
        <f>IF(A63="","",個人種目!BD67)</f>
        <v/>
      </c>
      <c r="H63" s="59">
        <v>1</v>
      </c>
    </row>
    <row r="64" spans="1:8" x14ac:dyDescent="0.25">
      <c r="A64" s="59" t="str">
        <f>IF(個人種目!G68="","",個人種目!AP68)</f>
        <v/>
      </c>
      <c r="B64" s="59" t="str">
        <f>IF(A64="","",個人種目!AT68)</f>
        <v/>
      </c>
      <c r="C64" s="59" t="str">
        <f>IF(A64="","",個人種目!AY68)</f>
        <v/>
      </c>
      <c r="D64" s="59" t="str">
        <f>IF(B64="","",個人種目!AF68)</f>
        <v/>
      </c>
      <c r="E64" s="59">
        <v>0</v>
      </c>
      <c r="F64" s="59">
        <v>5</v>
      </c>
      <c r="G64" s="59" t="str">
        <f>IF(A64="","",個人種目!BD68)</f>
        <v/>
      </c>
      <c r="H64" s="59">
        <v>1</v>
      </c>
    </row>
    <row r="65" spans="1:8" x14ac:dyDescent="0.25">
      <c r="A65" s="59" t="str">
        <f>IF(個人種目!G69="","",個人種目!AP69)</f>
        <v/>
      </c>
      <c r="B65" s="59" t="str">
        <f>IF(A65="","",個人種目!AT69)</f>
        <v/>
      </c>
      <c r="C65" s="59" t="str">
        <f>IF(A65="","",個人種目!AY69)</f>
        <v/>
      </c>
      <c r="D65" s="59" t="str">
        <f>IF(B65="","",個人種目!AF69)</f>
        <v/>
      </c>
      <c r="E65" s="59">
        <v>0</v>
      </c>
      <c r="F65" s="59">
        <v>5</v>
      </c>
      <c r="G65" s="59" t="str">
        <f>IF(A65="","",個人種目!BD69)</f>
        <v/>
      </c>
      <c r="H65" s="59">
        <v>1</v>
      </c>
    </row>
    <row r="66" spans="1:8" x14ac:dyDescent="0.25">
      <c r="A66" s="59" t="str">
        <f>IF(個人種目!G70="","",個人種目!AP70)</f>
        <v/>
      </c>
      <c r="B66" s="59" t="str">
        <f>IF(A66="","",個人種目!AT70)</f>
        <v/>
      </c>
      <c r="C66" s="59" t="str">
        <f>IF(A66="","",個人種目!AY70)</f>
        <v/>
      </c>
      <c r="D66" s="59" t="str">
        <f>IF(B66="","",個人種目!AF70)</f>
        <v/>
      </c>
      <c r="E66" s="59">
        <v>0</v>
      </c>
      <c r="F66" s="59">
        <v>5</v>
      </c>
      <c r="G66" s="59" t="str">
        <f>IF(A66="","",個人種目!BD70)</f>
        <v/>
      </c>
      <c r="H66" s="59">
        <v>1</v>
      </c>
    </row>
    <row r="67" spans="1:8" x14ac:dyDescent="0.25">
      <c r="A67" s="59" t="str">
        <f>IF(個人種目!G71="","",個人種目!AP71)</f>
        <v/>
      </c>
      <c r="B67" s="59" t="str">
        <f>IF(A67="","",個人種目!AT71)</f>
        <v/>
      </c>
      <c r="C67" s="59" t="str">
        <f>IF(A67="","",個人種目!AY71)</f>
        <v/>
      </c>
      <c r="D67" s="59" t="str">
        <f>IF(B67="","",個人種目!AF71)</f>
        <v/>
      </c>
      <c r="E67" s="59">
        <v>0</v>
      </c>
      <c r="F67" s="59">
        <v>5</v>
      </c>
      <c r="G67" s="59" t="str">
        <f>IF(A67="","",個人種目!BD71)</f>
        <v/>
      </c>
      <c r="H67" s="59">
        <v>1</v>
      </c>
    </row>
    <row r="68" spans="1:8" x14ac:dyDescent="0.25">
      <c r="A68" s="59" t="str">
        <f>IF(個人種目!G72="","",個人種目!AP72)</f>
        <v/>
      </c>
      <c r="B68" s="59" t="str">
        <f>IF(A68="","",個人種目!AT72)</f>
        <v/>
      </c>
      <c r="C68" s="59" t="str">
        <f>IF(A68="","",個人種目!AY72)</f>
        <v/>
      </c>
      <c r="D68" s="59" t="str">
        <f>IF(B68="","",個人種目!AF72)</f>
        <v/>
      </c>
      <c r="E68" s="59">
        <v>0</v>
      </c>
      <c r="F68" s="59">
        <v>5</v>
      </c>
      <c r="G68" s="59" t="str">
        <f>IF(A68="","",個人種目!BD72)</f>
        <v/>
      </c>
      <c r="H68" s="59">
        <v>1</v>
      </c>
    </row>
    <row r="69" spans="1:8" x14ac:dyDescent="0.25">
      <c r="A69" s="59" t="str">
        <f>IF(個人種目!G73="","",個人種目!AP73)</f>
        <v/>
      </c>
      <c r="B69" s="59" t="str">
        <f>IF(A69="","",個人種目!AT73)</f>
        <v/>
      </c>
      <c r="C69" s="59" t="str">
        <f>IF(A69="","",個人種目!AY73)</f>
        <v/>
      </c>
      <c r="D69" s="59" t="str">
        <f>IF(B69="","",個人種目!AF73)</f>
        <v/>
      </c>
      <c r="E69" s="59">
        <v>0</v>
      </c>
      <c r="F69" s="59">
        <v>5</v>
      </c>
      <c r="G69" s="59" t="str">
        <f>IF(A69="","",個人種目!BD73)</f>
        <v/>
      </c>
      <c r="H69" s="59">
        <v>1</v>
      </c>
    </row>
    <row r="70" spans="1:8" x14ac:dyDescent="0.25">
      <c r="A70" s="59" t="str">
        <f>IF(個人種目!G74="","",個人種目!AP74)</f>
        <v/>
      </c>
      <c r="B70" s="59" t="str">
        <f>IF(A70="","",個人種目!AT74)</f>
        <v/>
      </c>
      <c r="C70" s="59" t="str">
        <f>IF(A70="","",個人種目!AY74)</f>
        <v/>
      </c>
      <c r="D70" s="59" t="str">
        <f>IF(B70="","",個人種目!AF74)</f>
        <v/>
      </c>
      <c r="E70" s="59">
        <v>0</v>
      </c>
      <c r="F70" s="59">
        <v>5</v>
      </c>
      <c r="G70" s="59" t="str">
        <f>IF(A70="","",個人種目!BD74)</f>
        <v/>
      </c>
      <c r="H70" s="59">
        <v>1</v>
      </c>
    </row>
    <row r="71" spans="1:8" x14ac:dyDescent="0.25">
      <c r="A71" s="59" t="str">
        <f>IF(個人種目!G75="","",個人種目!AP75)</f>
        <v/>
      </c>
      <c r="B71" s="59" t="str">
        <f>IF(A71="","",個人種目!AT75)</f>
        <v/>
      </c>
      <c r="C71" s="59" t="str">
        <f>IF(A71="","",個人種目!AY75)</f>
        <v/>
      </c>
      <c r="D71" s="59" t="str">
        <f>IF(B71="","",個人種目!AF75)</f>
        <v/>
      </c>
      <c r="E71" s="59">
        <v>0</v>
      </c>
      <c r="F71" s="59">
        <v>5</v>
      </c>
      <c r="G71" s="59" t="str">
        <f>IF(A71="","",個人種目!BD75)</f>
        <v/>
      </c>
      <c r="H71" s="59">
        <v>1</v>
      </c>
    </row>
    <row r="72" spans="1:8" x14ac:dyDescent="0.25">
      <c r="A72" s="59" t="str">
        <f>IF(個人種目!G76="","",個人種目!AP76)</f>
        <v/>
      </c>
      <c r="B72" s="59" t="str">
        <f>IF(A72="","",個人種目!AT76)</f>
        <v/>
      </c>
      <c r="C72" s="59" t="str">
        <f>IF(A72="","",個人種目!AY76)</f>
        <v/>
      </c>
      <c r="D72" s="59" t="str">
        <f>IF(B72="","",個人種目!AF76)</f>
        <v/>
      </c>
      <c r="E72" s="59">
        <v>0</v>
      </c>
      <c r="F72" s="59">
        <v>5</v>
      </c>
      <c r="G72" s="59" t="str">
        <f>IF(A72="","",個人種目!BD76)</f>
        <v/>
      </c>
      <c r="H72" s="59">
        <v>1</v>
      </c>
    </row>
    <row r="73" spans="1:8" x14ac:dyDescent="0.25">
      <c r="A73" s="59" t="str">
        <f>IF(個人種目!G77="","",個人種目!AP77)</f>
        <v/>
      </c>
      <c r="B73" s="59" t="str">
        <f>IF(A73="","",個人種目!AT77)</f>
        <v/>
      </c>
      <c r="C73" s="59" t="str">
        <f>IF(A73="","",個人種目!AY77)</f>
        <v/>
      </c>
      <c r="D73" s="59" t="str">
        <f>IF(B73="","",個人種目!AF77)</f>
        <v/>
      </c>
      <c r="E73" s="59">
        <v>0</v>
      </c>
      <c r="F73" s="59">
        <v>5</v>
      </c>
      <c r="G73" s="59" t="str">
        <f>IF(A73="","",個人種目!BD77)</f>
        <v/>
      </c>
      <c r="H73" s="59">
        <v>1</v>
      </c>
    </row>
    <row r="74" spans="1:8" x14ac:dyDescent="0.25">
      <c r="A74" s="59" t="str">
        <f>IF(個人種目!G78="","",個人種目!AP78)</f>
        <v/>
      </c>
      <c r="B74" s="59" t="str">
        <f>IF(A74="","",個人種目!AT78)</f>
        <v/>
      </c>
      <c r="C74" s="59" t="str">
        <f>IF(A74="","",個人種目!AY78)</f>
        <v/>
      </c>
      <c r="D74" s="59" t="str">
        <f>IF(B74="","",個人種目!AF78)</f>
        <v/>
      </c>
      <c r="E74" s="59">
        <v>0</v>
      </c>
      <c r="F74" s="59">
        <v>5</v>
      </c>
      <c r="G74" s="59" t="str">
        <f>IF(A74="","",個人種目!BD78)</f>
        <v/>
      </c>
      <c r="H74" s="59">
        <v>1</v>
      </c>
    </row>
    <row r="75" spans="1:8" x14ac:dyDescent="0.25">
      <c r="A75" s="59" t="str">
        <f>IF(個人種目!G79="","",個人種目!AP79)</f>
        <v/>
      </c>
      <c r="B75" s="59" t="str">
        <f>IF(A75="","",個人種目!AT79)</f>
        <v/>
      </c>
      <c r="C75" s="59" t="str">
        <f>IF(A75="","",個人種目!AY79)</f>
        <v/>
      </c>
      <c r="D75" s="59" t="str">
        <f>IF(B75="","",個人種目!AF79)</f>
        <v/>
      </c>
      <c r="E75" s="59">
        <v>0</v>
      </c>
      <c r="F75" s="59">
        <v>5</v>
      </c>
      <c r="G75" s="59" t="str">
        <f>IF(A75="","",個人種目!BD79)</f>
        <v/>
      </c>
      <c r="H75" s="59">
        <v>1</v>
      </c>
    </row>
    <row r="76" spans="1:8" x14ac:dyDescent="0.25">
      <c r="A76" s="59" t="str">
        <f>IF(個人種目!G80="","",個人種目!AP80)</f>
        <v/>
      </c>
      <c r="B76" s="59" t="str">
        <f>IF(A76="","",個人種目!AT80)</f>
        <v/>
      </c>
      <c r="C76" s="59" t="str">
        <f>IF(A76="","",個人種目!AY80)</f>
        <v/>
      </c>
      <c r="D76" s="59" t="str">
        <f>IF(B76="","",個人種目!AF80)</f>
        <v/>
      </c>
      <c r="E76" s="59">
        <v>0</v>
      </c>
      <c r="F76" s="59">
        <v>5</v>
      </c>
      <c r="G76" s="59" t="str">
        <f>IF(A76="","",個人種目!BD80)</f>
        <v/>
      </c>
      <c r="H76" s="59">
        <v>1</v>
      </c>
    </row>
    <row r="77" spans="1:8" x14ac:dyDescent="0.25">
      <c r="A77" s="59" t="str">
        <f>IF(個人種目!G81="","",個人種目!AP81)</f>
        <v/>
      </c>
      <c r="B77" s="59" t="str">
        <f>IF(A77="","",個人種目!AT81)</f>
        <v/>
      </c>
      <c r="C77" s="59" t="str">
        <f>IF(A77="","",個人種目!AY81)</f>
        <v/>
      </c>
      <c r="D77" s="59" t="str">
        <f>IF(B77="","",個人種目!AF81)</f>
        <v/>
      </c>
      <c r="E77" s="59">
        <v>0</v>
      </c>
      <c r="F77" s="59">
        <v>5</v>
      </c>
      <c r="G77" s="59" t="str">
        <f>IF(A77="","",個人種目!BD81)</f>
        <v/>
      </c>
      <c r="H77" s="59">
        <v>1</v>
      </c>
    </row>
    <row r="78" spans="1:8" x14ac:dyDescent="0.25">
      <c r="A78" s="59" t="str">
        <f>IF(個人種目!G82="","",個人種目!AP82)</f>
        <v/>
      </c>
      <c r="B78" s="59" t="str">
        <f>IF(A78="","",個人種目!AT82)</f>
        <v/>
      </c>
      <c r="C78" s="59" t="str">
        <f>IF(A78="","",個人種目!AY82)</f>
        <v/>
      </c>
      <c r="D78" s="59" t="str">
        <f>IF(B78="","",個人種目!AF82)</f>
        <v/>
      </c>
      <c r="E78" s="59">
        <v>0</v>
      </c>
      <c r="F78" s="59">
        <v>5</v>
      </c>
      <c r="G78" s="59" t="str">
        <f>IF(A78="","",個人種目!BD82)</f>
        <v/>
      </c>
      <c r="H78" s="59">
        <v>1</v>
      </c>
    </row>
    <row r="79" spans="1:8" x14ac:dyDescent="0.25">
      <c r="A79" s="59" t="str">
        <f>IF(個人種目!G83="","",個人種目!AP83)</f>
        <v/>
      </c>
      <c r="B79" s="59" t="str">
        <f>IF(A79="","",個人種目!AT83)</f>
        <v/>
      </c>
      <c r="C79" s="59" t="str">
        <f>IF(A79="","",個人種目!AY83)</f>
        <v/>
      </c>
      <c r="D79" s="59" t="str">
        <f>IF(B79="","",個人種目!AF83)</f>
        <v/>
      </c>
      <c r="E79" s="59">
        <v>0</v>
      </c>
      <c r="F79" s="59">
        <v>5</v>
      </c>
      <c r="G79" s="59" t="str">
        <f>IF(A79="","",個人種目!BD83)</f>
        <v/>
      </c>
      <c r="H79" s="59">
        <v>1</v>
      </c>
    </row>
    <row r="80" spans="1:8" x14ac:dyDescent="0.25">
      <c r="A80" s="59" t="str">
        <f>IF(個人種目!G84="","",個人種目!AP84)</f>
        <v/>
      </c>
      <c r="B80" s="59" t="str">
        <f>IF(A80="","",個人種目!AT84)</f>
        <v/>
      </c>
      <c r="C80" s="59" t="str">
        <f>IF(A80="","",個人種目!AY84)</f>
        <v/>
      </c>
      <c r="D80" s="59" t="str">
        <f>IF(B80="","",個人種目!AF84)</f>
        <v/>
      </c>
      <c r="E80" s="59">
        <v>0</v>
      </c>
      <c r="F80" s="59">
        <v>5</v>
      </c>
      <c r="G80" s="59" t="str">
        <f>IF(A80="","",個人種目!BD84)</f>
        <v/>
      </c>
      <c r="H80" s="59">
        <v>1</v>
      </c>
    </row>
    <row r="81" spans="1:8" x14ac:dyDescent="0.25">
      <c r="A81" s="59" t="str">
        <f>IF(個人種目!G85="","",個人種目!AP85)</f>
        <v/>
      </c>
      <c r="B81" s="59" t="str">
        <f>IF(A81="","",個人種目!AT85)</f>
        <v/>
      </c>
      <c r="C81" s="59" t="str">
        <f>IF(A81="","",個人種目!AY85)</f>
        <v/>
      </c>
      <c r="D81" s="59" t="str">
        <f>IF(B81="","",個人種目!AF85)</f>
        <v/>
      </c>
      <c r="E81" s="59">
        <v>0</v>
      </c>
      <c r="F81" s="59">
        <v>5</v>
      </c>
      <c r="G81" s="59" t="str">
        <f>IF(A81="","",個人種目!BD85)</f>
        <v/>
      </c>
      <c r="H81" s="59">
        <v>1</v>
      </c>
    </row>
    <row r="82" spans="1:8" x14ac:dyDescent="0.25">
      <c r="A82" s="59" t="str">
        <f>IF(個人種目!G86="","",個人種目!AP86)</f>
        <v/>
      </c>
      <c r="B82" s="59" t="str">
        <f>IF(A82="","",個人種目!AT86)</f>
        <v/>
      </c>
      <c r="C82" s="59" t="str">
        <f>IF(A82="","",個人種目!AY86)</f>
        <v/>
      </c>
      <c r="D82" s="59" t="str">
        <f>IF(B82="","",個人種目!AF86)</f>
        <v/>
      </c>
      <c r="E82" s="59">
        <v>0</v>
      </c>
      <c r="F82" s="59">
        <v>5</v>
      </c>
      <c r="G82" s="59" t="str">
        <f>IF(A82="","",個人種目!BD86)</f>
        <v/>
      </c>
      <c r="H82" s="59">
        <v>1</v>
      </c>
    </row>
    <row r="83" spans="1:8" x14ac:dyDescent="0.25">
      <c r="A83" s="59" t="str">
        <f>IF(個人種目!G87="","",個人種目!AP87)</f>
        <v/>
      </c>
      <c r="B83" s="59" t="str">
        <f>IF(A83="","",個人種目!AT87)</f>
        <v/>
      </c>
      <c r="C83" s="59" t="str">
        <f>IF(A83="","",個人種目!AY87)</f>
        <v/>
      </c>
      <c r="D83" s="59" t="str">
        <f>IF(B83="","",個人種目!AF87)</f>
        <v/>
      </c>
      <c r="E83" s="59">
        <v>0</v>
      </c>
      <c r="F83" s="59">
        <v>5</v>
      </c>
      <c r="G83" s="59" t="str">
        <f>IF(A83="","",個人種目!BD87)</f>
        <v/>
      </c>
      <c r="H83" s="59">
        <v>1</v>
      </c>
    </row>
    <row r="84" spans="1:8" x14ac:dyDescent="0.25">
      <c r="A84" s="59" t="str">
        <f>IF(個人種目!G88="","",個人種目!AP88)</f>
        <v/>
      </c>
      <c r="B84" s="59" t="str">
        <f>IF(A84="","",個人種目!AT88)</f>
        <v/>
      </c>
      <c r="C84" s="59" t="str">
        <f>IF(A84="","",個人種目!AY88)</f>
        <v/>
      </c>
      <c r="D84" s="59" t="str">
        <f>IF(B84="","",個人種目!AF88)</f>
        <v/>
      </c>
      <c r="E84" s="59">
        <v>0</v>
      </c>
      <c r="F84" s="59">
        <v>5</v>
      </c>
      <c r="G84" s="59" t="str">
        <f>IF(A84="","",個人種目!BD88)</f>
        <v/>
      </c>
      <c r="H84" s="59">
        <v>1</v>
      </c>
    </row>
    <row r="85" spans="1:8" x14ac:dyDescent="0.25">
      <c r="A85" s="59" t="str">
        <f>IF(個人種目!G89="","",個人種目!AP89)</f>
        <v/>
      </c>
      <c r="B85" s="59" t="str">
        <f>IF(A85="","",個人種目!AT89)</f>
        <v/>
      </c>
      <c r="C85" s="59" t="str">
        <f>IF(A85="","",個人種目!AY89)</f>
        <v/>
      </c>
      <c r="D85" s="59" t="str">
        <f>IF(B85="","",個人種目!AF89)</f>
        <v/>
      </c>
      <c r="E85" s="59">
        <v>0</v>
      </c>
      <c r="F85" s="59">
        <v>5</v>
      </c>
      <c r="G85" s="59" t="str">
        <f>IF(A85="","",個人種目!BD89)</f>
        <v/>
      </c>
      <c r="H85" s="59">
        <v>1</v>
      </c>
    </row>
    <row r="86" spans="1:8" x14ac:dyDescent="0.25">
      <c r="A86" s="59" t="str">
        <f>IF(個人種目!G90="","",個人種目!AP90)</f>
        <v/>
      </c>
      <c r="B86" s="59" t="str">
        <f>IF(A86="","",個人種目!AT90)</f>
        <v/>
      </c>
      <c r="C86" s="59" t="str">
        <f>IF(A86="","",個人種目!AY90)</f>
        <v/>
      </c>
      <c r="D86" s="59" t="str">
        <f>IF(B86="","",個人種目!AF90)</f>
        <v/>
      </c>
      <c r="E86" s="59">
        <v>0</v>
      </c>
      <c r="F86" s="59">
        <v>5</v>
      </c>
      <c r="G86" s="59" t="str">
        <f>IF(A86="","",個人種目!BD90)</f>
        <v/>
      </c>
      <c r="H86" s="59">
        <v>1</v>
      </c>
    </row>
    <row r="87" spans="1:8" x14ac:dyDescent="0.25">
      <c r="A87" s="59" t="str">
        <f>IF(個人種目!G91="","",個人種目!AP91)</f>
        <v/>
      </c>
      <c r="B87" s="59" t="str">
        <f>IF(A87="","",個人種目!AT91)</f>
        <v/>
      </c>
      <c r="C87" s="59" t="str">
        <f>IF(A87="","",個人種目!AY91)</f>
        <v/>
      </c>
      <c r="D87" s="59" t="str">
        <f>IF(B87="","",個人種目!AF91)</f>
        <v/>
      </c>
      <c r="E87" s="59">
        <v>0</v>
      </c>
      <c r="F87" s="59">
        <v>5</v>
      </c>
      <c r="G87" s="59" t="str">
        <f>IF(A87="","",個人種目!BD91)</f>
        <v/>
      </c>
      <c r="H87" s="59">
        <v>1</v>
      </c>
    </row>
    <row r="88" spans="1:8" x14ac:dyDescent="0.25">
      <c r="A88" s="59" t="str">
        <f>IF(個人種目!G92="","",個人種目!AP92)</f>
        <v/>
      </c>
      <c r="B88" s="59" t="str">
        <f>IF(A88="","",個人種目!AT92)</f>
        <v/>
      </c>
      <c r="C88" s="59" t="str">
        <f>IF(A88="","",個人種目!AY92)</f>
        <v/>
      </c>
      <c r="D88" s="59" t="str">
        <f>IF(B88="","",個人種目!AF92)</f>
        <v/>
      </c>
      <c r="E88" s="59">
        <v>0</v>
      </c>
      <c r="F88" s="59">
        <v>5</v>
      </c>
      <c r="G88" s="59" t="str">
        <f>IF(A88="","",個人種目!BD92)</f>
        <v/>
      </c>
      <c r="H88" s="59">
        <v>1</v>
      </c>
    </row>
    <row r="89" spans="1:8" x14ac:dyDescent="0.25">
      <c r="A89" s="59" t="str">
        <f>IF(個人種目!G93="","",個人種目!AP93)</f>
        <v/>
      </c>
      <c r="B89" s="59" t="str">
        <f>IF(A89="","",個人種目!AT93)</f>
        <v/>
      </c>
      <c r="C89" s="59" t="str">
        <f>IF(A89="","",個人種目!AY93)</f>
        <v/>
      </c>
      <c r="D89" s="59" t="str">
        <f>IF(B89="","",個人種目!AF93)</f>
        <v/>
      </c>
      <c r="E89" s="59">
        <v>0</v>
      </c>
      <c r="F89" s="59">
        <v>5</v>
      </c>
      <c r="G89" s="59" t="str">
        <f>IF(A89="","",個人種目!BD93)</f>
        <v/>
      </c>
      <c r="H89" s="59">
        <v>1</v>
      </c>
    </row>
    <row r="90" spans="1:8" x14ac:dyDescent="0.25">
      <c r="A90" s="59" t="str">
        <f>IF(個人種目!G94="","",個人種目!AP94)</f>
        <v/>
      </c>
      <c r="B90" s="59" t="str">
        <f>IF(A90="","",個人種目!AT94)</f>
        <v/>
      </c>
      <c r="C90" s="59" t="str">
        <f>IF(A90="","",個人種目!AY94)</f>
        <v/>
      </c>
      <c r="D90" s="59" t="str">
        <f>IF(B90="","",個人種目!AF94)</f>
        <v/>
      </c>
      <c r="E90" s="59">
        <v>0</v>
      </c>
      <c r="F90" s="59">
        <v>5</v>
      </c>
      <c r="G90" s="59" t="str">
        <f>IF(A90="","",個人種目!BD94)</f>
        <v/>
      </c>
      <c r="H90" s="59">
        <v>1</v>
      </c>
    </row>
    <row r="91" spans="1:8" x14ac:dyDescent="0.25">
      <c r="A91" s="59" t="str">
        <f>IF(個人種目!G95="","",個人種目!AP95)</f>
        <v/>
      </c>
      <c r="B91" s="59" t="str">
        <f>IF(A91="","",個人種目!AT95)</f>
        <v/>
      </c>
      <c r="C91" s="59" t="str">
        <f>IF(A91="","",個人種目!AY95)</f>
        <v/>
      </c>
      <c r="D91" s="59" t="str">
        <f>IF(B91="","",個人種目!AF95)</f>
        <v/>
      </c>
      <c r="E91" s="59">
        <v>0</v>
      </c>
      <c r="F91" s="59">
        <v>5</v>
      </c>
      <c r="G91" s="59" t="str">
        <f>IF(A91="","",個人種目!BD95)</f>
        <v/>
      </c>
      <c r="H91" s="59">
        <v>1</v>
      </c>
    </row>
    <row r="92" spans="1:8" x14ac:dyDescent="0.25">
      <c r="A92" s="59" t="str">
        <f>IF(個人種目!G96="","",個人種目!AP96)</f>
        <v/>
      </c>
      <c r="B92" s="59" t="str">
        <f>IF(A92="","",個人種目!AT96)</f>
        <v/>
      </c>
      <c r="C92" s="59" t="str">
        <f>IF(A92="","",個人種目!AY96)</f>
        <v/>
      </c>
      <c r="D92" s="59" t="str">
        <f>IF(B92="","",個人種目!AF96)</f>
        <v/>
      </c>
      <c r="E92" s="59">
        <v>0</v>
      </c>
      <c r="F92" s="59">
        <v>5</v>
      </c>
      <c r="G92" s="59" t="str">
        <f>IF(A92="","",個人種目!BD96)</f>
        <v/>
      </c>
      <c r="H92" s="59">
        <v>1</v>
      </c>
    </row>
    <row r="93" spans="1:8" x14ac:dyDescent="0.25">
      <c r="A93" s="59" t="str">
        <f>IF(個人種目!G97="","",個人種目!AP97)</f>
        <v/>
      </c>
      <c r="B93" s="59" t="str">
        <f>IF(A93="","",個人種目!AT97)</f>
        <v/>
      </c>
      <c r="C93" s="59" t="str">
        <f>IF(A93="","",個人種目!AY97)</f>
        <v/>
      </c>
      <c r="D93" s="59" t="str">
        <f>IF(B93="","",個人種目!AF97)</f>
        <v/>
      </c>
      <c r="E93" s="59">
        <v>0</v>
      </c>
      <c r="F93" s="59">
        <v>5</v>
      </c>
      <c r="G93" s="59" t="str">
        <f>IF(A93="","",個人種目!BD97)</f>
        <v/>
      </c>
      <c r="H93" s="59">
        <v>1</v>
      </c>
    </row>
    <row r="94" spans="1:8" x14ac:dyDescent="0.25">
      <c r="A94" s="59" t="str">
        <f>IF(個人種目!G98="","",個人種目!AP98)</f>
        <v/>
      </c>
      <c r="B94" s="59" t="str">
        <f>IF(A94="","",個人種目!AT98)</f>
        <v/>
      </c>
      <c r="C94" s="59" t="str">
        <f>IF(A94="","",個人種目!AY98)</f>
        <v/>
      </c>
      <c r="D94" s="59" t="str">
        <f>IF(B94="","",個人種目!AF98)</f>
        <v/>
      </c>
      <c r="E94" s="59">
        <v>0</v>
      </c>
      <c r="F94" s="59">
        <v>5</v>
      </c>
      <c r="G94" s="59" t="str">
        <f>IF(A94="","",個人種目!BD98)</f>
        <v/>
      </c>
      <c r="H94" s="59">
        <v>1</v>
      </c>
    </row>
    <row r="95" spans="1:8" x14ac:dyDescent="0.25">
      <c r="A95" s="59" t="str">
        <f>IF(個人種目!G99="","",個人種目!AP99)</f>
        <v/>
      </c>
      <c r="B95" s="59" t="str">
        <f>IF(A95="","",個人種目!AT99)</f>
        <v/>
      </c>
      <c r="C95" s="59" t="str">
        <f>IF(A95="","",個人種目!AY99)</f>
        <v/>
      </c>
      <c r="D95" s="59" t="str">
        <f>IF(B95="","",個人種目!AF99)</f>
        <v/>
      </c>
      <c r="E95" s="59">
        <v>0</v>
      </c>
      <c r="F95" s="59">
        <v>5</v>
      </c>
      <c r="G95" s="59" t="str">
        <f>IF(A95="","",個人種目!BD99)</f>
        <v/>
      </c>
      <c r="H95" s="59">
        <v>1</v>
      </c>
    </row>
    <row r="96" spans="1:8" x14ac:dyDescent="0.25">
      <c r="A96" s="59" t="str">
        <f>IF(個人種目!G100="","",個人種目!AP100)</f>
        <v/>
      </c>
      <c r="B96" s="59" t="str">
        <f>IF(A96="","",個人種目!AT100)</f>
        <v/>
      </c>
      <c r="C96" s="59" t="str">
        <f>IF(A96="","",個人種目!AY100)</f>
        <v/>
      </c>
      <c r="D96" s="59" t="str">
        <f>IF(B96="","",個人種目!AF100)</f>
        <v/>
      </c>
      <c r="E96" s="59">
        <v>0</v>
      </c>
      <c r="F96" s="59">
        <v>5</v>
      </c>
      <c r="G96" s="59" t="str">
        <f>IF(A96="","",個人種目!BD100)</f>
        <v/>
      </c>
      <c r="H96" s="59">
        <v>1</v>
      </c>
    </row>
    <row r="97" spans="1:10" x14ac:dyDescent="0.25">
      <c r="A97" s="59" t="str">
        <f>IF(個人種目!G101="","",個人種目!AP101)</f>
        <v/>
      </c>
      <c r="B97" s="59" t="str">
        <f>IF(A97="","",個人種目!AT101)</f>
        <v/>
      </c>
      <c r="C97" s="59" t="str">
        <f>IF(A97="","",個人種目!AY101)</f>
        <v/>
      </c>
      <c r="D97" s="59" t="str">
        <f>IF(B97="","",個人種目!AF101)</f>
        <v/>
      </c>
      <c r="E97" s="59">
        <v>0</v>
      </c>
      <c r="F97" s="59">
        <v>5</v>
      </c>
      <c r="G97" s="59" t="str">
        <f>IF(A97="","",個人種目!BD101)</f>
        <v/>
      </c>
      <c r="H97" s="59">
        <v>1</v>
      </c>
    </row>
    <row r="98" spans="1:10" x14ac:dyDescent="0.25">
      <c r="A98" s="59" t="str">
        <f>IF(個人種目!G102="","",個人種目!AP102)</f>
        <v/>
      </c>
      <c r="B98" s="59" t="str">
        <f>IF(A98="","",個人種目!AT102)</f>
        <v/>
      </c>
      <c r="C98" s="59" t="str">
        <f>IF(A98="","",個人種目!AY102)</f>
        <v/>
      </c>
      <c r="D98" s="59" t="str">
        <f>IF(B98="","",個人種目!AF102)</f>
        <v/>
      </c>
      <c r="E98" s="59">
        <v>0</v>
      </c>
      <c r="F98" s="59">
        <v>5</v>
      </c>
      <c r="G98" s="59" t="str">
        <f>IF(A98="","",個人種目!BD102)</f>
        <v/>
      </c>
      <c r="H98" s="59">
        <v>1</v>
      </c>
    </row>
    <row r="99" spans="1:10" x14ac:dyDescent="0.25">
      <c r="A99" s="59" t="str">
        <f>IF(個人種目!G103="","",個人種目!AP103)</f>
        <v/>
      </c>
      <c r="B99" s="59" t="str">
        <f>IF(A99="","",個人種目!AT103)</f>
        <v/>
      </c>
      <c r="C99" s="59" t="str">
        <f>IF(A99="","",個人種目!AY103)</f>
        <v/>
      </c>
      <c r="D99" s="59" t="str">
        <f>IF(B99="","",個人種目!AF103)</f>
        <v/>
      </c>
      <c r="E99" s="59">
        <v>0</v>
      </c>
      <c r="F99" s="59">
        <v>5</v>
      </c>
      <c r="G99" s="59" t="str">
        <f>IF(A99="","",個人種目!BD103)</f>
        <v/>
      </c>
      <c r="H99" s="59">
        <v>1</v>
      </c>
    </row>
    <row r="100" spans="1:10" x14ac:dyDescent="0.25">
      <c r="A100" s="59" t="str">
        <f>IF(個人種目!G104="","",個人種目!AP104)</f>
        <v/>
      </c>
      <c r="B100" s="59" t="str">
        <f>IF(A100="","",個人種目!AT104)</f>
        <v/>
      </c>
      <c r="C100" s="59" t="str">
        <f>IF(A100="","",個人種目!AY104)</f>
        <v/>
      </c>
      <c r="D100" s="59" t="str">
        <f>IF(B100="","",個人種目!AF104)</f>
        <v/>
      </c>
      <c r="E100" s="59">
        <v>0</v>
      </c>
      <c r="F100" s="59">
        <v>5</v>
      </c>
      <c r="G100" s="59" t="str">
        <f>IF(A100="","",個人種目!BD104)</f>
        <v/>
      </c>
      <c r="H100" s="59">
        <v>1</v>
      </c>
    </row>
    <row r="101" spans="1:10" x14ac:dyDescent="0.25">
      <c r="A101" s="59" t="str">
        <f>IF(個人種目!G105="","",個人種目!AP105)</f>
        <v/>
      </c>
      <c r="B101" s="59" t="str">
        <f>IF(A101="","",個人種目!AT105)</f>
        <v/>
      </c>
      <c r="C101" s="59" t="str">
        <f>IF(A101="","",個人種目!AY105)</f>
        <v/>
      </c>
      <c r="D101" s="59" t="str">
        <f>IF(B101="","",個人種目!AF105)</f>
        <v/>
      </c>
      <c r="E101" s="59">
        <v>0</v>
      </c>
      <c r="F101" s="59">
        <v>5</v>
      </c>
      <c r="G101" s="59" t="str">
        <f>IF(A101="","",個人種目!BD105)</f>
        <v/>
      </c>
      <c r="H101" s="59">
        <v>1</v>
      </c>
    </row>
    <row r="102" spans="1:10" x14ac:dyDescent="0.25">
      <c r="A102" s="59" t="str">
        <f>IF(個人種目!G106="","",個人種目!AP106)</f>
        <v/>
      </c>
      <c r="B102" s="59" t="str">
        <f>IF(A102="","",個人種目!AT106)</f>
        <v/>
      </c>
      <c r="C102" s="59" t="str">
        <f>IF(A102="","",個人種目!AY106)</f>
        <v/>
      </c>
      <c r="D102" s="59" t="str">
        <f>IF(B102="","",個人種目!AF106)</f>
        <v/>
      </c>
      <c r="E102" s="59">
        <v>0</v>
      </c>
      <c r="F102" s="59">
        <v>5</v>
      </c>
      <c r="G102" s="59" t="str">
        <f>IF(A102="","",個人種目!BD106)</f>
        <v/>
      </c>
      <c r="H102" s="59">
        <v>1</v>
      </c>
    </row>
    <row r="103" spans="1:10" x14ac:dyDescent="0.25">
      <c r="A103" s="58" t="str">
        <f>IF(個人種目!G107="","",個人種目!AP107)</f>
        <v/>
      </c>
      <c r="B103" s="58" t="str">
        <f>IF(A103="","",個人種目!AT107)</f>
        <v/>
      </c>
      <c r="C103" s="58" t="str">
        <f>IF(A103="","",個人種目!AY107)</f>
        <v/>
      </c>
      <c r="D103" s="58" t="str">
        <f>IF(B103="","",個人種目!AF107)</f>
        <v/>
      </c>
      <c r="E103" s="58">
        <v>0</v>
      </c>
      <c r="F103" s="58">
        <v>5</v>
      </c>
      <c r="G103" s="58" t="str">
        <f>IF(A103="","",個人種目!BD107)</f>
        <v/>
      </c>
      <c r="H103" s="58">
        <v>1</v>
      </c>
      <c r="I103" s="58"/>
      <c r="J103" s="58"/>
    </row>
    <row r="104" spans="1:10" x14ac:dyDescent="0.25">
      <c r="A104" s="63" t="str">
        <f>IF(個人種目!I6="","",個人種目!AP6)</f>
        <v/>
      </c>
      <c r="B104" s="63" t="str">
        <f>IF(A104="","",個人種目!AU6)</f>
        <v/>
      </c>
      <c r="C104" s="63" t="str">
        <f>IF(A104="","",個人種目!AZ6)</f>
        <v/>
      </c>
      <c r="D104" s="59" t="str">
        <f>IF(A104="","",個人種目!AF6)</f>
        <v/>
      </c>
      <c r="E104" s="63">
        <v>0</v>
      </c>
      <c r="F104" s="63">
        <v>0</v>
      </c>
      <c r="G104" s="63" t="str">
        <f>IF(A104="","",個人種目!BE6)</f>
        <v/>
      </c>
      <c r="H104" s="64">
        <v>2</v>
      </c>
    </row>
    <row r="105" spans="1:10" x14ac:dyDescent="0.25">
      <c r="A105" s="59" t="str">
        <f>IF(個人種目!I7="","",個人種目!AP7)</f>
        <v/>
      </c>
      <c r="B105" s="59" t="str">
        <f>IF(A105="","",個人種目!AU7)</f>
        <v/>
      </c>
      <c r="C105" s="59" t="str">
        <f>IF(A105="","",個人種目!AZ7)</f>
        <v/>
      </c>
      <c r="D105" s="59" t="str">
        <f>IF(A105="","",個人種目!AF7)</f>
        <v/>
      </c>
      <c r="E105" s="59">
        <v>0</v>
      </c>
      <c r="F105" s="59">
        <v>0</v>
      </c>
      <c r="G105" s="59" t="str">
        <f>IF(A105="","",個人種目!BE7)</f>
        <v/>
      </c>
      <c r="H105" s="62">
        <v>2</v>
      </c>
    </row>
    <row r="106" spans="1:10" x14ac:dyDescent="0.25">
      <c r="A106" s="59" t="str">
        <f>IF(個人種目!I8="","",個人種目!AP8)</f>
        <v/>
      </c>
      <c r="B106" s="59" t="str">
        <f>IF(A106="","",個人種目!AU8)</f>
        <v/>
      </c>
      <c r="C106" s="59" t="str">
        <f>IF(A106="","",個人種目!AZ8)</f>
        <v/>
      </c>
      <c r="D106" s="59" t="str">
        <f>IF(A106="","",個人種目!AF8)</f>
        <v/>
      </c>
      <c r="E106" s="59">
        <v>0</v>
      </c>
      <c r="F106" s="59">
        <v>0</v>
      </c>
      <c r="G106" s="59" t="str">
        <f>IF(A106="","",個人種目!BE8)</f>
        <v/>
      </c>
      <c r="H106" s="62">
        <v>2</v>
      </c>
    </row>
    <row r="107" spans="1:10" x14ac:dyDescent="0.25">
      <c r="A107" s="59" t="str">
        <f>IF(個人種目!I9="","",個人種目!AP9)</f>
        <v/>
      </c>
      <c r="B107" s="59" t="str">
        <f>IF(A107="","",個人種目!AU9)</f>
        <v/>
      </c>
      <c r="C107" s="59" t="str">
        <f>IF(A107="","",個人種目!AZ9)</f>
        <v/>
      </c>
      <c r="D107" s="59" t="str">
        <f>IF(A107="","",個人種目!AF9)</f>
        <v/>
      </c>
      <c r="E107" s="59">
        <v>0</v>
      </c>
      <c r="F107" s="59">
        <v>0</v>
      </c>
      <c r="G107" s="59" t="str">
        <f>IF(A107="","",個人種目!BE9)</f>
        <v/>
      </c>
      <c r="H107" s="62">
        <v>2</v>
      </c>
    </row>
    <row r="108" spans="1:10" x14ac:dyDescent="0.25">
      <c r="A108" s="59" t="str">
        <f>IF(個人種目!I10="","",個人種目!AP10)</f>
        <v/>
      </c>
      <c r="B108" s="59" t="str">
        <f>IF(A108="","",個人種目!AU10)</f>
        <v/>
      </c>
      <c r="C108" s="59" t="str">
        <f>IF(A108="","",個人種目!AZ10)</f>
        <v/>
      </c>
      <c r="D108" s="59" t="str">
        <f>IF(A108="","",個人種目!AF10)</f>
        <v/>
      </c>
      <c r="E108" s="59">
        <v>0</v>
      </c>
      <c r="F108" s="59">
        <v>0</v>
      </c>
      <c r="G108" s="59" t="str">
        <f>IF(A108="","",個人種目!BE10)</f>
        <v/>
      </c>
      <c r="H108" s="62">
        <v>2</v>
      </c>
    </row>
    <row r="109" spans="1:10" x14ac:dyDescent="0.25">
      <c r="A109" s="59" t="str">
        <f>IF(個人種目!I11="","",個人種目!AP11)</f>
        <v/>
      </c>
      <c r="B109" s="59" t="str">
        <f>IF(A109="","",個人種目!AU11)</f>
        <v/>
      </c>
      <c r="C109" s="59" t="str">
        <f>IF(A109="","",個人種目!AZ11)</f>
        <v/>
      </c>
      <c r="D109" s="59" t="str">
        <f>IF(A109="","",個人種目!AF11)</f>
        <v/>
      </c>
      <c r="E109" s="59">
        <v>0</v>
      </c>
      <c r="F109" s="59">
        <v>0</v>
      </c>
      <c r="G109" s="59" t="str">
        <f>IF(A109="","",個人種目!BE11)</f>
        <v/>
      </c>
      <c r="H109" s="62">
        <v>2</v>
      </c>
    </row>
    <row r="110" spans="1:10" x14ac:dyDescent="0.25">
      <c r="A110" s="59" t="str">
        <f>IF(個人種目!I12="","",個人種目!AP12)</f>
        <v/>
      </c>
      <c r="B110" s="59" t="str">
        <f>IF(A110="","",個人種目!AU12)</f>
        <v/>
      </c>
      <c r="C110" s="59" t="str">
        <f>IF(A110="","",個人種目!AZ12)</f>
        <v/>
      </c>
      <c r="D110" s="59" t="str">
        <f>IF(A110="","",個人種目!AF12)</f>
        <v/>
      </c>
      <c r="E110" s="59">
        <v>0</v>
      </c>
      <c r="F110" s="59">
        <v>0</v>
      </c>
      <c r="G110" s="59" t="str">
        <f>IF(A110="","",個人種目!BE12)</f>
        <v/>
      </c>
      <c r="H110" s="62">
        <v>2</v>
      </c>
    </row>
    <row r="111" spans="1:10" x14ac:dyDescent="0.25">
      <c r="A111" s="59" t="str">
        <f>IF(個人種目!I13="","",個人種目!AP13)</f>
        <v/>
      </c>
      <c r="B111" s="59" t="str">
        <f>IF(A111="","",個人種目!AU13)</f>
        <v/>
      </c>
      <c r="C111" s="59" t="str">
        <f>IF(A111="","",個人種目!AZ13)</f>
        <v/>
      </c>
      <c r="D111" s="59" t="str">
        <f>IF(A111="","",個人種目!AF13)</f>
        <v/>
      </c>
      <c r="E111" s="59">
        <v>0</v>
      </c>
      <c r="F111" s="59">
        <v>0</v>
      </c>
      <c r="G111" s="59" t="str">
        <f>IF(A111="","",個人種目!BE13)</f>
        <v/>
      </c>
      <c r="H111" s="62">
        <v>2</v>
      </c>
    </row>
    <row r="112" spans="1:10" x14ac:dyDescent="0.25">
      <c r="A112" s="59" t="str">
        <f>IF(個人種目!I14="","",個人種目!AP14)</f>
        <v/>
      </c>
      <c r="B112" s="59" t="str">
        <f>IF(A112="","",個人種目!AU14)</f>
        <v/>
      </c>
      <c r="C112" s="59" t="str">
        <f>IF(A112="","",個人種目!AZ14)</f>
        <v/>
      </c>
      <c r="D112" s="59" t="str">
        <f>IF(A112="","",個人種目!AF14)</f>
        <v/>
      </c>
      <c r="E112" s="59">
        <v>0</v>
      </c>
      <c r="F112" s="59">
        <v>0</v>
      </c>
      <c r="G112" s="59" t="str">
        <f>IF(A112="","",個人種目!BE14)</f>
        <v/>
      </c>
      <c r="H112" s="62">
        <v>2</v>
      </c>
    </row>
    <row r="113" spans="1:8" x14ac:dyDescent="0.25">
      <c r="A113" s="59" t="str">
        <f>IF(個人種目!I15="","",個人種目!AP15)</f>
        <v/>
      </c>
      <c r="B113" s="59" t="str">
        <f>IF(A113="","",個人種目!AU15)</f>
        <v/>
      </c>
      <c r="C113" s="59" t="str">
        <f>IF(A113="","",個人種目!AZ15)</f>
        <v/>
      </c>
      <c r="D113" s="59" t="str">
        <f>IF(A113="","",個人種目!AF15)</f>
        <v/>
      </c>
      <c r="E113" s="59">
        <v>0</v>
      </c>
      <c r="F113" s="59">
        <v>0</v>
      </c>
      <c r="G113" s="59" t="str">
        <f>IF(A113="","",個人種目!BE15)</f>
        <v/>
      </c>
      <c r="H113" s="62">
        <v>2</v>
      </c>
    </row>
    <row r="114" spans="1:8" x14ac:dyDescent="0.25">
      <c r="A114" s="59" t="str">
        <f>IF(個人種目!I16="","",個人種目!AP16)</f>
        <v/>
      </c>
      <c r="B114" s="59" t="str">
        <f>IF(A114="","",個人種目!AU16)</f>
        <v/>
      </c>
      <c r="C114" s="59" t="str">
        <f>IF(A114="","",個人種目!AZ16)</f>
        <v/>
      </c>
      <c r="D114" s="59" t="str">
        <f>IF(A114="","",個人種目!AF16)</f>
        <v/>
      </c>
      <c r="E114" s="59">
        <v>0</v>
      </c>
      <c r="F114" s="59">
        <v>0</v>
      </c>
      <c r="G114" s="59" t="str">
        <f>IF(A114="","",個人種目!BE16)</f>
        <v/>
      </c>
      <c r="H114" s="62">
        <v>2</v>
      </c>
    </row>
    <row r="115" spans="1:8" x14ac:dyDescent="0.25">
      <c r="A115" s="59" t="str">
        <f>IF(個人種目!I17="","",個人種目!AP17)</f>
        <v/>
      </c>
      <c r="B115" s="59" t="str">
        <f>IF(A115="","",個人種目!AU17)</f>
        <v/>
      </c>
      <c r="C115" s="59" t="str">
        <f>IF(A115="","",個人種目!AZ17)</f>
        <v/>
      </c>
      <c r="D115" s="59" t="str">
        <f>IF(A115="","",個人種目!AF17)</f>
        <v/>
      </c>
      <c r="E115" s="59">
        <v>0</v>
      </c>
      <c r="F115" s="59">
        <v>0</v>
      </c>
      <c r="G115" s="59" t="str">
        <f>IF(A115="","",個人種目!BE17)</f>
        <v/>
      </c>
      <c r="H115" s="62">
        <v>2</v>
      </c>
    </row>
    <row r="116" spans="1:8" x14ac:dyDescent="0.25">
      <c r="A116" s="59" t="str">
        <f>IF(個人種目!I18="","",個人種目!AP18)</f>
        <v/>
      </c>
      <c r="B116" s="59" t="str">
        <f>IF(A116="","",個人種目!AU18)</f>
        <v/>
      </c>
      <c r="C116" s="59" t="str">
        <f>IF(A116="","",個人種目!AZ18)</f>
        <v/>
      </c>
      <c r="D116" s="59" t="str">
        <f>IF(A116="","",個人種目!AF18)</f>
        <v/>
      </c>
      <c r="E116" s="59">
        <v>0</v>
      </c>
      <c r="F116" s="59">
        <v>0</v>
      </c>
      <c r="G116" s="59" t="str">
        <f>IF(A116="","",個人種目!BE18)</f>
        <v/>
      </c>
      <c r="H116" s="62">
        <v>2</v>
      </c>
    </row>
    <row r="117" spans="1:8" x14ac:dyDescent="0.25">
      <c r="A117" s="59" t="str">
        <f>IF(個人種目!I19="","",個人種目!AP19)</f>
        <v/>
      </c>
      <c r="B117" s="59" t="str">
        <f>IF(A117="","",個人種目!AU19)</f>
        <v/>
      </c>
      <c r="C117" s="59" t="str">
        <f>IF(A117="","",個人種目!AZ19)</f>
        <v/>
      </c>
      <c r="D117" s="59" t="str">
        <f>IF(A117="","",個人種目!AF19)</f>
        <v/>
      </c>
      <c r="E117" s="59">
        <v>0</v>
      </c>
      <c r="F117" s="59">
        <v>0</v>
      </c>
      <c r="G117" s="59" t="str">
        <f>IF(A117="","",個人種目!BE19)</f>
        <v/>
      </c>
      <c r="H117" s="62">
        <v>2</v>
      </c>
    </row>
    <row r="118" spans="1:8" x14ac:dyDescent="0.25">
      <c r="A118" s="59" t="str">
        <f>IF(個人種目!I20="","",個人種目!AP20)</f>
        <v/>
      </c>
      <c r="B118" s="59" t="str">
        <f>IF(A118="","",個人種目!AU20)</f>
        <v/>
      </c>
      <c r="C118" s="59" t="str">
        <f>IF(A118="","",個人種目!AZ20)</f>
        <v/>
      </c>
      <c r="D118" s="59" t="str">
        <f>IF(A118="","",個人種目!AF20)</f>
        <v/>
      </c>
      <c r="E118" s="59">
        <v>0</v>
      </c>
      <c r="F118" s="59">
        <v>0</v>
      </c>
      <c r="G118" s="59" t="str">
        <f>IF(A118="","",個人種目!BE20)</f>
        <v/>
      </c>
      <c r="H118" s="62">
        <v>2</v>
      </c>
    </row>
    <row r="119" spans="1:8" x14ac:dyDescent="0.25">
      <c r="A119" s="59" t="str">
        <f>IF(個人種目!I21="","",個人種目!AP21)</f>
        <v/>
      </c>
      <c r="B119" s="59" t="str">
        <f>IF(A119="","",個人種目!AU21)</f>
        <v/>
      </c>
      <c r="C119" s="59" t="str">
        <f>IF(A119="","",個人種目!AZ21)</f>
        <v/>
      </c>
      <c r="D119" s="59" t="str">
        <f>IF(A119="","",個人種目!AF21)</f>
        <v/>
      </c>
      <c r="E119" s="59">
        <v>0</v>
      </c>
      <c r="F119" s="59">
        <v>0</v>
      </c>
      <c r="G119" s="59" t="str">
        <f>IF(A119="","",個人種目!BE21)</f>
        <v/>
      </c>
      <c r="H119" s="62">
        <v>2</v>
      </c>
    </row>
    <row r="120" spans="1:8" x14ac:dyDescent="0.25">
      <c r="A120" s="59" t="str">
        <f>IF(個人種目!I22="","",個人種目!AP22)</f>
        <v/>
      </c>
      <c r="B120" s="59" t="str">
        <f>IF(A120="","",個人種目!AU22)</f>
        <v/>
      </c>
      <c r="C120" s="59" t="str">
        <f>IF(A120="","",個人種目!AZ22)</f>
        <v/>
      </c>
      <c r="D120" s="59" t="str">
        <f>IF(A120="","",個人種目!AF22)</f>
        <v/>
      </c>
      <c r="E120" s="59">
        <v>0</v>
      </c>
      <c r="F120" s="59">
        <v>0</v>
      </c>
      <c r="G120" s="59" t="str">
        <f>IF(A120="","",個人種目!BE22)</f>
        <v/>
      </c>
      <c r="H120" s="62">
        <v>2</v>
      </c>
    </row>
    <row r="121" spans="1:8" x14ac:dyDescent="0.25">
      <c r="A121" s="59" t="str">
        <f>IF(個人種目!I23="","",個人種目!AP23)</f>
        <v/>
      </c>
      <c r="B121" s="59" t="str">
        <f>IF(A121="","",個人種目!AU23)</f>
        <v/>
      </c>
      <c r="C121" s="59" t="str">
        <f>IF(A121="","",個人種目!AZ23)</f>
        <v/>
      </c>
      <c r="D121" s="59" t="str">
        <f>IF(A121="","",個人種目!AF23)</f>
        <v/>
      </c>
      <c r="E121" s="59">
        <v>0</v>
      </c>
      <c r="F121" s="59">
        <v>0</v>
      </c>
      <c r="G121" s="59" t="str">
        <f>IF(A121="","",個人種目!BE23)</f>
        <v/>
      </c>
      <c r="H121" s="62">
        <v>2</v>
      </c>
    </row>
    <row r="122" spans="1:8" x14ac:dyDescent="0.25">
      <c r="A122" s="59" t="str">
        <f>IF(個人種目!I24="","",個人種目!AP24)</f>
        <v/>
      </c>
      <c r="B122" s="59" t="str">
        <f>IF(A122="","",個人種目!AU24)</f>
        <v/>
      </c>
      <c r="C122" s="59" t="str">
        <f>IF(A122="","",個人種目!AZ24)</f>
        <v/>
      </c>
      <c r="D122" s="59" t="str">
        <f>IF(A122="","",個人種目!AF24)</f>
        <v/>
      </c>
      <c r="E122" s="59">
        <v>0</v>
      </c>
      <c r="F122" s="59">
        <v>0</v>
      </c>
      <c r="G122" s="59" t="str">
        <f>IF(A122="","",個人種目!BE24)</f>
        <v/>
      </c>
      <c r="H122" s="62">
        <v>2</v>
      </c>
    </row>
    <row r="123" spans="1:8" x14ac:dyDescent="0.25">
      <c r="A123" s="59" t="str">
        <f>IF(個人種目!I25="","",個人種目!AP25)</f>
        <v/>
      </c>
      <c r="B123" s="59" t="str">
        <f>IF(A123="","",個人種目!AU25)</f>
        <v/>
      </c>
      <c r="C123" s="59" t="str">
        <f>IF(A123="","",個人種目!AZ25)</f>
        <v/>
      </c>
      <c r="D123" s="59" t="str">
        <f>IF(A123="","",個人種目!AF25)</f>
        <v/>
      </c>
      <c r="E123" s="59">
        <v>0</v>
      </c>
      <c r="F123" s="59">
        <v>0</v>
      </c>
      <c r="G123" s="59" t="str">
        <f>IF(A123="","",個人種目!BE25)</f>
        <v/>
      </c>
      <c r="H123" s="62">
        <v>2</v>
      </c>
    </row>
    <row r="124" spans="1:8" x14ac:dyDescent="0.25">
      <c r="A124" s="59" t="str">
        <f>IF(個人種目!I26="","",個人種目!AP26)</f>
        <v/>
      </c>
      <c r="B124" s="59" t="str">
        <f>IF(A124="","",個人種目!AU26)</f>
        <v/>
      </c>
      <c r="C124" s="59" t="str">
        <f>IF(A124="","",個人種目!AZ26)</f>
        <v/>
      </c>
      <c r="D124" s="59" t="str">
        <f>IF(A124="","",個人種目!AF26)</f>
        <v/>
      </c>
      <c r="E124" s="59">
        <v>0</v>
      </c>
      <c r="F124" s="59">
        <v>0</v>
      </c>
      <c r="G124" s="59" t="str">
        <f>IF(A124="","",個人種目!BE26)</f>
        <v/>
      </c>
      <c r="H124" s="62">
        <v>2</v>
      </c>
    </row>
    <row r="125" spans="1:8" x14ac:dyDescent="0.25">
      <c r="A125" s="59" t="str">
        <f>IF(個人種目!I27="","",個人種目!AP27)</f>
        <v/>
      </c>
      <c r="B125" s="59" t="str">
        <f>IF(A125="","",個人種目!AU27)</f>
        <v/>
      </c>
      <c r="C125" s="59" t="str">
        <f>IF(A125="","",個人種目!AZ27)</f>
        <v/>
      </c>
      <c r="D125" s="59" t="str">
        <f>IF(A125="","",個人種目!AF27)</f>
        <v/>
      </c>
      <c r="E125" s="59">
        <v>0</v>
      </c>
      <c r="F125" s="59">
        <v>0</v>
      </c>
      <c r="G125" s="59" t="str">
        <f>IF(A125="","",個人種目!BE27)</f>
        <v/>
      </c>
      <c r="H125" s="62">
        <v>2</v>
      </c>
    </row>
    <row r="126" spans="1:8" x14ac:dyDescent="0.25">
      <c r="A126" s="59" t="str">
        <f>IF(個人種目!I28="","",個人種目!AP28)</f>
        <v/>
      </c>
      <c r="B126" s="59" t="str">
        <f>IF(A126="","",個人種目!AU28)</f>
        <v/>
      </c>
      <c r="C126" s="59" t="str">
        <f>IF(A126="","",個人種目!AZ28)</f>
        <v/>
      </c>
      <c r="D126" s="59" t="str">
        <f>IF(A126="","",個人種目!AF28)</f>
        <v/>
      </c>
      <c r="E126" s="59">
        <v>0</v>
      </c>
      <c r="F126" s="59">
        <v>0</v>
      </c>
      <c r="G126" s="59" t="str">
        <f>IF(A126="","",個人種目!BE28)</f>
        <v/>
      </c>
      <c r="H126" s="62">
        <v>2</v>
      </c>
    </row>
    <row r="127" spans="1:8" x14ac:dyDescent="0.25">
      <c r="A127" s="59" t="str">
        <f>IF(個人種目!I29="","",個人種目!AP29)</f>
        <v/>
      </c>
      <c r="B127" s="59" t="str">
        <f>IF(A127="","",個人種目!AU29)</f>
        <v/>
      </c>
      <c r="C127" s="59" t="str">
        <f>IF(A127="","",個人種目!AZ29)</f>
        <v/>
      </c>
      <c r="D127" s="59" t="str">
        <f>IF(A127="","",個人種目!AF29)</f>
        <v/>
      </c>
      <c r="E127" s="59">
        <v>0</v>
      </c>
      <c r="F127" s="59">
        <v>0</v>
      </c>
      <c r="G127" s="59" t="str">
        <f>IF(A127="","",個人種目!BE29)</f>
        <v/>
      </c>
      <c r="H127" s="62">
        <v>2</v>
      </c>
    </row>
    <row r="128" spans="1:8" x14ac:dyDescent="0.25">
      <c r="A128" s="59" t="str">
        <f>IF(個人種目!I30="","",個人種目!AP30)</f>
        <v/>
      </c>
      <c r="B128" s="59" t="str">
        <f>IF(A128="","",個人種目!AU30)</f>
        <v/>
      </c>
      <c r="C128" s="59" t="str">
        <f>IF(A128="","",個人種目!AZ30)</f>
        <v/>
      </c>
      <c r="D128" s="59" t="str">
        <f>IF(A128="","",個人種目!AF30)</f>
        <v/>
      </c>
      <c r="E128" s="59">
        <v>0</v>
      </c>
      <c r="F128" s="59">
        <v>0</v>
      </c>
      <c r="G128" s="59" t="str">
        <f>IF(A128="","",個人種目!BE30)</f>
        <v/>
      </c>
      <c r="H128" s="62">
        <v>2</v>
      </c>
    </row>
    <row r="129" spans="1:8" x14ac:dyDescent="0.25">
      <c r="A129" s="59" t="str">
        <f>IF(個人種目!I31="","",個人種目!AP31)</f>
        <v/>
      </c>
      <c r="B129" s="59" t="str">
        <f>IF(A129="","",個人種目!AU31)</f>
        <v/>
      </c>
      <c r="C129" s="59" t="str">
        <f>IF(A129="","",個人種目!AZ31)</f>
        <v/>
      </c>
      <c r="D129" s="59" t="str">
        <f>IF(A129="","",個人種目!AF31)</f>
        <v/>
      </c>
      <c r="E129" s="59">
        <v>0</v>
      </c>
      <c r="F129" s="59">
        <v>0</v>
      </c>
      <c r="G129" s="59" t="str">
        <f>IF(A129="","",個人種目!BE31)</f>
        <v/>
      </c>
      <c r="H129" s="62">
        <v>2</v>
      </c>
    </row>
    <row r="130" spans="1:8" x14ac:dyDescent="0.25">
      <c r="A130" s="59" t="str">
        <f>IF(個人種目!I32="","",個人種目!AP32)</f>
        <v/>
      </c>
      <c r="B130" s="59" t="str">
        <f>IF(A130="","",個人種目!AU32)</f>
        <v/>
      </c>
      <c r="C130" s="59" t="str">
        <f>IF(A130="","",個人種目!AZ32)</f>
        <v/>
      </c>
      <c r="D130" s="59" t="str">
        <f>IF(A130="","",個人種目!AF32)</f>
        <v/>
      </c>
      <c r="E130" s="59">
        <v>0</v>
      </c>
      <c r="F130" s="59">
        <v>0</v>
      </c>
      <c r="G130" s="59" t="str">
        <f>IF(A130="","",個人種目!BE32)</f>
        <v/>
      </c>
      <c r="H130" s="62">
        <v>2</v>
      </c>
    </row>
    <row r="131" spans="1:8" x14ac:dyDescent="0.25">
      <c r="A131" s="59" t="str">
        <f>IF(個人種目!I33="","",個人種目!AP33)</f>
        <v/>
      </c>
      <c r="B131" s="59" t="str">
        <f>IF(A131="","",個人種目!AU33)</f>
        <v/>
      </c>
      <c r="C131" s="59" t="str">
        <f>IF(A131="","",個人種目!AZ33)</f>
        <v/>
      </c>
      <c r="D131" s="59" t="str">
        <f>IF(A131="","",個人種目!AF33)</f>
        <v/>
      </c>
      <c r="E131" s="59">
        <v>0</v>
      </c>
      <c r="F131" s="59">
        <v>0</v>
      </c>
      <c r="G131" s="59" t="str">
        <f>IF(A131="","",個人種目!BE33)</f>
        <v/>
      </c>
      <c r="H131" s="62">
        <v>2</v>
      </c>
    </row>
    <row r="132" spans="1:8" x14ac:dyDescent="0.25">
      <c r="A132" s="59" t="str">
        <f>IF(個人種目!I34="","",個人種目!AP34)</f>
        <v/>
      </c>
      <c r="B132" s="59" t="str">
        <f>IF(A132="","",個人種目!AU34)</f>
        <v/>
      </c>
      <c r="C132" s="59" t="str">
        <f>IF(A132="","",個人種目!AZ34)</f>
        <v/>
      </c>
      <c r="D132" s="59" t="str">
        <f>IF(A132="","",個人種目!AF34)</f>
        <v/>
      </c>
      <c r="E132" s="59">
        <v>0</v>
      </c>
      <c r="F132" s="59">
        <v>0</v>
      </c>
      <c r="G132" s="59" t="str">
        <f>IF(A132="","",個人種目!BE34)</f>
        <v/>
      </c>
      <c r="H132" s="62">
        <v>2</v>
      </c>
    </row>
    <row r="133" spans="1:8" x14ac:dyDescent="0.25">
      <c r="A133" s="59" t="str">
        <f>IF(個人種目!I35="","",個人種目!AP35)</f>
        <v/>
      </c>
      <c r="B133" s="59" t="str">
        <f>IF(A133="","",個人種目!AU35)</f>
        <v/>
      </c>
      <c r="C133" s="59" t="str">
        <f>IF(A133="","",個人種目!AZ35)</f>
        <v/>
      </c>
      <c r="D133" s="59" t="str">
        <f>IF(A133="","",個人種目!AF35)</f>
        <v/>
      </c>
      <c r="E133" s="59">
        <v>0</v>
      </c>
      <c r="F133" s="59">
        <v>0</v>
      </c>
      <c r="G133" s="59" t="str">
        <f>IF(A133="","",個人種目!BE35)</f>
        <v/>
      </c>
      <c r="H133" s="62">
        <v>2</v>
      </c>
    </row>
    <row r="134" spans="1:8" x14ac:dyDescent="0.25">
      <c r="A134" s="59" t="str">
        <f>IF(個人種目!I36="","",個人種目!AP36)</f>
        <v/>
      </c>
      <c r="B134" s="59" t="str">
        <f>IF(A134="","",個人種目!AU36)</f>
        <v/>
      </c>
      <c r="C134" s="59" t="str">
        <f>IF(A134="","",個人種目!AZ36)</f>
        <v/>
      </c>
      <c r="D134" s="59" t="str">
        <f>IF(A134="","",個人種目!AF36)</f>
        <v/>
      </c>
      <c r="E134" s="59">
        <v>0</v>
      </c>
      <c r="F134" s="59">
        <v>0</v>
      </c>
      <c r="G134" s="59" t="str">
        <f>IF(A134="","",個人種目!BE36)</f>
        <v/>
      </c>
      <c r="H134" s="62">
        <v>2</v>
      </c>
    </row>
    <row r="135" spans="1:8" x14ac:dyDescent="0.25">
      <c r="A135" s="59" t="str">
        <f>IF(個人種目!I37="","",個人種目!AP37)</f>
        <v/>
      </c>
      <c r="B135" s="59" t="str">
        <f>IF(A135="","",個人種目!AU37)</f>
        <v/>
      </c>
      <c r="C135" s="59" t="str">
        <f>IF(A135="","",個人種目!AZ37)</f>
        <v/>
      </c>
      <c r="D135" s="59" t="str">
        <f>IF(A135="","",個人種目!AF37)</f>
        <v/>
      </c>
      <c r="E135" s="59">
        <v>0</v>
      </c>
      <c r="F135" s="59">
        <v>0</v>
      </c>
      <c r="G135" s="59" t="str">
        <f>IF(A135="","",個人種目!BE37)</f>
        <v/>
      </c>
      <c r="H135" s="62">
        <v>2</v>
      </c>
    </row>
    <row r="136" spans="1:8" x14ac:dyDescent="0.25">
      <c r="A136" s="59" t="str">
        <f>IF(個人種目!I38="","",個人種目!AP38)</f>
        <v/>
      </c>
      <c r="B136" s="59" t="str">
        <f>IF(A136="","",個人種目!AU38)</f>
        <v/>
      </c>
      <c r="C136" s="59" t="str">
        <f>IF(A136="","",個人種目!AZ38)</f>
        <v/>
      </c>
      <c r="D136" s="59" t="str">
        <f>IF(A136="","",個人種目!AF38)</f>
        <v/>
      </c>
      <c r="E136" s="59">
        <v>0</v>
      </c>
      <c r="F136" s="59">
        <v>0</v>
      </c>
      <c r="G136" s="59" t="str">
        <f>IF(A136="","",個人種目!BE38)</f>
        <v/>
      </c>
      <c r="H136" s="62">
        <v>2</v>
      </c>
    </row>
    <row r="137" spans="1:8" x14ac:dyDescent="0.25">
      <c r="A137" s="59" t="str">
        <f>IF(個人種目!I39="","",個人種目!AP39)</f>
        <v/>
      </c>
      <c r="B137" s="59" t="str">
        <f>IF(A137="","",個人種目!AU39)</f>
        <v/>
      </c>
      <c r="C137" s="59" t="str">
        <f>IF(A137="","",個人種目!AZ39)</f>
        <v/>
      </c>
      <c r="D137" s="59" t="str">
        <f>IF(A137="","",個人種目!AF39)</f>
        <v/>
      </c>
      <c r="E137" s="59">
        <v>0</v>
      </c>
      <c r="F137" s="59">
        <v>0</v>
      </c>
      <c r="G137" s="59" t="str">
        <f>IF(A137="","",個人種目!BE39)</f>
        <v/>
      </c>
      <c r="H137" s="62">
        <v>2</v>
      </c>
    </row>
    <row r="138" spans="1:8" x14ac:dyDescent="0.25">
      <c r="A138" s="59" t="str">
        <f>IF(個人種目!I40="","",個人種目!AP40)</f>
        <v/>
      </c>
      <c r="B138" s="59" t="str">
        <f>IF(A138="","",個人種目!AU40)</f>
        <v/>
      </c>
      <c r="C138" s="59" t="str">
        <f>IF(A138="","",個人種目!AZ40)</f>
        <v/>
      </c>
      <c r="D138" s="59" t="str">
        <f>IF(A138="","",個人種目!AF40)</f>
        <v/>
      </c>
      <c r="E138" s="59">
        <v>0</v>
      </c>
      <c r="F138" s="59">
        <v>0</v>
      </c>
      <c r="G138" s="59" t="str">
        <f>IF(A138="","",個人種目!BE40)</f>
        <v/>
      </c>
      <c r="H138" s="62">
        <v>2</v>
      </c>
    </row>
    <row r="139" spans="1:8" x14ac:dyDescent="0.25">
      <c r="A139" s="59" t="str">
        <f>IF(個人種目!I41="","",個人種目!AP41)</f>
        <v/>
      </c>
      <c r="B139" s="59" t="str">
        <f>IF(A139="","",個人種目!AU41)</f>
        <v/>
      </c>
      <c r="C139" s="59" t="str">
        <f>IF(A139="","",個人種目!AZ41)</f>
        <v/>
      </c>
      <c r="D139" s="59" t="str">
        <f>IF(A139="","",個人種目!AF41)</f>
        <v/>
      </c>
      <c r="E139" s="59">
        <v>0</v>
      </c>
      <c r="F139" s="59">
        <v>0</v>
      </c>
      <c r="G139" s="59" t="str">
        <f>IF(A139="","",個人種目!BE41)</f>
        <v/>
      </c>
      <c r="H139" s="62">
        <v>2</v>
      </c>
    </row>
    <row r="140" spans="1:8" x14ac:dyDescent="0.25">
      <c r="A140" s="59" t="str">
        <f>IF(個人種目!I42="","",個人種目!AP42)</f>
        <v/>
      </c>
      <c r="B140" s="59" t="str">
        <f>IF(A140="","",個人種目!AU42)</f>
        <v/>
      </c>
      <c r="C140" s="59" t="str">
        <f>IF(A140="","",個人種目!AZ42)</f>
        <v/>
      </c>
      <c r="D140" s="59" t="str">
        <f>IF(A140="","",個人種目!AF42)</f>
        <v/>
      </c>
      <c r="E140" s="59">
        <v>0</v>
      </c>
      <c r="F140" s="59">
        <v>0</v>
      </c>
      <c r="G140" s="59" t="str">
        <f>IF(A140="","",個人種目!BE42)</f>
        <v/>
      </c>
      <c r="H140" s="62">
        <v>2</v>
      </c>
    </row>
    <row r="141" spans="1:8" x14ac:dyDescent="0.25">
      <c r="A141" s="59" t="str">
        <f>IF(個人種目!I43="","",個人種目!AP43)</f>
        <v/>
      </c>
      <c r="B141" s="59" t="str">
        <f>IF(A141="","",個人種目!AU43)</f>
        <v/>
      </c>
      <c r="C141" s="59" t="str">
        <f>IF(A141="","",個人種目!AZ43)</f>
        <v/>
      </c>
      <c r="D141" s="59" t="str">
        <f>IF(A141="","",個人種目!AF43)</f>
        <v/>
      </c>
      <c r="E141" s="59">
        <v>0</v>
      </c>
      <c r="F141" s="59">
        <v>0</v>
      </c>
      <c r="G141" s="59" t="str">
        <f>IF(A141="","",個人種目!BE43)</f>
        <v/>
      </c>
      <c r="H141" s="62">
        <v>2</v>
      </c>
    </row>
    <row r="142" spans="1:8" x14ac:dyDescent="0.25">
      <c r="A142" s="59" t="str">
        <f>IF(個人種目!I44="","",個人種目!AP44)</f>
        <v/>
      </c>
      <c r="B142" s="59" t="str">
        <f>IF(A142="","",個人種目!AU44)</f>
        <v/>
      </c>
      <c r="C142" s="59" t="str">
        <f>IF(A142="","",個人種目!AZ44)</f>
        <v/>
      </c>
      <c r="D142" s="59" t="str">
        <f>IF(A142="","",個人種目!AF44)</f>
        <v/>
      </c>
      <c r="E142" s="59">
        <v>0</v>
      </c>
      <c r="F142" s="59">
        <v>0</v>
      </c>
      <c r="G142" s="59" t="str">
        <f>IF(A142="","",個人種目!BE44)</f>
        <v/>
      </c>
      <c r="H142" s="62">
        <v>2</v>
      </c>
    </row>
    <row r="143" spans="1:8" x14ac:dyDescent="0.25">
      <c r="A143" s="59" t="str">
        <f>IF(個人種目!I45="","",個人種目!AP45)</f>
        <v/>
      </c>
      <c r="B143" s="59" t="str">
        <f>IF(A143="","",個人種目!AU45)</f>
        <v/>
      </c>
      <c r="C143" s="59" t="str">
        <f>IF(A143="","",個人種目!AZ45)</f>
        <v/>
      </c>
      <c r="D143" s="59" t="str">
        <f>IF(A143="","",個人種目!AF45)</f>
        <v/>
      </c>
      <c r="E143" s="59">
        <v>0</v>
      </c>
      <c r="F143" s="59">
        <v>0</v>
      </c>
      <c r="G143" s="59" t="str">
        <f>IF(A143="","",個人種目!BE45)</f>
        <v/>
      </c>
      <c r="H143" s="62">
        <v>2</v>
      </c>
    </row>
    <row r="144" spans="1:8" x14ac:dyDescent="0.25">
      <c r="A144" s="59" t="str">
        <f>IF(個人種目!I46="","",個人種目!AP46)</f>
        <v/>
      </c>
      <c r="B144" s="59" t="str">
        <f>IF(A144="","",個人種目!AU46)</f>
        <v/>
      </c>
      <c r="C144" s="59" t="str">
        <f>IF(A144="","",個人種目!AZ46)</f>
        <v/>
      </c>
      <c r="D144" s="59" t="str">
        <f>IF(A144="","",個人種目!AF46)</f>
        <v/>
      </c>
      <c r="E144" s="59">
        <v>0</v>
      </c>
      <c r="F144" s="59">
        <v>0</v>
      </c>
      <c r="G144" s="59" t="str">
        <f>IF(A144="","",個人種目!BE46)</f>
        <v/>
      </c>
      <c r="H144" s="62">
        <v>2</v>
      </c>
    </row>
    <row r="145" spans="1:8" x14ac:dyDescent="0.25">
      <c r="A145" s="59" t="str">
        <f>IF(個人種目!I47="","",個人種目!AP47)</f>
        <v/>
      </c>
      <c r="B145" s="59" t="str">
        <f>IF(A145="","",個人種目!AU47)</f>
        <v/>
      </c>
      <c r="C145" s="59" t="str">
        <f>IF(A145="","",個人種目!AZ47)</f>
        <v/>
      </c>
      <c r="D145" s="59" t="str">
        <f>IF(A145="","",個人種目!AF47)</f>
        <v/>
      </c>
      <c r="E145" s="59">
        <v>0</v>
      </c>
      <c r="F145" s="59">
        <v>0</v>
      </c>
      <c r="G145" s="59" t="str">
        <f>IF(A145="","",個人種目!BE47)</f>
        <v/>
      </c>
      <c r="H145" s="62">
        <v>2</v>
      </c>
    </row>
    <row r="146" spans="1:8" x14ac:dyDescent="0.25">
      <c r="A146" s="59" t="str">
        <f>IF(個人種目!I48="","",個人種目!AP48)</f>
        <v/>
      </c>
      <c r="B146" s="59" t="str">
        <f>IF(A146="","",個人種目!AU48)</f>
        <v/>
      </c>
      <c r="C146" s="59" t="str">
        <f>IF(A146="","",個人種目!AZ48)</f>
        <v/>
      </c>
      <c r="D146" s="59" t="str">
        <f>IF(A146="","",個人種目!AF48)</f>
        <v/>
      </c>
      <c r="E146" s="59">
        <v>0</v>
      </c>
      <c r="F146" s="59">
        <v>0</v>
      </c>
      <c r="G146" s="59" t="str">
        <f>IF(A146="","",個人種目!BE48)</f>
        <v/>
      </c>
      <c r="H146" s="62">
        <v>2</v>
      </c>
    </row>
    <row r="147" spans="1:8" x14ac:dyDescent="0.25">
      <c r="A147" s="59" t="str">
        <f>IF(個人種目!I49="","",個人種目!AP49)</f>
        <v/>
      </c>
      <c r="B147" s="59" t="str">
        <f>IF(A147="","",個人種目!AU49)</f>
        <v/>
      </c>
      <c r="C147" s="59" t="str">
        <f>IF(A147="","",個人種目!AZ49)</f>
        <v/>
      </c>
      <c r="D147" s="59" t="str">
        <f>IF(A147="","",個人種目!AF49)</f>
        <v/>
      </c>
      <c r="E147" s="59">
        <v>0</v>
      </c>
      <c r="F147" s="59">
        <v>0</v>
      </c>
      <c r="G147" s="59" t="str">
        <f>IF(A147="","",個人種目!BE49)</f>
        <v/>
      </c>
      <c r="H147" s="62">
        <v>2</v>
      </c>
    </row>
    <row r="148" spans="1:8" x14ac:dyDescent="0.25">
      <c r="A148" s="59" t="str">
        <f>IF(個人種目!I50="","",個人種目!AP50)</f>
        <v/>
      </c>
      <c r="B148" s="59" t="str">
        <f>IF(A148="","",個人種目!AU50)</f>
        <v/>
      </c>
      <c r="C148" s="59" t="str">
        <f>IF(A148="","",個人種目!AZ50)</f>
        <v/>
      </c>
      <c r="D148" s="59" t="str">
        <f>IF(A148="","",個人種目!AF50)</f>
        <v/>
      </c>
      <c r="E148" s="59">
        <v>0</v>
      </c>
      <c r="F148" s="59">
        <v>0</v>
      </c>
      <c r="G148" s="59" t="str">
        <f>IF(A148="","",個人種目!BE50)</f>
        <v/>
      </c>
      <c r="H148" s="62">
        <v>2</v>
      </c>
    </row>
    <row r="149" spans="1:8" x14ac:dyDescent="0.25">
      <c r="A149" s="59" t="str">
        <f>IF(個人種目!I51="","",個人種目!AP51)</f>
        <v/>
      </c>
      <c r="B149" s="59" t="str">
        <f>IF(A149="","",個人種目!AU51)</f>
        <v/>
      </c>
      <c r="C149" s="59" t="str">
        <f>IF(A149="","",個人種目!AZ51)</f>
        <v/>
      </c>
      <c r="D149" s="59" t="str">
        <f>IF(A149="","",個人種目!AF51)</f>
        <v/>
      </c>
      <c r="E149" s="59">
        <v>0</v>
      </c>
      <c r="F149" s="59">
        <v>0</v>
      </c>
      <c r="G149" s="59" t="str">
        <f>IF(A149="","",個人種目!BE51)</f>
        <v/>
      </c>
      <c r="H149" s="62">
        <v>2</v>
      </c>
    </row>
    <row r="150" spans="1:8" x14ac:dyDescent="0.25">
      <c r="A150" s="59" t="str">
        <f>IF(個人種目!I52="","",個人種目!AP52)</f>
        <v/>
      </c>
      <c r="B150" s="59" t="str">
        <f>IF(A150="","",個人種目!AU52)</f>
        <v/>
      </c>
      <c r="C150" s="59" t="str">
        <f>IF(A150="","",個人種目!AZ52)</f>
        <v/>
      </c>
      <c r="D150" s="59" t="str">
        <f>IF(A150="","",個人種目!AF52)</f>
        <v/>
      </c>
      <c r="E150" s="59">
        <v>0</v>
      </c>
      <c r="F150" s="59">
        <v>0</v>
      </c>
      <c r="G150" s="59" t="str">
        <f>IF(A150="","",個人種目!BE52)</f>
        <v/>
      </c>
      <c r="H150" s="62">
        <v>2</v>
      </c>
    </row>
    <row r="151" spans="1:8" x14ac:dyDescent="0.25">
      <c r="A151" s="59" t="str">
        <f>IF(個人種目!I53="","",個人種目!AP53)</f>
        <v/>
      </c>
      <c r="B151" s="59" t="str">
        <f>IF(A151="","",個人種目!AU53)</f>
        <v/>
      </c>
      <c r="C151" s="59" t="str">
        <f>IF(A151="","",個人種目!AZ53)</f>
        <v/>
      </c>
      <c r="D151" s="59" t="str">
        <f>IF(A151="","",個人種目!AF53)</f>
        <v/>
      </c>
      <c r="E151" s="59">
        <v>0</v>
      </c>
      <c r="F151" s="59">
        <v>0</v>
      </c>
      <c r="G151" s="59" t="str">
        <f>IF(A151="","",個人種目!BE53)</f>
        <v/>
      </c>
      <c r="H151" s="62">
        <v>2</v>
      </c>
    </row>
    <row r="152" spans="1:8" x14ac:dyDescent="0.25">
      <c r="A152" s="59" t="str">
        <f>IF(個人種目!I54="","",個人種目!AP54)</f>
        <v/>
      </c>
      <c r="B152" s="59" t="str">
        <f>IF(A152="","",個人種目!AU54)</f>
        <v/>
      </c>
      <c r="C152" s="59" t="str">
        <f>IF(A152="","",個人種目!AZ54)</f>
        <v/>
      </c>
      <c r="D152" s="59" t="str">
        <f>IF(A152="","",個人種目!AF54)</f>
        <v/>
      </c>
      <c r="E152" s="59">
        <v>0</v>
      </c>
      <c r="F152" s="59">
        <v>0</v>
      </c>
      <c r="G152" s="59" t="str">
        <f>IF(A152="","",個人種目!BE54)</f>
        <v/>
      </c>
      <c r="H152" s="62">
        <v>2</v>
      </c>
    </row>
    <row r="153" spans="1:8" x14ac:dyDescent="0.25">
      <c r="A153" s="58" t="str">
        <f>IF(個人種目!I55="","",個人種目!AP55)</f>
        <v/>
      </c>
      <c r="B153" s="58" t="str">
        <f>IF(A153="","",個人種目!AU55)</f>
        <v/>
      </c>
      <c r="C153" s="58" t="str">
        <f>IF(A153="","",個人種目!AZ55)</f>
        <v/>
      </c>
      <c r="D153" s="58" t="str">
        <f>IF(A153="","",個人種目!AF55)</f>
        <v/>
      </c>
      <c r="E153" s="58">
        <v>0</v>
      </c>
      <c r="F153" s="58">
        <v>0</v>
      </c>
      <c r="G153" s="58" t="str">
        <f>IF(A153="","",個人種目!BE55)</f>
        <v/>
      </c>
      <c r="H153" s="65">
        <v>2</v>
      </c>
    </row>
    <row r="154" spans="1:8" x14ac:dyDescent="0.25">
      <c r="A154" s="59"/>
      <c r="B154" s="59"/>
      <c r="C154" s="59"/>
      <c r="D154" s="59"/>
      <c r="E154" s="59"/>
      <c r="F154" s="59"/>
      <c r="G154" s="59"/>
      <c r="H154" s="62"/>
    </row>
    <row r="155" spans="1:8" x14ac:dyDescent="0.25">
      <c r="A155" s="58"/>
      <c r="B155" s="58"/>
      <c r="C155" s="58"/>
      <c r="D155" s="58"/>
      <c r="E155" s="58"/>
      <c r="F155" s="58"/>
      <c r="G155" s="58"/>
      <c r="H155" s="65"/>
    </row>
    <row r="156" spans="1:8" x14ac:dyDescent="0.25">
      <c r="A156" s="59" t="str">
        <f>IF(個人種目!I58="","",個人種目!AP58)</f>
        <v/>
      </c>
      <c r="B156" s="59" t="str">
        <f>IF(A156="","",個人種目!AU58)</f>
        <v/>
      </c>
      <c r="C156" s="59" t="str">
        <f>IF(A156="","",個人種目!AZ58)</f>
        <v/>
      </c>
      <c r="D156" s="59" t="str">
        <f>IF(A156="","",個人種目!AF58)</f>
        <v/>
      </c>
      <c r="E156" s="59">
        <v>0</v>
      </c>
      <c r="F156" s="59">
        <v>5</v>
      </c>
      <c r="G156" s="59" t="str">
        <f>IF(A156="","",個人種目!BE58)</f>
        <v/>
      </c>
      <c r="H156" s="62">
        <v>2</v>
      </c>
    </row>
    <row r="157" spans="1:8" x14ac:dyDescent="0.25">
      <c r="A157" s="59" t="str">
        <f>IF(個人種目!I59="","",個人種目!AP59)</f>
        <v/>
      </c>
      <c r="B157" s="59" t="str">
        <f>IF(A157="","",個人種目!AU59)</f>
        <v/>
      </c>
      <c r="C157" s="59" t="str">
        <f>IF(A157="","",個人種目!AZ59)</f>
        <v/>
      </c>
      <c r="D157" s="59" t="str">
        <f>IF(A157="","",個人種目!AF59)</f>
        <v/>
      </c>
      <c r="E157" s="59">
        <v>0</v>
      </c>
      <c r="F157" s="59">
        <v>5</v>
      </c>
      <c r="G157" s="59" t="str">
        <f>IF(A157="","",個人種目!BE59)</f>
        <v/>
      </c>
      <c r="H157" s="62">
        <v>2</v>
      </c>
    </row>
    <row r="158" spans="1:8" x14ac:dyDescent="0.25">
      <c r="A158" s="59" t="str">
        <f>IF(個人種目!I60="","",個人種目!AP60)</f>
        <v/>
      </c>
      <c r="B158" s="59" t="str">
        <f>IF(A158="","",個人種目!AU60)</f>
        <v/>
      </c>
      <c r="C158" s="59" t="str">
        <f>IF(A158="","",個人種目!AZ60)</f>
        <v/>
      </c>
      <c r="D158" s="59" t="str">
        <f>IF(A158="","",個人種目!AF60)</f>
        <v/>
      </c>
      <c r="E158" s="59">
        <v>0</v>
      </c>
      <c r="F158" s="59">
        <v>5</v>
      </c>
      <c r="G158" s="59" t="str">
        <f>IF(A158="","",個人種目!BE60)</f>
        <v/>
      </c>
      <c r="H158" s="62">
        <v>2</v>
      </c>
    </row>
    <row r="159" spans="1:8" x14ac:dyDescent="0.25">
      <c r="A159" s="59" t="str">
        <f>IF(個人種目!I61="","",個人種目!AP61)</f>
        <v/>
      </c>
      <c r="B159" s="59" t="str">
        <f>IF(A159="","",個人種目!AU61)</f>
        <v/>
      </c>
      <c r="C159" s="59" t="str">
        <f>IF(A159="","",個人種目!AZ61)</f>
        <v/>
      </c>
      <c r="D159" s="59" t="str">
        <f>IF(A159="","",個人種目!AF61)</f>
        <v/>
      </c>
      <c r="E159" s="59">
        <v>0</v>
      </c>
      <c r="F159" s="59">
        <v>5</v>
      </c>
      <c r="G159" s="59" t="str">
        <f>IF(A159="","",個人種目!BE61)</f>
        <v/>
      </c>
      <c r="H159" s="62">
        <v>2</v>
      </c>
    </row>
    <row r="160" spans="1:8" x14ac:dyDescent="0.25">
      <c r="A160" s="59" t="str">
        <f>IF(個人種目!I62="","",個人種目!AP62)</f>
        <v/>
      </c>
      <c r="B160" s="59" t="str">
        <f>IF(A160="","",個人種目!AU62)</f>
        <v/>
      </c>
      <c r="C160" s="59" t="str">
        <f>IF(A160="","",個人種目!AZ62)</f>
        <v/>
      </c>
      <c r="D160" s="59" t="str">
        <f>IF(A160="","",個人種目!AF62)</f>
        <v/>
      </c>
      <c r="E160" s="59">
        <v>0</v>
      </c>
      <c r="F160" s="59">
        <v>5</v>
      </c>
      <c r="G160" s="59" t="str">
        <f>IF(A160="","",個人種目!BE62)</f>
        <v/>
      </c>
      <c r="H160" s="62">
        <v>2</v>
      </c>
    </row>
    <row r="161" spans="1:8" x14ac:dyDescent="0.25">
      <c r="A161" s="59" t="str">
        <f>IF(個人種目!I63="","",個人種目!AP63)</f>
        <v/>
      </c>
      <c r="B161" s="59" t="str">
        <f>IF(A161="","",個人種目!AU63)</f>
        <v/>
      </c>
      <c r="C161" s="59" t="str">
        <f>IF(A161="","",個人種目!AZ63)</f>
        <v/>
      </c>
      <c r="D161" s="59" t="str">
        <f>IF(A161="","",個人種目!AF63)</f>
        <v/>
      </c>
      <c r="E161" s="59">
        <v>0</v>
      </c>
      <c r="F161" s="59">
        <v>5</v>
      </c>
      <c r="G161" s="59" t="str">
        <f>IF(A161="","",個人種目!BE63)</f>
        <v/>
      </c>
      <c r="H161" s="62">
        <v>2</v>
      </c>
    </row>
    <row r="162" spans="1:8" x14ac:dyDescent="0.25">
      <c r="A162" s="59" t="str">
        <f>IF(個人種目!I64="","",個人種目!AP64)</f>
        <v/>
      </c>
      <c r="B162" s="59" t="str">
        <f>IF(A162="","",個人種目!AU64)</f>
        <v/>
      </c>
      <c r="C162" s="59" t="str">
        <f>IF(A162="","",個人種目!AZ64)</f>
        <v/>
      </c>
      <c r="D162" s="59" t="str">
        <f>IF(A162="","",個人種目!AF64)</f>
        <v/>
      </c>
      <c r="E162" s="59">
        <v>0</v>
      </c>
      <c r="F162" s="59">
        <v>5</v>
      </c>
      <c r="G162" s="59" t="str">
        <f>IF(A162="","",個人種目!BE64)</f>
        <v/>
      </c>
      <c r="H162" s="62">
        <v>2</v>
      </c>
    </row>
    <row r="163" spans="1:8" x14ac:dyDescent="0.25">
      <c r="A163" s="59" t="str">
        <f>IF(個人種目!I65="","",個人種目!AP65)</f>
        <v/>
      </c>
      <c r="B163" s="59" t="str">
        <f>IF(A163="","",個人種目!AU65)</f>
        <v/>
      </c>
      <c r="C163" s="59" t="str">
        <f>IF(A163="","",個人種目!AZ65)</f>
        <v/>
      </c>
      <c r="D163" s="59" t="str">
        <f>IF(A163="","",個人種目!AF65)</f>
        <v/>
      </c>
      <c r="E163" s="59">
        <v>0</v>
      </c>
      <c r="F163" s="59">
        <v>5</v>
      </c>
      <c r="G163" s="59" t="str">
        <f>IF(A163="","",個人種目!BE65)</f>
        <v/>
      </c>
      <c r="H163" s="62">
        <v>2</v>
      </c>
    </row>
    <row r="164" spans="1:8" x14ac:dyDescent="0.25">
      <c r="A164" s="59" t="str">
        <f>IF(個人種目!I66="","",個人種目!AP66)</f>
        <v/>
      </c>
      <c r="B164" s="59" t="str">
        <f>IF(A164="","",個人種目!AU66)</f>
        <v/>
      </c>
      <c r="C164" s="59" t="str">
        <f>IF(A164="","",個人種目!AZ66)</f>
        <v/>
      </c>
      <c r="D164" s="59" t="str">
        <f>IF(A164="","",個人種目!AF66)</f>
        <v/>
      </c>
      <c r="E164" s="59">
        <v>0</v>
      </c>
      <c r="F164" s="59">
        <v>5</v>
      </c>
      <c r="G164" s="59" t="str">
        <f>IF(A164="","",個人種目!BE66)</f>
        <v/>
      </c>
      <c r="H164" s="62">
        <v>2</v>
      </c>
    </row>
    <row r="165" spans="1:8" x14ac:dyDescent="0.25">
      <c r="A165" s="59" t="str">
        <f>IF(個人種目!I67="","",個人種目!AP67)</f>
        <v/>
      </c>
      <c r="B165" s="59" t="str">
        <f>IF(A165="","",個人種目!AU67)</f>
        <v/>
      </c>
      <c r="C165" s="59" t="str">
        <f>IF(A165="","",個人種目!AZ67)</f>
        <v/>
      </c>
      <c r="D165" s="59" t="str">
        <f>IF(A165="","",個人種目!AF67)</f>
        <v/>
      </c>
      <c r="E165" s="59">
        <v>0</v>
      </c>
      <c r="F165" s="59">
        <v>5</v>
      </c>
      <c r="G165" s="59" t="str">
        <f>IF(A165="","",個人種目!BE67)</f>
        <v/>
      </c>
      <c r="H165" s="62">
        <v>2</v>
      </c>
    </row>
    <row r="166" spans="1:8" x14ac:dyDescent="0.25">
      <c r="A166" s="59" t="str">
        <f>IF(個人種目!I68="","",個人種目!AP68)</f>
        <v/>
      </c>
      <c r="B166" s="59" t="str">
        <f>IF(A166="","",個人種目!AU68)</f>
        <v/>
      </c>
      <c r="C166" s="59" t="str">
        <f>IF(A166="","",個人種目!AZ68)</f>
        <v/>
      </c>
      <c r="D166" s="59" t="str">
        <f>IF(A166="","",個人種目!AF68)</f>
        <v/>
      </c>
      <c r="E166" s="59">
        <v>0</v>
      </c>
      <c r="F166" s="59">
        <v>5</v>
      </c>
      <c r="G166" s="59" t="str">
        <f>IF(A166="","",個人種目!BE68)</f>
        <v/>
      </c>
      <c r="H166" s="62">
        <v>2</v>
      </c>
    </row>
    <row r="167" spans="1:8" x14ac:dyDescent="0.25">
      <c r="A167" s="59" t="str">
        <f>IF(個人種目!I69="","",個人種目!AP69)</f>
        <v/>
      </c>
      <c r="B167" s="59" t="str">
        <f>IF(A167="","",個人種目!AU69)</f>
        <v/>
      </c>
      <c r="C167" s="59" t="str">
        <f>IF(A167="","",個人種目!AZ69)</f>
        <v/>
      </c>
      <c r="D167" s="59" t="str">
        <f>IF(A167="","",個人種目!AF69)</f>
        <v/>
      </c>
      <c r="E167" s="59">
        <v>0</v>
      </c>
      <c r="F167" s="59">
        <v>5</v>
      </c>
      <c r="G167" s="59" t="str">
        <f>IF(A167="","",個人種目!BE69)</f>
        <v/>
      </c>
      <c r="H167" s="62">
        <v>2</v>
      </c>
    </row>
    <row r="168" spans="1:8" x14ac:dyDescent="0.25">
      <c r="A168" s="59" t="str">
        <f>IF(個人種目!I70="","",個人種目!AP70)</f>
        <v/>
      </c>
      <c r="B168" s="59" t="str">
        <f>IF(A168="","",個人種目!AU70)</f>
        <v/>
      </c>
      <c r="C168" s="59" t="str">
        <f>IF(A168="","",個人種目!AZ70)</f>
        <v/>
      </c>
      <c r="D168" s="59" t="str">
        <f>IF(A168="","",個人種目!AF70)</f>
        <v/>
      </c>
      <c r="E168" s="59">
        <v>0</v>
      </c>
      <c r="F168" s="59">
        <v>5</v>
      </c>
      <c r="G168" s="59" t="str">
        <f>IF(A168="","",個人種目!BE70)</f>
        <v/>
      </c>
      <c r="H168" s="62">
        <v>2</v>
      </c>
    </row>
    <row r="169" spans="1:8" x14ac:dyDescent="0.25">
      <c r="A169" s="59" t="str">
        <f>IF(個人種目!I71="","",個人種目!AP71)</f>
        <v/>
      </c>
      <c r="B169" s="59" t="str">
        <f>IF(A169="","",個人種目!AU71)</f>
        <v/>
      </c>
      <c r="C169" s="59" t="str">
        <f>IF(A169="","",個人種目!AZ71)</f>
        <v/>
      </c>
      <c r="D169" s="59" t="str">
        <f>IF(A169="","",個人種目!AF71)</f>
        <v/>
      </c>
      <c r="E169" s="59">
        <v>0</v>
      </c>
      <c r="F169" s="59">
        <v>5</v>
      </c>
      <c r="G169" s="59" t="str">
        <f>IF(A169="","",個人種目!BE71)</f>
        <v/>
      </c>
      <c r="H169" s="62">
        <v>2</v>
      </c>
    </row>
    <row r="170" spans="1:8" x14ac:dyDescent="0.25">
      <c r="A170" s="59" t="str">
        <f>IF(個人種目!I72="","",個人種目!AP72)</f>
        <v/>
      </c>
      <c r="B170" s="59" t="str">
        <f>IF(A170="","",個人種目!AU72)</f>
        <v/>
      </c>
      <c r="C170" s="59" t="str">
        <f>IF(A170="","",個人種目!AZ72)</f>
        <v/>
      </c>
      <c r="D170" s="59" t="str">
        <f>IF(A170="","",個人種目!AF72)</f>
        <v/>
      </c>
      <c r="E170" s="59">
        <v>0</v>
      </c>
      <c r="F170" s="59">
        <v>5</v>
      </c>
      <c r="G170" s="59" t="str">
        <f>IF(A170="","",個人種目!BE72)</f>
        <v/>
      </c>
      <c r="H170" s="62">
        <v>2</v>
      </c>
    </row>
    <row r="171" spans="1:8" x14ac:dyDescent="0.25">
      <c r="A171" s="59" t="str">
        <f>IF(個人種目!I73="","",個人種目!AP73)</f>
        <v/>
      </c>
      <c r="B171" s="59" t="str">
        <f>IF(A171="","",個人種目!AU73)</f>
        <v/>
      </c>
      <c r="C171" s="59" t="str">
        <f>IF(A171="","",個人種目!AZ73)</f>
        <v/>
      </c>
      <c r="D171" s="59" t="str">
        <f>IF(A171="","",個人種目!AF73)</f>
        <v/>
      </c>
      <c r="E171" s="59">
        <v>0</v>
      </c>
      <c r="F171" s="59">
        <v>5</v>
      </c>
      <c r="G171" s="59" t="str">
        <f>IF(A171="","",個人種目!BE73)</f>
        <v/>
      </c>
      <c r="H171" s="62">
        <v>2</v>
      </c>
    </row>
    <row r="172" spans="1:8" x14ac:dyDescent="0.25">
      <c r="A172" s="59" t="str">
        <f>IF(個人種目!I74="","",個人種目!AP74)</f>
        <v/>
      </c>
      <c r="B172" s="59" t="str">
        <f>IF(A172="","",個人種目!AU74)</f>
        <v/>
      </c>
      <c r="C172" s="59" t="str">
        <f>IF(A172="","",個人種目!AZ74)</f>
        <v/>
      </c>
      <c r="D172" s="59" t="str">
        <f>IF(A172="","",個人種目!AF74)</f>
        <v/>
      </c>
      <c r="E172" s="59">
        <v>0</v>
      </c>
      <c r="F172" s="59">
        <v>5</v>
      </c>
      <c r="G172" s="59" t="str">
        <f>IF(A172="","",個人種目!BE74)</f>
        <v/>
      </c>
      <c r="H172" s="62">
        <v>2</v>
      </c>
    </row>
    <row r="173" spans="1:8" x14ac:dyDescent="0.25">
      <c r="A173" s="59" t="str">
        <f>IF(個人種目!I75="","",個人種目!AP75)</f>
        <v/>
      </c>
      <c r="B173" s="59" t="str">
        <f>IF(A173="","",個人種目!AU75)</f>
        <v/>
      </c>
      <c r="C173" s="59" t="str">
        <f>IF(A173="","",個人種目!AZ75)</f>
        <v/>
      </c>
      <c r="D173" s="59" t="str">
        <f>IF(A173="","",個人種目!AF75)</f>
        <v/>
      </c>
      <c r="E173" s="59">
        <v>0</v>
      </c>
      <c r="F173" s="59">
        <v>5</v>
      </c>
      <c r="G173" s="59" t="str">
        <f>IF(A173="","",個人種目!BE75)</f>
        <v/>
      </c>
      <c r="H173" s="62">
        <v>2</v>
      </c>
    </row>
    <row r="174" spans="1:8" x14ac:dyDescent="0.25">
      <c r="A174" s="59" t="str">
        <f>IF(個人種目!I76="","",個人種目!AP76)</f>
        <v/>
      </c>
      <c r="B174" s="59" t="str">
        <f>IF(A174="","",個人種目!AU76)</f>
        <v/>
      </c>
      <c r="C174" s="59" t="str">
        <f>IF(A174="","",個人種目!AZ76)</f>
        <v/>
      </c>
      <c r="D174" s="59" t="str">
        <f>IF(A174="","",個人種目!AF76)</f>
        <v/>
      </c>
      <c r="E174" s="59">
        <v>0</v>
      </c>
      <c r="F174" s="59">
        <v>5</v>
      </c>
      <c r="G174" s="59" t="str">
        <f>IF(A174="","",個人種目!BE76)</f>
        <v/>
      </c>
      <c r="H174" s="62">
        <v>2</v>
      </c>
    </row>
    <row r="175" spans="1:8" x14ac:dyDescent="0.25">
      <c r="A175" s="59" t="str">
        <f>IF(個人種目!I77="","",個人種目!AP77)</f>
        <v/>
      </c>
      <c r="B175" s="59" t="str">
        <f>IF(A175="","",個人種目!AU77)</f>
        <v/>
      </c>
      <c r="C175" s="59" t="str">
        <f>IF(A175="","",個人種目!AZ77)</f>
        <v/>
      </c>
      <c r="D175" s="59" t="str">
        <f>IF(A175="","",個人種目!AF77)</f>
        <v/>
      </c>
      <c r="E175" s="59">
        <v>0</v>
      </c>
      <c r="F175" s="59">
        <v>5</v>
      </c>
      <c r="G175" s="59" t="str">
        <f>IF(A175="","",個人種目!BE77)</f>
        <v/>
      </c>
      <c r="H175" s="62">
        <v>2</v>
      </c>
    </row>
    <row r="176" spans="1:8" x14ac:dyDescent="0.25">
      <c r="A176" s="59" t="str">
        <f>IF(個人種目!I78="","",個人種目!AP78)</f>
        <v/>
      </c>
      <c r="B176" s="59" t="str">
        <f>IF(A176="","",個人種目!AU78)</f>
        <v/>
      </c>
      <c r="C176" s="59" t="str">
        <f>IF(A176="","",個人種目!AZ78)</f>
        <v/>
      </c>
      <c r="D176" s="59" t="str">
        <f>IF(A176="","",個人種目!AF78)</f>
        <v/>
      </c>
      <c r="E176" s="59">
        <v>0</v>
      </c>
      <c r="F176" s="59">
        <v>5</v>
      </c>
      <c r="G176" s="59" t="str">
        <f>IF(A176="","",個人種目!BE78)</f>
        <v/>
      </c>
      <c r="H176" s="62">
        <v>2</v>
      </c>
    </row>
    <row r="177" spans="1:8" x14ac:dyDescent="0.25">
      <c r="A177" s="59" t="str">
        <f>IF(個人種目!I79="","",個人種目!AP79)</f>
        <v/>
      </c>
      <c r="B177" s="59" t="str">
        <f>IF(A177="","",個人種目!AU79)</f>
        <v/>
      </c>
      <c r="C177" s="59" t="str">
        <f>IF(A177="","",個人種目!AZ79)</f>
        <v/>
      </c>
      <c r="D177" s="59" t="str">
        <f>IF(A177="","",個人種目!AF79)</f>
        <v/>
      </c>
      <c r="E177" s="59">
        <v>0</v>
      </c>
      <c r="F177" s="59">
        <v>5</v>
      </c>
      <c r="G177" s="59" t="str">
        <f>IF(A177="","",個人種目!BE79)</f>
        <v/>
      </c>
      <c r="H177" s="62">
        <v>2</v>
      </c>
    </row>
    <row r="178" spans="1:8" x14ac:dyDescent="0.25">
      <c r="A178" s="59" t="str">
        <f>IF(個人種目!I80="","",個人種目!AP80)</f>
        <v/>
      </c>
      <c r="B178" s="59" t="str">
        <f>IF(A178="","",個人種目!AU80)</f>
        <v/>
      </c>
      <c r="C178" s="59" t="str">
        <f>IF(A178="","",個人種目!AZ80)</f>
        <v/>
      </c>
      <c r="D178" s="59" t="str">
        <f>IF(A178="","",個人種目!AF80)</f>
        <v/>
      </c>
      <c r="E178" s="59">
        <v>0</v>
      </c>
      <c r="F178" s="59">
        <v>5</v>
      </c>
      <c r="G178" s="59" t="str">
        <f>IF(A178="","",個人種目!BE80)</f>
        <v/>
      </c>
      <c r="H178" s="62">
        <v>2</v>
      </c>
    </row>
    <row r="179" spans="1:8" x14ac:dyDescent="0.25">
      <c r="A179" s="59" t="str">
        <f>IF(個人種目!I81="","",個人種目!AP81)</f>
        <v/>
      </c>
      <c r="B179" s="59" t="str">
        <f>IF(A179="","",個人種目!AU81)</f>
        <v/>
      </c>
      <c r="C179" s="59" t="str">
        <f>IF(A179="","",個人種目!AZ81)</f>
        <v/>
      </c>
      <c r="D179" s="59" t="str">
        <f>IF(A179="","",個人種目!AF81)</f>
        <v/>
      </c>
      <c r="E179" s="59">
        <v>0</v>
      </c>
      <c r="F179" s="59">
        <v>5</v>
      </c>
      <c r="G179" s="59" t="str">
        <f>IF(A179="","",個人種目!BE81)</f>
        <v/>
      </c>
      <c r="H179" s="62">
        <v>2</v>
      </c>
    </row>
    <row r="180" spans="1:8" x14ac:dyDescent="0.25">
      <c r="A180" s="59" t="str">
        <f>IF(個人種目!I82="","",個人種目!AP82)</f>
        <v/>
      </c>
      <c r="B180" s="59" t="str">
        <f>IF(A180="","",個人種目!AU82)</f>
        <v/>
      </c>
      <c r="C180" s="59" t="str">
        <f>IF(A180="","",個人種目!AZ82)</f>
        <v/>
      </c>
      <c r="D180" s="59" t="str">
        <f>IF(A180="","",個人種目!AF82)</f>
        <v/>
      </c>
      <c r="E180" s="59">
        <v>0</v>
      </c>
      <c r="F180" s="59">
        <v>5</v>
      </c>
      <c r="G180" s="59" t="str">
        <f>IF(A180="","",個人種目!BE82)</f>
        <v/>
      </c>
      <c r="H180" s="62">
        <v>2</v>
      </c>
    </row>
    <row r="181" spans="1:8" x14ac:dyDescent="0.25">
      <c r="A181" s="59" t="str">
        <f>IF(個人種目!I83="","",個人種目!AP83)</f>
        <v/>
      </c>
      <c r="B181" s="59" t="str">
        <f>IF(A181="","",個人種目!AU83)</f>
        <v/>
      </c>
      <c r="C181" s="59" t="str">
        <f>IF(A181="","",個人種目!AZ83)</f>
        <v/>
      </c>
      <c r="D181" s="59" t="str">
        <f>IF(A181="","",個人種目!AF83)</f>
        <v/>
      </c>
      <c r="E181" s="59">
        <v>0</v>
      </c>
      <c r="F181" s="59">
        <v>5</v>
      </c>
      <c r="G181" s="59" t="str">
        <f>IF(A181="","",個人種目!BE83)</f>
        <v/>
      </c>
      <c r="H181" s="62">
        <v>2</v>
      </c>
    </row>
    <row r="182" spans="1:8" x14ac:dyDescent="0.25">
      <c r="A182" s="59" t="str">
        <f>IF(個人種目!I84="","",個人種目!AP84)</f>
        <v/>
      </c>
      <c r="B182" s="59" t="str">
        <f>IF(A182="","",個人種目!AU84)</f>
        <v/>
      </c>
      <c r="C182" s="59" t="str">
        <f>IF(A182="","",個人種目!AZ84)</f>
        <v/>
      </c>
      <c r="D182" s="59" t="str">
        <f>IF(A182="","",個人種目!AF84)</f>
        <v/>
      </c>
      <c r="E182" s="59">
        <v>0</v>
      </c>
      <c r="F182" s="59">
        <v>5</v>
      </c>
      <c r="G182" s="59" t="str">
        <f>IF(A182="","",個人種目!BE84)</f>
        <v/>
      </c>
      <c r="H182" s="62">
        <v>2</v>
      </c>
    </row>
    <row r="183" spans="1:8" x14ac:dyDescent="0.25">
      <c r="A183" s="59" t="str">
        <f>IF(個人種目!I85="","",個人種目!AP85)</f>
        <v/>
      </c>
      <c r="B183" s="59" t="str">
        <f>IF(A183="","",個人種目!AU85)</f>
        <v/>
      </c>
      <c r="C183" s="59" t="str">
        <f>IF(A183="","",個人種目!AZ85)</f>
        <v/>
      </c>
      <c r="D183" s="59" t="str">
        <f>IF(A183="","",個人種目!AF85)</f>
        <v/>
      </c>
      <c r="E183" s="59">
        <v>0</v>
      </c>
      <c r="F183" s="59">
        <v>5</v>
      </c>
      <c r="G183" s="59" t="str">
        <f>IF(A183="","",個人種目!BE85)</f>
        <v/>
      </c>
      <c r="H183" s="62">
        <v>2</v>
      </c>
    </row>
    <row r="184" spans="1:8" x14ac:dyDescent="0.25">
      <c r="A184" s="59" t="str">
        <f>IF(個人種目!I86="","",個人種目!AP86)</f>
        <v/>
      </c>
      <c r="B184" s="59" t="str">
        <f>IF(A184="","",個人種目!AU86)</f>
        <v/>
      </c>
      <c r="C184" s="59" t="str">
        <f>IF(A184="","",個人種目!AZ86)</f>
        <v/>
      </c>
      <c r="D184" s="59" t="str">
        <f>IF(A184="","",個人種目!AF86)</f>
        <v/>
      </c>
      <c r="E184" s="59">
        <v>0</v>
      </c>
      <c r="F184" s="59">
        <v>5</v>
      </c>
      <c r="G184" s="59" t="str">
        <f>IF(A184="","",個人種目!BE86)</f>
        <v/>
      </c>
      <c r="H184" s="62">
        <v>2</v>
      </c>
    </row>
    <row r="185" spans="1:8" x14ac:dyDescent="0.25">
      <c r="A185" s="59" t="str">
        <f>IF(個人種目!I87="","",個人種目!AP87)</f>
        <v/>
      </c>
      <c r="B185" s="59" t="str">
        <f>IF(A185="","",個人種目!AU87)</f>
        <v/>
      </c>
      <c r="C185" s="59" t="str">
        <f>IF(A185="","",個人種目!AZ87)</f>
        <v/>
      </c>
      <c r="D185" s="59" t="str">
        <f>IF(A185="","",個人種目!AF87)</f>
        <v/>
      </c>
      <c r="E185" s="59">
        <v>0</v>
      </c>
      <c r="F185" s="59">
        <v>5</v>
      </c>
      <c r="G185" s="59" t="str">
        <f>IF(A185="","",個人種目!BE87)</f>
        <v/>
      </c>
      <c r="H185" s="62">
        <v>2</v>
      </c>
    </row>
    <row r="186" spans="1:8" x14ac:dyDescent="0.25">
      <c r="A186" s="59" t="str">
        <f>IF(個人種目!I88="","",個人種目!AP88)</f>
        <v/>
      </c>
      <c r="B186" s="59" t="str">
        <f>IF(A186="","",個人種目!AU88)</f>
        <v/>
      </c>
      <c r="C186" s="59" t="str">
        <f>IF(A186="","",個人種目!AZ88)</f>
        <v/>
      </c>
      <c r="D186" s="59" t="str">
        <f>IF(A186="","",個人種目!AF88)</f>
        <v/>
      </c>
      <c r="E186" s="59">
        <v>0</v>
      </c>
      <c r="F186" s="59">
        <v>5</v>
      </c>
      <c r="G186" s="59" t="str">
        <f>IF(A186="","",個人種目!BE88)</f>
        <v/>
      </c>
      <c r="H186" s="62">
        <v>2</v>
      </c>
    </row>
    <row r="187" spans="1:8" x14ac:dyDescent="0.25">
      <c r="A187" s="59" t="str">
        <f>IF(個人種目!I89="","",個人種目!AP89)</f>
        <v/>
      </c>
      <c r="B187" s="59" t="str">
        <f>IF(A187="","",個人種目!AU89)</f>
        <v/>
      </c>
      <c r="C187" s="59" t="str">
        <f>IF(A187="","",個人種目!AZ89)</f>
        <v/>
      </c>
      <c r="D187" s="59" t="str">
        <f>IF(A187="","",個人種目!AF89)</f>
        <v/>
      </c>
      <c r="E187" s="59">
        <v>0</v>
      </c>
      <c r="F187" s="59">
        <v>5</v>
      </c>
      <c r="G187" s="59" t="str">
        <f>IF(A187="","",個人種目!BE89)</f>
        <v/>
      </c>
      <c r="H187" s="62">
        <v>2</v>
      </c>
    </row>
    <row r="188" spans="1:8" x14ac:dyDescent="0.25">
      <c r="A188" s="59" t="str">
        <f>IF(個人種目!I90="","",個人種目!AP90)</f>
        <v/>
      </c>
      <c r="B188" s="59" t="str">
        <f>IF(A188="","",個人種目!AU90)</f>
        <v/>
      </c>
      <c r="C188" s="59" t="str">
        <f>IF(A188="","",個人種目!AZ90)</f>
        <v/>
      </c>
      <c r="D188" s="59" t="str">
        <f>IF(A188="","",個人種目!AF90)</f>
        <v/>
      </c>
      <c r="E188" s="59">
        <v>0</v>
      </c>
      <c r="F188" s="59">
        <v>5</v>
      </c>
      <c r="G188" s="59" t="str">
        <f>IF(A188="","",個人種目!BE90)</f>
        <v/>
      </c>
      <c r="H188" s="62">
        <v>2</v>
      </c>
    </row>
    <row r="189" spans="1:8" x14ac:dyDescent="0.25">
      <c r="A189" s="59" t="str">
        <f>IF(個人種目!I91="","",個人種目!AP91)</f>
        <v/>
      </c>
      <c r="B189" s="59" t="str">
        <f>IF(A189="","",個人種目!AU91)</f>
        <v/>
      </c>
      <c r="C189" s="59" t="str">
        <f>IF(A189="","",個人種目!AZ91)</f>
        <v/>
      </c>
      <c r="D189" s="59" t="str">
        <f>IF(A189="","",個人種目!AF91)</f>
        <v/>
      </c>
      <c r="E189" s="59">
        <v>0</v>
      </c>
      <c r="F189" s="59">
        <v>5</v>
      </c>
      <c r="G189" s="59" t="str">
        <f>IF(A189="","",個人種目!BE91)</f>
        <v/>
      </c>
      <c r="H189" s="62">
        <v>2</v>
      </c>
    </row>
    <row r="190" spans="1:8" x14ac:dyDescent="0.25">
      <c r="A190" s="59" t="str">
        <f>IF(個人種目!I92="","",個人種目!AP92)</f>
        <v/>
      </c>
      <c r="B190" s="59" t="str">
        <f>IF(A190="","",個人種目!AU92)</f>
        <v/>
      </c>
      <c r="C190" s="59" t="str">
        <f>IF(A190="","",個人種目!AZ92)</f>
        <v/>
      </c>
      <c r="D190" s="59" t="str">
        <f>IF(A190="","",個人種目!AF92)</f>
        <v/>
      </c>
      <c r="E190" s="59">
        <v>0</v>
      </c>
      <c r="F190" s="59">
        <v>5</v>
      </c>
      <c r="G190" s="59" t="str">
        <f>IF(A190="","",個人種目!BE92)</f>
        <v/>
      </c>
      <c r="H190" s="62">
        <v>2</v>
      </c>
    </row>
    <row r="191" spans="1:8" x14ac:dyDescent="0.25">
      <c r="A191" s="59" t="str">
        <f>IF(個人種目!I93="","",個人種目!AP93)</f>
        <v/>
      </c>
      <c r="B191" s="59" t="str">
        <f>IF(A191="","",個人種目!AU93)</f>
        <v/>
      </c>
      <c r="C191" s="59" t="str">
        <f>IF(A191="","",個人種目!AZ93)</f>
        <v/>
      </c>
      <c r="D191" s="59" t="str">
        <f>IF(A191="","",個人種目!AF93)</f>
        <v/>
      </c>
      <c r="E191" s="59">
        <v>0</v>
      </c>
      <c r="F191" s="59">
        <v>5</v>
      </c>
      <c r="G191" s="59" t="str">
        <f>IF(A191="","",個人種目!BE93)</f>
        <v/>
      </c>
      <c r="H191" s="62">
        <v>2</v>
      </c>
    </row>
    <row r="192" spans="1:8" x14ac:dyDescent="0.25">
      <c r="A192" s="59" t="str">
        <f>IF(個人種目!I94="","",個人種目!AP94)</f>
        <v/>
      </c>
      <c r="B192" s="59" t="str">
        <f>IF(A192="","",個人種目!AU94)</f>
        <v/>
      </c>
      <c r="C192" s="59" t="str">
        <f>IF(A192="","",個人種目!AZ94)</f>
        <v/>
      </c>
      <c r="D192" s="59" t="str">
        <f>IF(A192="","",個人種目!AF94)</f>
        <v/>
      </c>
      <c r="E192" s="59">
        <v>0</v>
      </c>
      <c r="F192" s="59">
        <v>5</v>
      </c>
      <c r="G192" s="59" t="str">
        <f>IF(A192="","",個人種目!BE94)</f>
        <v/>
      </c>
      <c r="H192" s="62">
        <v>2</v>
      </c>
    </row>
    <row r="193" spans="1:8" x14ac:dyDescent="0.25">
      <c r="A193" s="59" t="str">
        <f>IF(個人種目!I95="","",個人種目!AP95)</f>
        <v/>
      </c>
      <c r="B193" s="59" t="str">
        <f>IF(A193="","",個人種目!AU95)</f>
        <v/>
      </c>
      <c r="C193" s="59" t="str">
        <f>IF(A193="","",個人種目!AZ95)</f>
        <v/>
      </c>
      <c r="D193" s="59" t="str">
        <f>IF(A193="","",個人種目!AF95)</f>
        <v/>
      </c>
      <c r="E193" s="59">
        <v>0</v>
      </c>
      <c r="F193" s="59">
        <v>5</v>
      </c>
      <c r="G193" s="59" t="str">
        <f>IF(A193="","",個人種目!BE95)</f>
        <v/>
      </c>
      <c r="H193" s="62">
        <v>2</v>
      </c>
    </row>
    <row r="194" spans="1:8" x14ac:dyDescent="0.25">
      <c r="A194" s="59" t="str">
        <f>IF(個人種目!I96="","",個人種目!AP96)</f>
        <v/>
      </c>
      <c r="B194" s="59" t="str">
        <f>IF(A194="","",個人種目!AU96)</f>
        <v/>
      </c>
      <c r="C194" s="59" t="str">
        <f>IF(A194="","",個人種目!AZ96)</f>
        <v/>
      </c>
      <c r="D194" s="59" t="str">
        <f>IF(A194="","",個人種目!AF96)</f>
        <v/>
      </c>
      <c r="E194" s="59">
        <v>0</v>
      </c>
      <c r="F194" s="59">
        <v>5</v>
      </c>
      <c r="G194" s="59" t="str">
        <f>IF(A194="","",個人種目!BE96)</f>
        <v/>
      </c>
      <c r="H194" s="62">
        <v>2</v>
      </c>
    </row>
    <row r="195" spans="1:8" x14ac:dyDescent="0.25">
      <c r="A195" s="59" t="str">
        <f>IF(個人種目!I97="","",個人種目!AP97)</f>
        <v/>
      </c>
      <c r="B195" s="59" t="str">
        <f>IF(A195="","",個人種目!AU97)</f>
        <v/>
      </c>
      <c r="C195" s="59" t="str">
        <f>IF(A195="","",個人種目!AZ97)</f>
        <v/>
      </c>
      <c r="D195" s="59" t="str">
        <f>IF(A195="","",個人種目!AF97)</f>
        <v/>
      </c>
      <c r="E195" s="59">
        <v>0</v>
      </c>
      <c r="F195" s="59">
        <v>5</v>
      </c>
      <c r="G195" s="59" t="str">
        <f>IF(A195="","",個人種目!BE97)</f>
        <v/>
      </c>
      <c r="H195" s="62">
        <v>2</v>
      </c>
    </row>
    <row r="196" spans="1:8" x14ac:dyDescent="0.25">
      <c r="A196" s="59" t="str">
        <f>IF(個人種目!I98="","",個人種目!AP98)</f>
        <v/>
      </c>
      <c r="B196" s="59" t="str">
        <f>IF(A196="","",個人種目!AU98)</f>
        <v/>
      </c>
      <c r="C196" s="59" t="str">
        <f>IF(A196="","",個人種目!AZ98)</f>
        <v/>
      </c>
      <c r="D196" s="59" t="str">
        <f>IF(A196="","",個人種目!AF98)</f>
        <v/>
      </c>
      <c r="E196" s="59">
        <v>0</v>
      </c>
      <c r="F196" s="59">
        <v>5</v>
      </c>
      <c r="G196" s="59" t="str">
        <f>IF(A196="","",個人種目!BE98)</f>
        <v/>
      </c>
      <c r="H196" s="62">
        <v>2</v>
      </c>
    </row>
    <row r="197" spans="1:8" x14ac:dyDescent="0.25">
      <c r="A197" s="59" t="str">
        <f>IF(個人種目!I99="","",個人種目!AP99)</f>
        <v/>
      </c>
      <c r="B197" s="59" t="str">
        <f>IF(A197="","",個人種目!AU99)</f>
        <v/>
      </c>
      <c r="C197" s="59" t="str">
        <f>IF(A197="","",個人種目!AZ99)</f>
        <v/>
      </c>
      <c r="D197" s="59" t="str">
        <f>IF(A197="","",個人種目!AF99)</f>
        <v/>
      </c>
      <c r="E197" s="59">
        <v>0</v>
      </c>
      <c r="F197" s="59">
        <v>5</v>
      </c>
      <c r="G197" s="59" t="str">
        <f>IF(A197="","",個人種目!BE99)</f>
        <v/>
      </c>
      <c r="H197" s="62">
        <v>2</v>
      </c>
    </row>
    <row r="198" spans="1:8" x14ac:dyDescent="0.25">
      <c r="A198" s="59" t="str">
        <f>IF(個人種目!I100="","",個人種目!AP100)</f>
        <v/>
      </c>
      <c r="B198" s="59" t="str">
        <f>IF(A198="","",個人種目!AU100)</f>
        <v/>
      </c>
      <c r="C198" s="59" t="str">
        <f>IF(A198="","",個人種目!AZ100)</f>
        <v/>
      </c>
      <c r="D198" s="59" t="str">
        <f>IF(A198="","",個人種目!AF100)</f>
        <v/>
      </c>
      <c r="E198" s="59">
        <v>0</v>
      </c>
      <c r="F198" s="59">
        <v>5</v>
      </c>
      <c r="G198" s="59" t="str">
        <f>IF(A198="","",個人種目!BE100)</f>
        <v/>
      </c>
      <c r="H198" s="62">
        <v>2</v>
      </c>
    </row>
    <row r="199" spans="1:8" x14ac:dyDescent="0.25">
      <c r="A199" s="59" t="str">
        <f>IF(個人種目!I101="","",個人種目!AP101)</f>
        <v/>
      </c>
      <c r="B199" s="59" t="str">
        <f>IF(A199="","",個人種目!AU101)</f>
        <v/>
      </c>
      <c r="C199" s="59" t="str">
        <f>IF(A199="","",個人種目!AZ101)</f>
        <v/>
      </c>
      <c r="D199" s="59" t="str">
        <f>IF(A199="","",個人種目!AF101)</f>
        <v/>
      </c>
      <c r="E199" s="59">
        <v>0</v>
      </c>
      <c r="F199" s="59">
        <v>5</v>
      </c>
      <c r="G199" s="59" t="str">
        <f>IF(A199="","",個人種目!BE101)</f>
        <v/>
      </c>
      <c r="H199" s="62">
        <v>2</v>
      </c>
    </row>
    <row r="200" spans="1:8" x14ac:dyDescent="0.25">
      <c r="A200" s="59" t="str">
        <f>IF(個人種目!I102="","",個人種目!AP102)</f>
        <v/>
      </c>
      <c r="B200" s="59" t="str">
        <f>IF(A200="","",個人種目!AU102)</f>
        <v/>
      </c>
      <c r="C200" s="59" t="str">
        <f>IF(A200="","",個人種目!AZ102)</f>
        <v/>
      </c>
      <c r="D200" s="59" t="str">
        <f>IF(A200="","",個人種目!AF102)</f>
        <v/>
      </c>
      <c r="E200" s="59">
        <v>0</v>
      </c>
      <c r="F200" s="59">
        <v>5</v>
      </c>
      <c r="G200" s="59" t="str">
        <f>IF(A200="","",個人種目!BE102)</f>
        <v/>
      </c>
      <c r="H200" s="62">
        <v>2</v>
      </c>
    </row>
    <row r="201" spans="1:8" x14ac:dyDescent="0.25">
      <c r="A201" s="59" t="str">
        <f>IF(個人種目!I103="","",個人種目!AP103)</f>
        <v/>
      </c>
      <c r="B201" s="59" t="str">
        <f>IF(A201="","",個人種目!AU103)</f>
        <v/>
      </c>
      <c r="C201" s="59" t="str">
        <f>IF(A201="","",個人種目!AZ103)</f>
        <v/>
      </c>
      <c r="D201" s="59" t="str">
        <f>IF(A201="","",個人種目!AF103)</f>
        <v/>
      </c>
      <c r="E201" s="59">
        <v>0</v>
      </c>
      <c r="F201" s="59">
        <v>5</v>
      </c>
      <c r="G201" s="59" t="str">
        <f>IF(A201="","",個人種目!BE103)</f>
        <v/>
      </c>
      <c r="H201" s="62">
        <v>2</v>
      </c>
    </row>
    <row r="202" spans="1:8" x14ac:dyDescent="0.25">
      <c r="A202" s="59" t="str">
        <f>IF(個人種目!I104="","",個人種目!AP104)</f>
        <v/>
      </c>
      <c r="B202" s="59" t="str">
        <f>IF(A202="","",個人種目!AU104)</f>
        <v/>
      </c>
      <c r="C202" s="59" t="str">
        <f>IF(A202="","",個人種目!AZ104)</f>
        <v/>
      </c>
      <c r="D202" s="59" t="str">
        <f>IF(A202="","",個人種目!AF104)</f>
        <v/>
      </c>
      <c r="E202" s="59">
        <v>0</v>
      </c>
      <c r="F202" s="59">
        <v>5</v>
      </c>
      <c r="G202" s="59" t="str">
        <f>IF(A202="","",個人種目!BE104)</f>
        <v/>
      </c>
      <c r="H202" s="62">
        <v>2</v>
      </c>
    </row>
    <row r="203" spans="1:8" x14ac:dyDescent="0.25">
      <c r="A203" s="59" t="str">
        <f>IF(個人種目!I105="","",個人種目!AP105)</f>
        <v/>
      </c>
      <c r="B203" s="59" t="str">
        <f>IF(A203="","",個人種目!AU105)</f>
        <v/>
      </c>
      <c r="C203" s="59" t="str">
        <f>IF(A203="","",個人種目!AZ105)</f>
        <v/>
      </c>
      <c r="D203" s="59" t="str">
        <f>IF(A203="","",個人種目!AF105)</f>
        <v/>
      </c>
      <c r="E203" s="59">
        <v>0</v>
      </c>
      <c r="F203" s="59">
        <v>5</v>
      </c>
      <c r="G203" s="59" t="str">
        <f>IF(A203="","",個人種目!BE105)</f>
        <v/>
      </c>
      <c r="H203" s="62">
        <v>2</v>
      </c>
    </row>
    <row r="204" spans="1:8" x14ac:dyDescent="0.25">
      <c r="A204" s="59" t="str">
        <f>IF(個人種目!I106="","",個人種目!AP106)</f>
        <v/>
      </c>
      <c r="B204" s="59" t="str">
        <f>IF(A204="","",個人種目!AU106)</f>
        <v/>
      </c>
      <c r="C204" s="59" t="str">
        <f>IF(A204="","",個人種目!AZ106)</f>
        <v/>
      </c>
      <c r="D204" s="59" t="str">
        <f>IF(A204="","",個人種目!AF106)</f>
        <v/>
      </c>
      <c r="E204" s="59">
        <v>0</v>
      </c>
      <c r="F204" s="59">
        <v>5</v>
      </c>
      <c r="G204" s="59" t="str">
        <f>IF(A204="","",個人種目!BE106)</f>
        <v/>
      </c>
      <c r="H204" s="62">
        <v>2</v>
      </c>
    </row>
    <row r="205" spans="1:8" x14ac:dyDescent="0.25">
      <c r="A205" s="58" t="str">
        <f>IF(個人種目!I107="","",個人種目!AP107)</f>
        <v/>
      </c>
      <c r="B205" s="58" t="str">
        <f>IF(A205="","",個人種目!AU107)</f>
        <v/>
      </c>
      <c r="C205" s="58" t="str">
        <f>IF(A205="","",個人種目!AZ107)</f>
        <v/>
      </c>
      <c r="D205" s="58" t="str">
        <f>IF(A205="","",個人種目!AF107)</f>
        <v/>
      </c>
      <c r="E205" s="58">
        <v>0</v>
      </c>
      <c r="F205" s="58">
        <v>5</v>
      </c>
      <c r="G205" s="58" t="str">
        <f>IF(A205="","",個人種目!BE107)</f>
        <v/>
      </c>
      <c r="H205" s="65">
        <v>2</v>
      </c>
    </row>
    <row r="206" spans="1:8" x14ac:dyDescent="0.25">
      <c r="A206" s="63" t="str">
        <f>IF(個人種目!K6="","",個人種目!AP6)</f>
        <v/>
      </c>
      <c r="B206" s="59" t="str">
        <f>IF(A206="","",個人種目!AV6)</f>
        <v/>
      </c>
      <c r="C206" s="59" t="str">
        <f>IF(A206="","",個人種目!BA6)</f>
        <v/>
      </c>
      <c r="D206" s="59" t="str">
        <f>IF(A206="","",個人種目!AF6)</f>
        <v/>
      </c>
      <c r="E206" s="59">
        <v>0</v>
      </c>
      <c r="F206" s="59">
        <v>0</v>
      </c>
      <c r="G206" s="59" t="str">
        <f>IF(A206="","",個人種目!BF6)</f>
        <v/>
      </c>
      <c r="H206" s="62">
        <v>3</v>
      </c>
    </row>
    <row r="207" spans="1:8" x14ac:dyDescent="0.25">
      <c r="A207" s="59" t="str">
        <f>IF(個人種目!K7="","",個人種目!AP7)</f>
        <v/>
      </c>
      <c r="B207" s="59" t="str">
        <f>IF(A207="","",個人種目!AV7)</f>
        <v/>
      </c>
      <c r="C207" s="59" t="str">
        <f>IF(A207="","",個人種目!BA7)</f>
        <v/>
      </c>
      <c r="D207" s="59" t="str">
        <f>IF(A207="","",個人種目!AF7)</f>
        <v/>
      </c>
      <c r="E207" s="59">
        <v>0</v>
      </c>
      <c r="F207" s="59">
        <v>0</v>
      </c>
      <c r="G207" s="59" t="str">
        <f>IF(A207="","",個人種目!BF7)</f>
        <v/>
      </c>
      <c r="H207" s="62">
        <v>3</v>
      </c>
    </row>
    <row r="208" spans="1:8" x14ac:dyDescent="0.25">
      <c r="A208" s="59" t="str">
        <f>IF(個人種目!K8="","",個人種目!AP8)</f>
        <v/>
      </c>
      <c r="B208" s="59" t="str">
        <f>IF(A208="","",個人種目!AV8)</f>
        <v/>
      </c>
      <c r="C208" s="59" t="str">
        <f>IF(A208="","",個人種目!BA8)</f>
        <v/>
      </c>
      <c r="D208" s="59" t="str">
        <f>IF(A208="","",個人種目!AF8)</f>
        <v/>
      </c>
      <c r="E208" s="59">
        <v>0</v>
      </c>
      <c r="F208" s="59">
        <v>0</v>
      </c>
      <c r="G208" s="59" t="str">
        <f>IF(A208="","",個人種目!BF8)</f>
        <v/>
      </c>
      <c r="H208" s="62">
        <v>3</v>
      </c>
    </row>
    <row r="209" spans="1:8" x14ac:dyDescent="0.25">
      <c r="A209" s="59" t="str">
        <f>IF(個人種目!K9="","",個人種目!AP9)</f>
        <v/>
      </c>
      <c r="B209" s="59" t="str">
        <f>IF(A209="","",個人種目!AV9)</f>
        <v/>
      </c>
      <c r="C209" s="59" t="str">
        <f>IF(A209="","",個人種目!BA9)</f>
        <v/>
      </c>
      <c r="D209" s="59" t="str">
        <f>IF(A209="","",個人種目!AF9)</f>
        <v/>
      </c>
      <c r="E209" s="59">
        <v>0</v>
      </c>
      <c r="F209" s="59">
        <v>0</v>
      </c>
      <c r="G209" s="59" t="str">
        <f>IF(A209="","",個人種目!BF9)</f>
        <v/>
      </c>
      <c r="H209" s="62">
        <v>3</v>
      </c>
    </row>
    <row r="210" spans="1:8" x14ac:dyDescent="0.25">
      <c r="A210" s="59" t="str">
        <f>IF(個人種目!K10="","",個人種目!AP10)</f>
        <v/>
      </c>
      <c r="B210" s="59" t="str">
        <f>IF(A210="","",個人種目!AV10)</f>
        <v/>
      </c>
      <c r="C210" s="59" t="str">
        <f>IF(A210="","",個人種目!BA10)</f>
        <v/>
      </c>
      <c r="D210" s="59" t="str">
        <f>IF(A210="","",個人種目!AF10)</f>
        <v/>
      </c>
      <c r="E210" s="59">
        <v>0</v>
      </c>
      <c r="F210" s="59">
        <v>0</v>
      </c>
      <c r="G210" s="59" t="str">
        <f>IF(A210="","",個人種目!BF10)</f>
        <v/>
      </c>
      <c r="H210" s="62">
        <v>3</v>
      </c>
    </row>
    <row r="211" spans="1:8" x14ac:dyDescent="0.25">
      <c r="A211" s="59" t="str">
        <f>IF(個人種目!K11="","",個人種目!AP11)</f>
        <v/>
      </c>
      <c r="B211" s="59" t="str">
        <f>IF(A211="","",個人種目!AV11)</f>
        <v/>
      </c>
      <c r="C211" s="59" t="str">
        <f>IF(A211="","",個人種目!BA11)</f>
        <v/>
      </c>
      <c r="D211" s="59" t="str">
        <f>IF(A211="","",個人種目!AF11)</f>
        <v/>
      </c>
      <c r="E211" s="59">
        <v>0</v>
      </c>
      <c r="F211" s="59">
        <v>0</v>
      </c>
      <c r="G211" s="59" t="str">
        <f>IF(A211="","",個人種目!BF11)</f>
        <v/>
      </c>
      <c r="H211" s="62">
        <v>3</v>
      </c>
    </row>
    <row r="212" spans="1:8" x14ac:dyDescent="0.25">
      <c r="A212" s="59" t="str">
        <f>IF(個人種目!K12="","",個人種目!AP12)</f>
        <v/>
      </c>
      <c r="B212" s="59" t="str">
        <f>IF(A212="","",個人種目!AV12)</f>
        <v/>
      </c>
      <c r="C212" s="59" t="str">
        <f>IF(A212="","",個人種目!BA12)</f>
        <v/>
      </c>
      <c r="D212" s="59" t="str">
        <f>IF(A212="","",個人種目!AF12)</f>
        <v/>
      </c>
      <c r="E212" s="59">
        <v>0</v>
      </c>
      <c r="F212" s="59">
        <v>0</v>
      </c>
      <c r="G212" s="59" t="str">
        <f>IF(A212="","",個人種目!BF12)</f>
        <v/>
      </c>
      <c r="H212" s="62">
        <v>3</v>
      </c>
    </row>
    <row r="213" spans="1:8" x14ac:dyDescent="0.25">
      <c r="A213" s="59" t="str">
        <f>IF(個人種目!K13="","",個人種目!AP13)</f>
        <v/>
      </c>
      <c r="B213" s="59" t="str">
        <f>IF(A213="","",個人種目!AV13)</f>
        <v/>
      </c>
      <c r="C213" s="59" t="str">
        <f>IF(A213="","",個人種目!BA13)</f>
        <v/>
      </c>
      <c r="D213" s="59" t="str">
        <f>IF(A213="","",個人種目!AF13)</f>
        <v/>
      </c>
      <c r="E213" s="59">
        <v>0</v>
      </c>
      <c r="F213" s="59">
        <v>0</v>
      </c>
      <c r="G213" s="59" t="str">
        <f>IF(A213="","",個人種目!BF13)</f>
        <v/>
      </c>
      <c r="H213" s="62">
        <v>3</v>
      </c>
    </row>
    <row r="214" spans="1:8" x14ac:dyDescent="0.25">
      <c r="A214" s="59" t="str">
        <f>IF(個人種目!K14="","",個人種目!AP14)</f>
        <v/>
      </c>
      <c r="B214" s="59" t="str">
        <f>IF(A214="","",個人種目!AV14)</f>
        <v/>
      </c>
      <c r="C214" s="59" t="str">
        <f>IF(A214="","",個人種目!BA14)</f>
        <v/>
      </c>
      <c r="D214" s="59" t="str">
        <f>IF(A214="","",個人種目!AF14)</f>
        <v/>
      </c>
      <c r="E214" s="59">
        <v>0</v>
      </c>
      <c r="F214" s="59">
        <v>0</v>
      </c>
      <c r="G214" s="59" t="str">
        <f>IF(A214="","",個人種目!BF14)</f>
        <v/>
      </c>
      <c r="H214" s="62">
        <v>3</v>
      </c>
    </row>
    <row r="215" spans="1:8" x14ac:dyDescent="0.25">
      <c r="A215" s="59" t="str">
        <f>IF(個人種目!K15="","",個人種目!AP15)</f>
        <v/>
      </c>
      <c r="B215" s="59" t="str">
        <f>IF(A215="","",個人種目!AV15)</f>
        <v/>
      </c>
      <c r="C215" s="59" t="str">
        <f>IF(A215="","",個人種目!BA15)</f>
        <v/>
      </c>
      <c r="D215" s="59" t="str">
        <f>IF(A215="","",個人種目!AF15)</f>
        <v/>
      </c>
      <c r="E215" s="59">
        <v>0</v>
      </c>
      <c r="F215" s="59">
        <v>0</v>
      </c>
      <c r="G215" s="59" t="str">
        <f>IF(A215="","",個人種目!BF15)</f>
        <v/>
      </c>
      <c r="H215" s="62">
        <v>3</v>
      </c>
    </row>
    <row r="216" spans="1:8" x14ac:dyDescent="0.25">
      <c r="A216" s="59" t="str">
        <f>IF(個人種目!K16="","",個人種目!AP16)</f>
        <v/>
      </c>
      <c r="B216" s="59" t="str">
        <f>IF(A216="","",個人種目!AV16)</f>
        <v/>
      </c>
      <c r="C216" s="59" t="str">
        <f>IF(A216="","",個人種目!BA16)</f>
        <v/>
      </c>
      <c r="D216" s="59" t="str">
        <f>IF(A216="","",個人種目!AF16)</f>
        <v/>
      </c>
      <c r="E216" s="59">
        <v>0</v>
      </c>
      <c r="F216" s="59">
        <v>0</v>
      </c>
      <c r="G216" s="59" t="str">
        <f>IF(A216="","",個人種目!BF16)</f>
        <v/>
      </c>
      <c r="H216" s="62">
        <v>3</v>
      </c>
    </row>
    <row r="217" spans="1:8" x14ac:dyDescent="0.25">
      <c r="A217" s="59" t="str">
        <f>IF(個人種目!K17="","",個人種目!AP17)</f>
        <v/>
      </c>
      <c r="B217" s="59" t="str">
        <f>IF(A217="","",個人種目!AV17)</f>
        <v/>
      </c>
      <c r="C217" s="59" t="str">
        <f>IF(A217="","",個人種目!BA17)</f>
        <v/>
      </c>
      <c r="D217" s="59" t="str">
        <f>IF(A217="","",個人種目!AF17)</f>
        <v/>
      </c>
      <c r="E217" s="59">
        <v>0</v>
      </c>
      <c r="F217" s="59">
        <v>0</v>
      </c>
      <c r="G217" s="59" t="str">
        <f>IF(A217="","",個人種目!BF17)</f>
        <v/>
      </c>
      <c r="H217" s="62">
        <v>3</v>
      </c>
    </row>
    <row r="218" spans="1:8" x14ac:dyDescent="0.25">
      <c r="A218" s="59" t="str">
        <f>IF(個人種目!K18="","",個人種目!AP18)</f>
        <v/>
      </c>
      <c r="B218" s="59" t="str">
        <f>IF(A218="","",個人種目!AV18)</f>
        <v/>
      </c>
      <c r="C218" s="59" t="str">
        <f>IF(A218="","",個人種目!BA18)</f>
        <v/>
      </c>
      <c r="D218" s="59" t="str">
        <f>IF(A218="","",個人種目!AF18)</f>
        <v/>
      </c>
      <c r="E218" s="59">
        <v>0</v>
      </c>
      <c r="F218" s="59">
        <v>0</v>
      </c>
      <c r="G218" s="59" t="str">
        <f>IF(A218="","",個人種目!BF18)</f>
        <v/>
      </c>
      <c r="H218" s="62">
        <v>3</v>
      </c>
    </row>
    <row r="219" spans="1:8" x14ac:dyDescent="0.25">
      <c r="A219" s="59" t="str">
        <f>IF(個人種目!K19="","",個人種目!AP19)</f>
        <v/>
      </c>
      <c r="B219" s="59" t="str">
        <f>IF(A219="","",個人種目!AV19)</f>
        <v/>
      </c>
      <c r="C219" s="59" t="str">
        <f>IF(A219="","",個人種目!BA19)</f>
        <v/>
      </c>
      <c r="D219" s="59" t="str">
        <f>IF(A219="","",個人種目!AF19)</f>
        <v/>
      </c>
      <c r="E219" s="59">
        <v>0</v>
      </c>
      <c r="F219" s="59">
        <v>0</v>
      </c>
      <c r="G219" s="59" t="str">
        <f>IF(A219="","",個人種目!BF19)</f>
        <v/>
      </c>
      <c r="H219" s="62">
        <v>3</v>
      </c>
    </row>
    <row r="220" spans="1:8" x14ac:dyDescent="0.25">
      <c r="A220" s="59" t="str">
        <f>IF(個人種目!K20="","",個人種目!AP20)</f>
        <v/>
      </c>
      <c r="B220" s="59" t="str">
        <f>IF(A220="","",個人種目!AV20)</f>
        <v/>
      </c>
      <c r="C220" s="59" t="str">
        <f>IF(A220="","",個人種目!BA20)</f>
        <v/>
      </c>
      <c r="D220" s="59" t="str">
        <f>IF(A220="","",個人種目!AF20)</f>
        <v/>
      </c>
      <c r="E220" s="59">
        <v>0</v>
      </c>
      <c r="F220" s="59">
        <v>0</v>
      </c>
      <c r="G220" s="59" t="str">
        <f>IF(A220="","",個人種目!BF20)</f>
        <v/>
      </c>
      <c r="H220" s="62">
        <v>3</v>
      </c>
    </row>
    <row r="221" spans="1:8" x14ac:dyDescent="0.25">
      <c r="A221" s="59" t="str">
        <f>IF(個人種目!K21="","",個人種目!AP21)</f>
        <v/>
      </c>
      <c r="B221" s="59" t="str">
        <f>IF(A221="","",個人種目!AV21)</f>
        <v/>
      </c>
      <c r="C221" s="59" t="str">
        <f>IF(A221="","",個人種目!BA21)</f>
        <v/>
      </c>
      <c r="D221" s="59" t="str">
        <f>IF(A221="","",個人種目!AF21)</f>
        <v/>
      </c>
      <c r="E221" s="59">
        <v>0</v>
      </c>
      <c r="F221" s="59">
        <v>0</v>
      </c>
      <c r="G221" s="59" t="str">
        <f>IF(A221="","",個人種目!BF21)</f>
        <v/>
      </c>
      <c r="H221" s="62">
        <v>3</v>
      </c>
    </row>
    <row r="222" spans="1:8" x14ac:dyDescent="0.25">
      <c r="A222" s="59" t="str">
        <f>IF(個人種目!K22="","",個人種目!AP22)</f>
        <v/>
      </c>
      <c r="B222" s="59" t="str">
        <f>IF(A222="","",個人種目!AV22)</f>
        <v/>
      </c>
      <c r="C222" s="59" t="str">
        <f>IF(A222="","",個人種目!BA22)</f>
        <v/>
      </c>
      <c r="D222" s="59" t="str">
        <f>IF(A222="","",個人種目!AF22)</f>
        <v/>
      </c>
      <c r="E222" s="59">
        <v>0</v>
      </c>
      <c r="F222" s="59">
        <v>0</v>
      </c>
      <c r="G222" s="59" t="str">
        <f>IF(A222="","",個人種目!BF22)</f>
        <v/>
      </c>
      <c r="H222" s="62">
        <v>3</v>
      </c>
    </row>
    <row r="223" spans="1:8" x14ac:dyDescent="0.25">
      <c r="A223" s="59" t="str">
        <f>IF(個人種目!K23="","",個人種目!AP23)</f>
        <v/>
      </c>
      <c r="B223" s="59" t="str">
        <f>IF(A223="","",個人種目!AV23)</f>
        <v/>
      </c>
      <c r="C223" s="59" t="str">
        <f>IF(A223="","",個人種目!BA23)</f>
        <v/>
      </c>
      <c r="D223" s="59" t="str">
        <f>IF(A223="","",個人種目!AF23)</f>
        <v/>
      </c>
      <c r="E223" s="59">
        <v>0</v>
      </c>
      <c r="F223" s="59">
        <v>0</v>
      </c>
      <c r="G223" s="59" t="str">
        <f>IF(A223="","",個人種目!BF23)</f>
        <v/>
      </c>
      <c r="H223" s="62">
        <v>3</v>
      </c>
    </row>
    <row r="224" spans="1:8" x14ac:dyDescent="0.25">
      <c r="A224" s="59" t="str">
        <f>IF(個人種目!K24="","",個人種目!AP24)</f>
        <v/>
      </c>
      <c r="B224" s="59" t="str">
        <f>IF(A224="","",個人種目!AV24)</f>
        <v/>
      </c>
      <c r="C224" s="59" t="str">
        <f>IF(A224="","",個人種目!BA24)</f>
        <v/>
      </c>
      <c r="D224" s="59" t="str">
        <f>IF(A224="","",個人種目!AF24)</f>
        <v/>
      </c>
      <c r="E224" s="59">
        <v>0</v>
      </c>
      <c r="F224" s="59">
        <v>0</v>
      </c>
      <c r="G224" s="59" t="str">
        <f>IF(A224="","",個人種目!BF24)</f>
        <v/>
      </c>
      <c r="H224" s="62">
        <v>3</v>
      </c>
    </row>
    <row r="225" spans="1:8" x14ac:dyDescent="0.25">
      <c r="A225" s="59" t="str">
        <f>IF(個人種目!K25="","",個人種目!AP25)</f>
        <v/>
      </c>
      <c r="B225" s="59" t="str">
        <f>IF(A225="","",個人種目!AV25)</f>
        <v/>
      </c>
      <c r="C225" s="59" t="str">
        <f>IF(A225="","",個人種目!BA25)</f>
        <v/>
      </c>
      <c r="D225" s="59" t="str">
        <f>IF(A225="","",個人種目!AF25)</f>
        <v/>
      </c>
      <c r="E225" s="59">
        <v>0</v>
      </c>
      <c r="F225" s="59">
        <v>0</v>
      </c>
      <c r="G225" s="59" t="str">
        <f>IF(A225="","",個人種目!BF25)</f>
        <v/>
      </c>
      <c r="H225" s="62">
        <v>3</v>
      </c>
    </row>
    <row r="226" spans="1:8" x14ac:dyDescent="0.25">
      <c r="A226" s="59" t="str">
        <f>IF(個人種目!K26="","",個人種目!AP26)</f>
        <v/>
      </c>
      <c r="B226" s="59" t="str">
        <f>IF(A226="","",個人種目!AV26)</f>
        <v/>
      </c>
      <c r="C226" s="59" t="str">
        <f>IF(A226="","",個人種目!BA26)</f>
        <v/>
      </c>
      <c r="D226" s="59" t="str">
        <f>IF(A226="","",個人種目!AF26)</f>
        <v/>
      </c>
      <c r="E226" s="59">
        <v>0</v>
      </c>
      <c r="F226" s="59">
        <v>0</v>
      </c>
      <c r="G226" s="59" t="str">
        <f>IF(A226="","",個人種目!BF26)</f>
        <v/>
      </c>
      <c r="H226" s="62">
        <v>3</v>
      </c>
    </row>
    <row r="227" spans="1:8" x14ac:dyDescent="0.25">
      <c r="A227" s="59" t="str">
        <f>IF(個人種目!K27="","",個人種目!AP27)</f>
        <v/>
      </c>
      <c r="B227" s="59" t="str">
        <f>IF(A227="","",個人種目!AV27)</f>
        <v/>
      </c>
      <c r="C227" s="59" t="str">
        <f>IF(A227="","",個人種目!BA27)</f>
        <v/>
      </c>
      <c r="D227" s="59" t="str">
        <f>IF(A227="","",個人種目!AF27)</f>
        <v/>
      </c>
      <c r="E227" s="59">
        <v>0</v>
      </c>
      <c r="F227" s="59">
        <v>0</v>
      </c>
      <c r="G227" s="59" t="str">
        <f>IF(A227="","",個人種目!BF27)</f>
        <v/>
      </c>
      <c r="H227" s="62">
        <v>3</v>
      </c>
    </row>
    <row r="228" spans="1:8" x14ac:dyDescent="0.25">
      <c r="A228" s="59" t="str">
        <f>IF(個人種目!K28="","",個人種目!AP28)</f>
        <v/>
      </c>
      <c r="B228" s="59" t="str">
        <f>IF(A228="","",個人種目!AV28)</f>
        <v/>
      </c>
      <c r="C228" s="59" t="str">
        <f>IF(A228="","",個人種目!BA28)</f>
        <v/>
      </c>
      <c r="D228" s="59" t="str">
        <f>IF(A228="","",個人種目!AF28)</f>
        <v/>
      </c>
      <c r="E228" s="59">
        <v>0</v>
      </c>
      <c r="F228" s="59">
        <v>0</v>
      </c>
      <c r="G228" s="59" t="str">
        <f>IF(A228="","",個人種目!BF28)</f>
        <v/>
      </c>
      <c r="H228" s="62">
        <v>3</v>
      </c>
    </row>
    <row r="229" spans="1:8" x14ac:dyDescent="0.25">
      <c r="A229" s="59" t="str">
        <f>IF(個人種目!K29="","",個人種目!AP29)</f>
        <v/>
      </c>
      <c r="B229" s="59" t="str">
        <f>IF(A229="","",個人種目!AV29)</f>
        <v/>
      </c>
      <c r="C229" s="59" t="str">
        <f>IF(A229="","",個人種目!BA29)</f>
        <v/>
      </c>
      <c r="D229" s="59" t="str">
        <f>IF(A229="","",個人種目!AF29)</f>
        <v/>
      </c>
      <c r="E229" s="59">
        <v>0</v>
      </c>
      <c r="F229" s="59">
        <v>0</v>
      </c>
      <c r="G229" s="59" t="str">
        <f>IF(A229="","",個人種目!BF29)</f>
        <v/>
      </c>
      <c r="H229" s="62">
        <v>3</v>
      </c>
    </row>
    <row r="230" spans="1:8" x14ac:dyDescent="0.25">
      <c r="A230" s="59" t="str">
        <f>IF(個人種目!K30="","",個人種目!AP30)</f>
        <v/>
      </c>
      <c r="B230" s="59" t="str">
        <f>IF(A230="","",個人種目!AV30)</f>
        <v/>
      </c>
      <c r="C230" s="59" t="str">
        <f>IF(A230="","",個人種目!BA30)</f>
        <v/>
      </c>
      <c r="D230" s="59" t="str">
        <f>IF(A230="","",個人種目!AF30)</f>
        <v/>
      </c>
      <c r="E230" s="59">
        <v>0</v>
      </c>
      <c r="F230" s="59">
        <v>0</v>
      </c>
      <c r="G230" s="59" t="str">
        <f>IF(A230="","",個人種目!BF30)</f>
        <v/>
      </c>
      <c r="H230" s="62">
        <v>3</v>
      </c>
    </row>
    <row r="231" spans="1:8" x14ac:dyDescent="0.25">
      <c r="A231" s="59" t="str">
        <f>IF(個人種目!K31="","",個人種目!AP31)</f>
        <v/>
      </c>
      <c r="B231" s="59" t="str">
        <f>IF(A231="","",個人種目!AV31)</f>
        <v/>
      </c>
      <c r="C231" s="59" t="str">
        <f>IF(A231="","",個人種目!BA31)</f>
        <v/>
      </c>
      <c r="D231" s="59" t="str">
        <f>IF(A231="","",個人種目!AF31)</f>
        <v/>
      </c>
      <c r="E231" s="59">
        <v>0</v>
      </c>
      <c r="F231" s="59">
        <v>0</v>
      </c>
      <c r="G231" s="59" t="str">
        <f>IF(A231="","",個人種目!BF31)</f>
        <v/>
      </c>
      <c r="H231" s="62">
        <v>3</v>
      </c>
    </row>
    <row r="232" spans="1:8" x14ac:dyDescent="0.25">
      <c r="A232" s="59" t="str">
        <f>IF(個人種目!K32="","",個人種目!AP32)</f>
        <v/>
      </c>
      <c r="B232" s="59" t="str">
        <f>IF(A232="","",個人種目!AV32)</f>
        <v/>
      </c>
      <c r="C232" s="59" t="str">
        <f>IF(A232="","",個人種目!BA32)</f>
        <v/>
      </c>
      <c r="D232" s="59" t="str">
        <f>IF(A232="","",個人種目!AF32)</f>
        <v/>
      </c>
      <c r="E232" s="59">
        <v>0</v>
      </c>
      <c r="F232" s="59">
        <v>0</v>
      </c>
      <c r="G232" s="59" t="str">
        <f>IF(A232="","",個人種目!BF32)</f>
        <v/>
      </c>
      <c r="H232" s="62">
        <v>3</v>
      </c>
    </row>
    <row r="233" spans="1:8" x14ac:dyDescent="0.25">
      <c r="A233" s="59" t="str">
        <f>IF(個人種目!K33="","",個人種目!AP33)</f>
        <v/>
      </c>
      <c r="B233" s="59" t="str">
        <f>IF(A233="","",個人種目!AV33)</f>
        <v/>
      </c>
      <c r="C233" s="59" t="str">
        <f>IF(A233="","",個人種目!BA33)</f>
        <v/>
      </c>
      <c r="D233" s="59" t="str">
        <f>IF(A233="","",個人種目!AF33)</f>
        <v/>
      </c>
      <c r="E233" s="59">
        <v>0</v>
      </c>
      <c r="F233" s="59">
        <v>0</v>
      </c>
      <c r="G233" s="59" t="str">
        <f>IF(A233="","",個人種目!BF33)</f>
        <v/>
      </c>
      <c r="H233" s="62">
        <v>3</v>
      </c>
    </row>
    <row r="234" spans="1:8" x14ac:dyDescent="0.25">
      <c r="A234" s="59" t="str">
        <f>IF(個人種目!K34="","",個人種目!AP34)</f>
        <v/>
      </c>
      <c r="B234" s="59" t="str">
        <f>IF(A234="","",個人種目!AV34)</f>
        <v/>
      </c>
      <c r="C234" s="59" t="str">
        <f>IF(A234="","",個人種目!BA34)</f>
        <v/>
      </c>
      <c r="D234" s="59" t="str">
        <f>IF(A234="","",個人種目!AF34)</f>
        <v/>
      </c>
      <c r="E234" s="59">
        <v>0</v>
      </c>
      <c r="F234" s="59">
        <v>0</v>
      </c>
      <c r="G234" s="59" t="str">
        <f>IF(A234="","",個人種目!BF34)</f>
        <v/>
      </c>
      <c r="H234" s="62">
        <v>3</v>
      </c>
    </row>
    <row r="235" spans="1:8" x14ac:dyDescent="0.25">
      <c r="A235" s="59" t="str">
        <f>IF(個人種目!K35="","",個人種目!AP35)</f>
        <v/>
      </c>
      <c r="B235" s="59" t="str">
        <f>IF(A235="","",個人種目!AV35)</f>
        <v/>
      </c>
      <c r="C235" s="59" t="str">
        <f>IF(A235="","",個人種目!BA35)</f>
        <v/>
      </c>
      <c r="D235" s="59" t="str">
        <f>IF(A235="","",個人種目!AF35)</f>
        <v/>
      </c>
      <c r="E235" s="59">
        <v>0</v>
      </c>
      <c r="F235" s="59">
        <v>0</v>
      </c>
      <c r="G235" s="59" t="str">
        <f>IF(A235="","",個人種目!BF35)</f>
        <v/>
      </c>
      <c r="H235" s="62">
        <v>3</v>
      </c>
    </row>
    <row r="236" spans="1:8" x14ac:dyDescent="0.25">
      <c r="A236" s="59" t="str">
        <f>IF(個人種目!K36="","",個人種目!AP36)</f>
        <v/>
      </c>
      <c r="B236" s="59" t="str">
        <f>IF(A236="","",個人種目!AV36)</f>
        <v/>
      </c>
      <c r="C236" s="59" t="str">
        <f>IF(A236="","",個人種目!BA36)</f>
        <v/>
      </c>
      <c r="D236" s="59" t="str">
        <f>IF(A236="","",個人種目!AF36)</f>
        <v/>
      </c>
      <c r="E236" s="59">
        <v>0</v>
      </c>
      <c r="F236" s="59">
        <v>0</v>
      </c>
      <c r="G236" s="59" t="str">
        <f>IF(A236="","",個人種目!BF36)</f>
        <v/>
      </c>
      <c r="H236" s="62">
        <v>3</v>
      </c>
    </row>
    <row r="237" spans="1:8" x14ac:dyDescent="0.25">
      <c r="A237" s="59" t="str">
        <f>IF(個人種目!K37="","",個人種目!AP37)</f>
        <v/>
      </c>
      <c r="B237" s="59" t="str">
        <f>IF(A237="","",個人種目!AV37)</f>
        <v/>
      </c>
      <c r="C237" s="59" t="str">
        <f>IF(A237="","",個人種目!BA37)</f>
        <v/>
      </c>
      <c r="D237" s="59" t="str">
        <f>IF(A237="","",個人種目!AF37)</f>
        <v/>
      </c>
      <c r="E237" s="59">
        <v>0</v>
      </c>
      <c r="F237" s="59">
        <v>0</v>
      </c>
      <c r="G237" s="59" t="str">
        <f>IF(A237="","",個人種目!BF37)</f>
        <v/>
      </c>
      <c r="H237" s="62">
        <v>3</v>
      </c>
    </row>
    <row r="238" spans="1:8" x14ac:dyDescent="0.25">
      <c r="A238" s="59" t="str">
        <f>IF(個人種目!K38="","",個人種目!AP38)</f>
        <v/>
      </c>
      <c r="B238" s="59" t="str">
        <f>IF(A238="","",個人種目!AV38)</f>
        <v/>
      </c>
      <c r="C238" s="59" t="str">
        <f>IF(A238="","",個人種目!BA38)</f>
        <v/>
      </c>
      <c r="D238" s="59" t="str">
        <f>IF(A238="","",個人種目!AF38)</f>
        <v/>
      </c>
      <c r="E238" s="59">
        <v>0</v>
      </c>
      <c r="F238" s="59">
        <v>0</v>
      </c>
      <c r="G238" s="59" t="str">
        <f>IF(A238="","",個人種目!BF38)</f>
        <v/>
      </c>
      <c r="H238" s="62">
        <v>3</v>
      </c>
    </row>
    <row r="239" spans="1:8" x14ac:dyDescent="0.25">
      <c r="A239" s="59" t="str">
        <f>IF(個人種目!K39="","",個人種目!AP39)</f>
        <v/>
      </c>
      <c r="B239" s="59" t="str">
        <f>IF(A239="","",個人種目!AV39)</f>
        <v/>
      </c>
      <c r="C239" s="59" t="str">
        <f>IF(A239="","",個人種目!BA39)</f>
        <v/>
      </c>
      <c r="D239" s="59" t="str">
        <f>IF(A239="","",個人種目!AF39)</f>
        <v/>
      </c>
      <c r="E239" s="59">
        <v>0</v>
      </c>
      <c r="F239" s="59">
        <v>0</v>
      </c>
      <c r="G239" s="59" t="str">
        <f>IF(A239="","",個人種目!BF39)</f>
        <v/>
      </c>
      <c r="H239" s="62">
        <v>3</v>
      </c>
    </row>
    <row r="240" spans="1:8" x14ac:dyDescent="0.25">
      <c r="A240" s="59" t="str">
        <f>IF(個人種目!K40="","",個人種目!AP40)</f>
        <v/>
      </c>
      <c r="B240" s="59" t="str">
        <f>IF(A240="","",個人種目!AV40)</f>
        <v/>
      </c>
      <c r="C240" s="59" t="str">
        <f>IF(A240="","",個人種目!BA40)</f>
        <v/>
      </c>
      <c r="D240" s="59" t="str">
        <f>IF(A240="","",個人種目!AF40)</f>
        <v/>
      </c>
      <c r="E240" s="59">
        <v>0</v>
      </c>
      <c r="F240" s="59">
        <v>0</v>
      </c>
      <c r="G240" s="59" t="str">
        <f>IF(A240="","",個人種目!BF40)</f>
        <v/>
      </c>
      <c r="H240" s="62">
        <v>3</v>
      </c>
    </row>
    <row r="241" spans="1:8" x14ac:dyDescent="0.25">
      <c r="A241" s="59" t="str">
        <f>IF(個人種目!K41="","",個人種目!AP41)</f>
        <v/>
      </c>
      <c r="B241" s="59" t="str">
        <f>IF(A241="","",個人種目!AV41)</f>
        <v/>
      </c>
      <c r="C241" s="59" t="str">
        <f>IF(A241="","",個人種目!BA41)</f>
        <v/>
      </c>
      <c r="D241" s="59" t="str">
        <f>IF(A241="","",個人種目!AF41)</f>
        <v/>
      </c>
      <c r="E241" s="59">
        <v>0</v>
      </c>
      <c r="F241" s="59">
        <v>0</v>
      </c>
      <c r="G241" s="59" t="str">
        <f>IF(A241="","",個人種目!BF41)</f>
        <v/>
      </c>
      <c r="H241" s="62">
        <v>3</v>
      </c>
    </row>
    <row r="242" spans="1:8" x14ac:dyDescent="0.25">
      <c r="A242" s="59" t="str">
        <f>IF(個人種目!K42="","",個人種目!AP42)</f>
        <v/>
      </c>
      <c r="B242" s="59" t="str">
        <f>IF(A242="","",個人種目!AV42)</f>
        <v/>
      </c>
      <c r="C242" s="59" t="str">
        <f>IF(A242="","",個人種目!BA42)</f>
        <v/>
      </c>
      <c r="D242" s="59" t="str">
        <f>IF(A242="","",個人種目!AF42)</f>
        <v/>
      </c>
      <c r="E242" s="59">
        <v>0</v>
      </c>
      <c r="F242" s="59">
        <v>0</v>
      </c>
      <c r="G242" s="59" t="str">
        <f>IF(A242="","",個人種目!BF42)</f>
        <v/>
      </c>
      <c r="H242" s="62">
        <v>3</v>
      </c>
    </row>
    <row r="243" spans="1:8" x14ac:dyDescent="0.25">
      <c r="A243" s="59" t="str">
        <f>IF(個人種目!K43="","",個人種目!AP43)</f>
        <v/>
      </c>
      <c r="B243" s="59" t="str">
        <f>IF(A243="","",個人種目!AV43)</f>
        <v/>
      </c>
      <c r="C243" s="59" t="str">
        <f>IF(A243="","",個人種目!BA43)</f>
        <v/>
      </c>
      <c r="D243" s="59" t="str">
        <f>IF(A243="","",個人種目!AF43)</f>
        <v/>
      </c>
      <c r="E243" s="59">
        <v>0</v>
      </c>
      <c r="F243" s="59">
        <v>0</v>
      </c>
      <c r="G243" s="59" t="str">
        <f>IF(A243="","",個人種目!BF43)</f>
        <v/>
      </c>
      <c r="H243" s="62">
        <v>3</v>
      </c>
    </row>
    <row r="244" spans="1:8" x14ac:dyDescent="0.25">
      <c r="A244" s="59" t="str">
        <f>IF(個人種目!K44="","",個人種目!AP44)</f>
        <v/>
      </c>
      <c r="B244" s="59" t="str">
        <f>IF(A244="","",個人種目!AV44)</f>
        <v/>
      </c>
      <c r="C244" s="59" t="str">
        <f>IF(A244="","",個人種目!BA44)</f>
        <v/>
      </c>
      <c r="D244" s="59" t="str">
        <f>IF(A244="","",個人種目!AF44)</f>
        <v/>
      </c>
      <c r="E244" s="59">
        <v>0</v>
      </c>
      <c r="F244" s="59">
        <v>0</v>
      </c>
      <c r="G244" s="59" t="str">
        <f>IF(A244="","",個人種目!BF44)</f>
        <v/>
      </c>
      <c r="H244" s="62">
        <v>3</v>
      </c>
    </row>
    <row r="245" spans="1:8" x14ac:dyDescent="0.25">
      <c r="A245" s="59" t="str">
        <f>IF(個人種目!K45="","",個人種目!AP45)</f>
        <v/>
      </c>
      <c r="B245" s="59" t="str">
        <f>IF(A245="","",個人種目!AV45)</f>
        <v/>
      </c>
      <c r="C245" s="59" t="str">
        <f>IF(A245="","",個人種目!BA45)</f>
        <v/>
      </c>
      <c r="D245" s="59" t="str">
        <f>IF(A245="","",個人種目!AF45)</f>
        <v/>
      </c>
      <c r="E245" s="59">
        <v>0</v>
      </c>
      <c r="F245" s="59">
        <v>0</v>
      </c>
      <c r="G245" s="59" t="str">
        <f>IF(A245="","",個人種目!BF45)</f>
        <v/>
      </c>
      <c r="H245" s="62">
        <v>3</v>
      </c>
    </row>
    <row r="246" spans="1:8" x14ac:dyDescent="0.25">
      <c r="A246" s="59" t="str">
        <f>IF(個人種目!K46="","",個人種目!AP46)</f>
        <v/>
      </c>
      <c r="B246" s="59" t="str">
        <f>IF(A246="","",個人種目!AV46)</f>
        <v/>
      </c>
      <c r="C246" s="59" t="str">
        <f>IF(A246="","",個人種目!BA46)</f>
        <v/>
      </c>
      <c r="D246" s="59" t="str">
        <f>IF(A246="","",個人種目!AF46)</f>
        <v/>
      </c>
      <c r="E246" s="59">
        <v>0</v>
      </c>
      <c r="F246" s="59">
        <v>0</v>
      </c>
      <c r="G246" s="59" t="str">
        <f>IF(A246="","",個人種目!BF46)</f>
        <v/>
      </c>
      <c r="H246" s="62">
        <v>3</v>
      </c>
    </row>
    <row r="247" spans="1:8" x14ac:dyDescent="0.25">
      <c r="A247" s="59" t="str">
        <f>IF(個人種目!K47="","",個人種目!AP47)</f>
        <v/>
      </c>
      <c r="B247" s="59" t="str">
        <f>IF(A247="","",個人種目!AV47)</f>
        <v/>
      </c>
      <c r="C247" s="59" t="str">
        <f>IF(A247="","",個人種目!BA47)</f>
        <v/>
      </c>
      <c r="D247" s="59" t="str">
        <f>IF(A247="","",個人種目!AF47)</f>
        <v/>
      </c>
      <c r="E247" s="59">
        <v>0</v>
      </c>
      <c r="F247" s="59">
        <v>0</v>
      </c>
      <c r="G247" s="59" t="str">
        <f>IF(A247="","",個人種目!BF47)</f>
        <v/>
      </c>
      <c r="H247" s="62">
        <v>3</v>
      </c>
    </row>
    <row r="248" spans="1:8" x14ac:dyDescent="0.25">
      <c r="A248" s="59" t="str">
        <f>IF(個人種目!K48="","",個人種目!AP48)</f>
        <v/>
      </c>
      <c r="B248" s="59" t="str">
        <f>IF(A248="","",個人種目!AV48)</f>
        <v/>
      </c>
      <c r="C248" s="59" t="str">
        <f>IF(A248="","",個人種目!BA48)</f>
        <v/>
      </c>
      <c r="D248" s="59" t="str">
        <f>IF(A248="","",個人種目!AF48)</f>
        <v/>
      </c>
      <c r="E248" s="59">
        <v>0</v>
      </c>
      <c r="F248" s="59">
        <v>0</v>
      </c>
      <c r="G248" s="59" t="str">
        <f>IF(A248="","",個人種目!BF48)</f>
        <v/>
      </c>
      <c r="H248" s="62">
        <v>3</v>
      </c>
    </row>
    <row r="249" spans="1:8" x14ac:dyDescent="0.25">
      <c r="A249" s="59" t="str">
        <f>IF(個人種目!K49="","",個人種目!AP49)</f>
        <v/>
      </c>
      <c r="B249" s="59" t="str">
        <f>IF(A249="","",個人種目!AV49)</f>
        <v/>
      </c>
      <c r="C249" s="59" t="str">
        <f>IF(A249="","",個人種目!BA49)</f>
        <v/>
      </c>
      <c r="D249" s="59" t="str">
        <f>IF(A249="","",個人種目!AF49)</f>
        <v/>
      </c>
      <c r="E249" s="59">
        <v>0</v>
      </c>
      <c r="F249" s="59">
        <v>0</v>
      </c>
      <c r="G249" s="59" t="str">
        <f>IF(A249="","",個人種目!BF49)</f>
        <v/>
      </c>
      <c r="H249" s="62">
        <v>3</v>
      </c>
    </row>
    <row r="250" spans="1:8" x14ac:dyDescent="0.25">
      <c r="A250" s="59" t="str">
        <f>IF(個人種目!K50="","",個人種目!AP50)</f>
        <v/>
      </c>
      <c r="B250" s="59" t="str">
        <f>IF(A250="","",個人種目!AV50)</f>
        <v/>
      </c>
      <c r="C250" s="59" t="str">
        <f>IF(A250="","",個人種目!BA50)</f>
        <v/>
      </c>
      <c r="D250" s="59" t="str">
        <f>IF(A250="","",個人種目!AF50)</f>
        <v/>
      </c>
      <c r="E250" s="59">
        <v>0</v>
      </c>
      <c r="F250" s="59">
        <v>0</v>
      </c>
      <c r="G250" s="59" t="str">
        <f>IF(A250="","",個人種目!BF50)</f>
        <v/>
      </c>
      <c r="H250" s="62">
        <v>3</v>
      </c>
    </row>
    <row r="251" spans="1:8" x14ac:dyDescent="0.25">
      <c r="A251" s="59" t="str">
        <f>IF(個人種目!K51="","",個人種目!AP51)</f>
        <v/>
      </c>
      <c r="B251" s="59" t="str">
        <f>IF(A251="","",個人種目!AV51)</f>
        <v/>
      </c>
      <c r="C251" s="59" t="str">
        <f>IF(A251="","",個人種目!BA51)</f>
        <v/>
      </c>
      <c r="D251" s="59" t="str">
        <f>IF(A251="","",個人種目!AF51)</f>
        <v/>
      </c>
      <c r="E251" s="59">
        <v>0</v>
      </c>
      <c r="F251" s="59">
        <v>0</v>
      </c>
      <c r="G251" s="59" t="str">
        <f>IF(A251="","",個人種目!BF51)</f>
        <v/>
      </c>
      <c r="H251" s="62">
        <v>3</v>
      </c>
    </row>
    <row r="252" spans="1:8" x14ac:dyDescent="0.25">
      <c r="A252" s="59" t="str">
        <f>IF(個人種目!K52="","",個人種目!AP52)</f>
        <v/>
      </c>
      <c r="B252" s="59" t="str">
        <f>IF(A252="","",個人種目!AV52)</f>
        <v/>
      </c>
      <c r="C252" s="59" t="str">
        <f>IF(A252="","",個人種目!BA52)</f>
        <v/>
      </c>
      <c r="D252" s="59" t="str">
        <f>IF(A252="","",個人種目!AF52)</f>
        <v/>
      </c>
      <c r="E252" s="59">
        <v>0</v>
      </c>
      <c r="F252" s="59">
        <v>0</v>
      </c>
      <c r="G252" s="59" t="str">
        <f>IF(A252="","",個人種目!BF52)</f>
        <v/>
      </c>
      <c r="H252" s="62">
        <v>3</v>
      </c>
    </row>
    <row r="253" spans="1:8" x14ac:dyDescent="0.25">
      <c r="A253" s="59" t="str">
        <f>IF(個人種目!K53="","",個人種目!AP53)</f>
        <v/>
      </c>
      <c r="B253" s="59" t="str">
        <f>IF(A253="","",個人種目!AV53)</f>
        <v/>
      </c>
      <c r="C253" s="59" t="str">
        <f>IF(A253="","",個人種目!BA53)</f>
        <v/>
      </c>
      <c r="D253" s="59" t="str">
        <f>IF(A253="","",個人種目!AF53)</f>
        <v/>
      </c>
      <c r="E253" s="59">
        <v>0</v>
      </c>
      <c r="F253" s="59">
        <v>0</v>
      </c>
      <c r="G253" s="59" t="str">
        <f>IF(A253="","",個人種目!BF53)</f>
        <v/>
      </c>
      <c r="H253" s="62">
        <v>3</v>
      </c>
    </row>
    <row r="254" spans="1:8" x14ac:dyDescent="0.25">
      <c r="A254" s="59" t="str">
        <f>IF(個人種目!K54="","",個人種目!AP54)</f>
        <v/>
      </c>
      <c r="B254" s="59" t="str">
        <f>IF(A254="","",個人種目!AV54)</f>
        <v/>
      </c>
      <c r="C254" s="59" t="str">
        <f>IF(A254="","",個人種目!BA54)</f>
        <v/>
      </c>
      <c r="D254" s="59" t="str">
        <f>IF(A254="","",個人種目!AF54)</f>
        <v/>
      </c>
      <c r="E254" s="59">
        <v>0</v>
      </c>
      <c r="F254" s="59">
        <v>0</v>
      </c>
      <c r="G254" s="59" t="str">
        <f>IF(A254="","",個人種目!BF54)</f>
        <v/>
      </c>
      <c r="H254" s="62">
        <v>3</v>
      </c>
    </row>
    <row r="255" spans="1:8" x14ac:dyDescent="0.25">
      <c r="A255" s="58" t="str">
        <f>IF(個人種目!K55="","",個人種目!AP55)</f>
        <v/>
      </c>
      <c r="B255" s="58" t="str">
        <f>IF(A255="","",個人種目!AV55)</f>
        <v/>
      </c>
      <c r="C255" s="58" t="str">
        <f>IF(A255="","",個人種目!BA55)</f>
        <v/>
      </c>
      <c r="D255" s="58" t="str">
        <f>IF(A255="","",個人種目!AF55)</f>
        <v/>
      </c>
      <c r="E255" s="58">
        <v>0</v>
      </c>
      <c r="F255" s="58">
        <v>0</v>
      </c>
      <c r="G255" s="58" t="str">
        <f>IF(A255="","",個人種目!BF55)</f>
        <v/>
      </c>
      <c r="H255" s="65">
        <v>3</v>
      </c>
    </row>
    <row r="256" spans="1:8" x14ac:dyDescent="0.25">
      <c r="A256" s="59"/>
      <c r="B256" s="59"/>
      <c r="C256" s="59"/>
      <c r="D256" s="59"/>
      <c r="E256" s="59"/>
      <c r="F256" s="59"/>
      <c r="G256" s="59"/>
      <c r="H256" s="62"/>
    </row>
    <row r="257" spans="1:8" x14ac:dyDescent="0.25">
      <c r="A257" s="58"/>
      <c r="B257" s="58"/>
      <c r="C257" s="58"/>
      <c r="D257" s="58"/>
      <c r="E257" s="58"/>
      <c r="F257" s="58"/>
      <c r="G257" s="58"/>
      <c r="H257" s="65"/>
    </row>
    <row r="258" spans="1:8" x14ac:dyDescent="0.25">
      <c r="A258" s="63" t="str">
        <f>IF(個人種目!K58="","",個人種目!AP58)</f>
        <v/>
      </c>
      <c r="B258" s="59" t="str">
        <f>IF(A258="","",個人種目!AV58)</f>
        <v/>
      </c>
      <c r="C258" s="59" t="str">
        <f>IF(A258="","",個人種目!BA58)</f>
        <v/>
      </c>
      <c r="D258" s="59" t="str">
        <f>IF(A258="","",個人種目!AF58)</f>
        <v/>
      </c>
      <c r="E258" s="59">
        <v>0</v>
      </c>
      <c r="F258" s="59">
        <v>5</v>
      </c>
      <c r="G258" s="59" t="str">
        <f>IF(A258="","",個人種目!BF58)</f>
        <v/>
      </c>
      <c r="H258" s="62">
        <v>3</v>
      </c>
    </row>
    <row r="259" spans="1:8" x14ac:dyDescent="0.25">
      <c r="A259" s="59" t="str">
        <f>IF(個人種目!K59="","",個人種目!AP59)</f>
        <v/>
      </c>
      <c r="B259" s="59" t="str">
        <f>IF(A259="","",個人種目!AV59)</f>
        <v/>
      </c>
      <c r="C259" s="59" t="str">
        <f>IF(A259="","",個人種目!BA59)</f>
        <v/>
      </c>
      <c r="D259" s="59" t="str">
        <f>IF(A259="","",個人種目!AF59)</f>
        <v/>
      </c>
      <c r="E259" s="59">
        <v>0</v>
      </c>
      <c r="F259" s="59">
        <v>5</v>
      </c>
      <c r="G259" s="59" t="str">
        <f>IF(A259="","",個人種目!BF59)</f>
        <v/>
      </c>
      <c r="H259" s="62">
        <v>3</v>
      </c>
    </row>
    <row r="260" spans="1:8" x14ac:dyDescent="0.25">
      <c r="A260" s="59" t="str">
        <f>IF(個人種目!K60="","",個人種目!AP60)</f>
        <v/>
      </c>
      <c r="B260" s="59" t="str">
        <f>IF(A260="","",個人種目!AV60)</f>
        <v/>
      </c>
      <c r="C260" s="59" t="str">
        <f>IF(A260="","",個人種目!BA60)</f>
        <v/>
      </c>
      <c r="D260" s="59" t="str">
        <f>IF(A260="","",個人種目!AF60)</f>
        <v/>
      </c>
      <c r="E260" s="59">
        <v>0</v>
      </c>
      <c r="F260" s="59">
        <v>5</v>
      </c>
      <c r="G260" s="59" t="str">
        <f>IF(A260="","",個人種目!BF60)</f>
        <v/>
      </c>
      <c r="H260" s="62">
        <v>3</v>
      </c>
    </row>
    <row r="261" spans="1:8" x14ac:dyDescent="0.25">
      <c r="A261" s="59" t="str">
        <f>IF(個人種目!K61="","",個人種目!AP61)</f>
        <v/>
      </c>
      <c r="B261" s="59" t="str">
        <f>IF(A261="","",個人種目!AV61)</f>
        <v/>
      </c>
      <c r="C261" s="59" t="str">
        <f>IF(A261="","",個人種目!BA61)</f>
        <v/>
      </c>
      <c r="D261" s="59" t="str">
        <f>IF(A261="","",個人種目!AF61)</f>
        <v/>
      </c>
      <c r="E261" s="59">
        <v>0</v>
      </c>
      <c r="F261" s="59">
        <v>5</v>
      </c>
      <c r="G261" s="59" t="str">
        <f>IF(A261="","",個人種目!BF61)</f>
        <v/>
      </c>
      <c r="H261" s="62">
        <v>3</v>
      </c>
    </row>
    <row r="262" spans="1:8" x14ac:dyDescent="0.25">
      <c r="A262" s="59" t="str">
        <f>IF(個人種目!K62="","",個人種目!AP62)</f>
        <v/>
      </c>
      <c r="B262" s="59" t="str">
        <f>IF(A262="","",個人種目!AV62)</f>
        <v/>
      </c>
      <c r="C262" s="59" t="str">
        <f>IF(A262="","",個人種目!BA62)</f>
        <v/>
      </c>
      <c r="D262" s="59" t="str">
        <f>IF(A262="","",個人種目!AF62)</f>
        <v/>
      </c>
      <c r="E262" s="59">
        <v>0</v>
      </c>
      <c r="F262" s="59">
        <v>5</v>
      </c>
      <c r="G262" s="59" t="str">
        <f>IF(A262="","",個人種目!BF62)</f>
        <v/>
      </c>
      <c r="H262" s="62">
        <v>3</v>
      </c>
    </row>
    <row r="263" spans="1:8" x14ac:dyDescent="0.25">
      <c r="A263" s="59" t="str">
        <f>IF(個人種目!K63="","",個人種目!AP63)</f>
        <v/>
      </c>
      <c r="B263" s="59" t="str">
        <f>IF(A263="","",個人種目!AV63)</f>
        <v/>
      </c>
      <c r="C263" s="59" t="str">
        <f>IF(A263="","",個人種目!BA63)</f>
        <v/>
      </c>
      <c r="D263" s="59" t="str">
        <f>IF(A263="","",個人種目!AF63)</f>
        <v/>
      </c>
      <c r="E263" s="59">
        <v>0</v>
      </c>
      <c r="F263" s="59">
        <v>5</v>
      </c>
      <c r="G263" s="59" t="str">
        <f>IF(A263="","",個人種目!BF63)</f>
        <v/>
      </c>
      <c r="H263" s="62">
        <v>3</v>
      </c>
    </row>
    <row r="264" spans="1:8" x14ac:dyDescent="0.25">
      <c r="A264" s="59" t="str">
        <f>IF(個人種目!K64="","",個人種目!AP64)</f>
        <v/>
      </c>
      <c r="B264" s="59" t="str">
        <f>IF(A264="","",個人種目!AV64)</f>
        <v/>
      </c>
      <c r="C264" s="59" t="str">
        <f>IF(A264="","",個人種目!BA64)</f>
        <v/>
      </c>
      <c r="D264" s="59" t="str">
        <f>IF(A264="","",個人種目!AF64)</f>
        <v/>
      </c>
      <c r="E264" s="59">
        <v>0</v>
      </c>
      <c r="F264" s="59">
        <v>5</v>
      </c>
      <c r="G264" s="59" t="str">
        <f>IF(A264="","",個人種目!BF64)</f>
        <v/>
      </c>
      <c r="H264" s="62">
        <v>3</v>
      </c>
    </row>
    <row r="265" spans="1:8" x14ac:dyDescent="0.25">
      <c r="A265" s="59" t="str">
        <f>IF(個人種目!K65="","",個人種目!AP65)</f>
        <v/>
      </c>
      <c r="B265" s="59" t="str">
        <f>IF(A265="","",個人種目!AV65)</f>
        <v/>
      </c>
      <c r="C265" s="59" t="str">
        <f>IF(A265="","",個人種目!BA65)</f>
        <v/>
      </c>
      <c r="D265" s="59" t="str">
        <f>IF(A265="","",個人種目!AF65)</f>
        <v/>
      </c>
      <c r="E265" s="59">
        <v>0</v>
      </c>
      <c r="F265" s="59">
        <v>5</v>
      </c>
      <c r="G265" s="59" t="str">
        <f>IF(A265="","",個人種目!BF65)</f>
        <v/>
      </c>
      <c r="H265" s="62">
        <v>3</v>
      </c>
    </row>
    <row r="266" spans="1:8" x14ac:dyDescent="0.25">
      <c r="A266" s="59" t="str">
        <f>IF(個人種目!K66="","",個人種目!AP66)</f>
        <v/>
      </c>
      <c r="B266" s="59" t="str">
        <f>IF(A266="","",個人種目!AV66)</f>
        <v/>
      </c>
      <c r="C266" s="59" t="str">
        <f>IF(A266="","",個人種目!BA66)</f>
        <v/>
      </c>
      <c r="D266" s="59" t="str">
        <f>IF(A266="","",個人種目!AF66)</f>
        <v/>
      </c>
      <c r="E266" s="59">
        <v>0</v>
      </c>
      <c r="F266" s="59">
        <v>5</v>
      </c>
      <c r="G266" s="59" t="str">
        <f>IF(A266="","",個人種目!BF66)</f>
        <v/>
      </c>
      <c r="H266" s="62">
        <v>3</v>
      </c>
    </row>
    <row r="267" spans="1:8" x14ac:dyDescent="0.25">
      <c r="A267" s="59" t="str">
        <f>IF(個人種目!K67="","",個人種目!AP67)</f>
        <v/>
      </c>
      <c r="B267" s="59" t="str">
        <f>IF(A267="","",個人種目!AV67)</f>
        <v/>
      </c>
      <c r="C267" s="59" t="str">
        <f>IF(A267="","",個人種目!BA67)</f>
        <v/>
      </c>
      <c r="D267" s="59" t="str">
        <f>IF(A267="","",個人種目!AF67)</f>
        <v/>
      </c>
      <c r="E267" s="59">
        <v>0</v>
      </c>
      <c r="F267" s="59">
        <v>5</v>
      </c>
      <c r="G267" s="59" t="str">
        <f>IF(A267="","",個人種目!BF67)</f>
        <v/>
      </c>
      <c r="H267" s="62">
        <v>3</v>
      </c>
    </row>
    <row r="268" spans="1:8" x14ac:dyDescent="0.25">
      <c r="A268" s="59" t="str">
        <f>IF(個人種目!K68="","",個人種目!AP68)</f>
        <v/>
      </c>
      <c r="B268" s="59" t="str">
        <f>IF(A268="","",個人種目!AV68)</f>
        <v/>
      </c>
      <c r="C268" s="59" t="str">
        <f>IF(A268="","",個人種目!BA68)</f>
        <v/>
      </c>
      <c r="D268" s="59" t="str">
        <f>IF(A268="","",個人種目!AF68)</f>
        <v/>
      </c>
      <c r="E268" s="59">
        <v>0</v>
      </c>
      <c r="F268" s="59">
        <v>5</v>
      </c>
      <c r="G268" s="59" t="str">
        <f>IF(A268="","",個人種目!BF68)</f>
        <v/>
      </c>
      <c r="H268" s="62">
        <v>3</v>
      </c>
    </row>
    <row r="269" spans="1:8" x14ac:dyDescent="0.25">
      <c r="A269" s="59" t="str">
        <f>IF(個人種目!K69="","",個人種目!AP69)</f>
        <v/>
      </c>
      <c r="B269" s="59" t="str">
        <f>IF(A269="","",個人種目!AV69)</f>
        <v/>
      </c>
      <c r="C269" s="59" t="str">
        <f>IF(A269="","",個人種目!BA69)</f>
        <v/>
      </c>
      <c r="D269" s="59" t="str">
        <f>IF(A269="","",個人種目!AF69)</f>
        <v/>
      </c>
      <c r="E269" s="59">
        <v>0</v>
      </c>
      <c r="F269" s="59">
        <v>5</v>
      </c>
      <c r="G269" s="59" t="str">
        <f>IF(A269="","",個人種目!BF69)</f>
        <v/>
      </c>
      <c r="H269" s="62">
        <v>3</v>
      </c>
    </row>
    <row r="270" spans="1:8" x14ac:dyDescent="0.25">
      <c r="A270" s="59" t="str">
        <f>IF(個人種目!K70="","",個人種目!AP70)</f>
        <v/>
      </c>
      <c r="B270" s="59" t="str">
        <f>IF(A270="","",個人種目!AV70)</f>
        <v/>
      </c>
      <c r="C270" s="59" t="str">
        <f>IF(A270="","",個人種目!BA70)</f>
        <v/>
      </c>
      <c r="D270" s="59" t="str">
        <f>IF(A270="","",個人種目!AF70)</f>
        <v/>
      </c>
      <c r="E270" s="59">
        <v>0</v>
      </c>
      <c r="F270" s="59">
        <v>5</v>
      </c>
      <c r="G270" s="59" t="str">
        <f>IF(A270="","",個人種目!BF70)</f>
        <v/>
      </c>
      <c r="H270" s="62">
        <v>3</v>
      </c>
    </row>
    <row r="271" spans="1:8" x14ac:dyDescent="0.25">
      <c r="A271" s="59" t="str">
        <f>IF(個人種目!K71="","",個人種目!AP71)</f>
        <v/>
      </c>
      <c r="B271" s="59" t="str">
        <f>IF(A271="","",個人種目!AV71)</f>
        <v/>
      </c>
      <c r="C271" s="59" t="str">
        <f>IF(A271="","",個人種目!BA71)</f>
        <v/>
      </c>
      <c r="D271" s="59" t="str">
        <f>IF(A271="","",個人種目!AF71)</f>
        <v/>
      </c>
      <c r="E271" s="59">
        <v>0</v>
      </c>
      <c r="F271" s="59">
        <v>5</v>
      </c>
      <c r="G271" s="59" t="str">
        <f>IF(A271="","",個人種目!BF71)</f>
        <v/>
      </c>
      <c r="H271" s="62">
        <v>3</v>
      </c>
    </row>
    <row r="272" spans="1:8" x14ac:dyDescent="0.25">
      <c r="A272" s="59" t="str">
        <f>IF(個人種目!K72="","",個人種目!AP72)</f>
        <v/>
      </c>
      <c r="B272" s="59" t="str">
        <f>IF(A272="","",個人種目!AV72)</f>
        <v/>
      </c>
      <c r="C272" s="59" t="str">
        <f>IF(A272="","",個人種目!BA72)</f>
        <v/>
      </c>
      <c r="D272" s="59" t="str">
        <f>IF(A272="","",個人種目!AF72)</f>
        <v/>
      </c>
      <c r="E272" s="59">
        <v>0</v>
      </c>
      <c r="F272" s="59">
        <v>5</v>
      </c>
      <c r="G272" s="59" t="str">
        <f>IF(A272="","",個人種目!BF72)</f>
        <v/>
      </c>
      <c r="H272" s="62">
        <v>3</v>
      </c>
    </row>
    <row r="273" spans="1:8" x14ac:dyDescent="0.25">
      <c r="A273" s="59" t="str">
        <f>IF(個人種目!K73="","",個人種目!AP73)</f>
        <v/>
      </c>
      <c r="B273" s="59" t="str">
        <f>IF(A273="","",個人種目!AV73)</f>
        <v/>
      </c>
      <c r="C273" s="59" t="str">
        <f>IF(A273="","",個人種目!BA73)</f>
        <v/>
      </c>
      <c r="D273" s="59" t="str">
        <f>IF(A273="","",個人種目!AF73)</f>
        <v/>
      </c>
      <c r="E273" s="59">
        <v>0</v>
      </c>
      <c r="F273" s="59">
        <v>5</v>
      </c>
      <c r="G273" s="59" t="str">
        <f>IF(A273="","",個人種目!BF73)</f>
        <v/>
      </c>
      <c r="H273" s="62">
        <v>3</v>
      </c>
    </row>
    <row r="274" spans="1:8" x14ac:dyDescent="0.25">
      <c r="A274" s="59" t="str">
        <f>IF(個人種目!K74="","",個人種目!AP74)</f>
        <v/>
      </c>
      <c r="B274" s="59" t="str">
        <f>IF(A274="","",個人種目!AV74)</f>
        <v/>
      </c>
      <c r="C274" s="59" t="str">
        <f>IF(A274="","",個人種目!BA74)</f>
        <v/>
      </c>
      <c r="D274" s="59" t="str">
        <f>IF(A274="","",個人種目!AF74)</f>
        <v/>
      </c>
      <c r="E274" s="59">
        <v>0</v>
      </c>
      <c r="F274" s="59">
        <v>5</v>
      </c>
      <c r="G274" s="59" t="str">
        <f>IF(A274="","",個人種目!BF74)</f>
        <v/>
      </c>
      <c r="H274" s="62">
        <v>3</v>
      </c>
    </row>
    <row r="275" spans="1:8" x14ac:dyDescent="0.25">
      <c r="A275" s="59" t="str">
        <f>IF(個人種目!K75="","",個人種目!AP75)</f>
        <v/>
      </c>
      <c r="B275" s="59" t="str">
        <f>IF(A275="","",個人種目!AV75)</f>
        <v/>
      </c>
      <c r="C275" s="59" t="str">
        <f>IF(A275="","",個人種目!BA75)</f>
        <v/>
      </c>
      <c r="D275" s="59" t="str">
        <f>IF(A275="","",個人種目!AF75)</f>
        <v/>
      </c>
      <c r="E275" s="59">
        <v>0</v>
      </c>
      <c r="F275" s="59">
        <v>5</v>
      </c>
      <c r="G275" s="59" t="str">
        <f>IF(A275="","",個人種目!BF75)</f>
        <v/>
      </c>
      <c r="H275" s="62">
        <v>3</v>
      </c>
    </row>
    <row r="276" spans="1:8" x14ac:dyDescent="0.25">
      <c r="A276" s="59" t="str">
        <f>IF(個人種目!K76="","",個人種目!AP76)</f>
        <v/>
      </c>
      <c r="B276" s="59" t="str">
        <f>IF(A276="","",個人種目!AV76)</f>
        <v/>
      </c>
      <c r="C276" s="59" t="str">
        <f>IF(A276="","",個人種目!BA76)</f>
        <v/>
      </c>
      <c r="D276" s="59" t="str">
        <f>IF(A276="","",個人種目!AF76)</f>
        <v/>
      </c>
      <c r="E276" s="59">
        <v>0</v>
      </c>
      <c r="F276" s="59">
        <v>5</v>
      </c>
      <c r="G276" s="59" t="str">
        <f>IF(A276="","",個人種目!BF76)</f>
        <v/>
      </c>
      <c r="H276" s="62">
        <v>3</v>
      </c>
    </row>
    <row r="277" spans="1:8" x14ac:dyDescent="0.25">
      <c r="A277" s="59" t="str">
        <f>IF(個人種目!K77="","",個人種目!AP77)</f>
        <v/>
      </c>
      <c r="B277" s="59" t="str">
        <f>IF(A277="","",個人種目!AV77)</f>
        <v/>
      </c>
      <c r="C277" s="59" t="str">
        <f>IF(A277="","",個人種目!BA77)</f>
        <v/>
      </c>
      <c r="D277" s="59" t="str">
        <f>IF(A277="","",個人種目!AF77)</f>
        <v/>
      </c>
      <c r="E277" s="59">
        <v>0</v>
      </c>
      <c r="F277" s="59">
        <v>5</v>
      </c>
      <c r="G277" s="59" t="str">
        <f>IF(A277="","",個人種目!BF77)</f>
        <v/>
      </c>
      <c r="H277" s="62">
        <v>3</v>
      </c>
    </row>
    <row r="278" spans="1:8" x14ac:dyDescent="0.25">
      <c r="A278" s="59" t="str">
        <f>IF(個人種目!K78="","",個人種目!AP78)</f>
        <v/>
      </c>
      <c r="B278" s="59" t="str">
        <f>IF(A278="","",個人種目!AV78)</f>
        <v/>
      </c>
      <c r="C278" s="59" t="str">
        <f>IF(A278="","",個人種目!BA78)</f>
        <v/>
      </c>
      <c r="D278" s="59" t="str">
        <f>IF(A278="","",個人種目!AF78)</f>
        <v/>
      </c>
      <c r="E278" s="59">
        <v>0</v>
      </c>
      <c r="F278" s="59">
        <v>5</v>
      </c>
      <c r="G278" s="59" t="str">
        <f>IF(A278="","",個人種目!BF78)</f>
        <v/>
      </c>
      <c r="H278" s="62">
        <v>3</v>
      </c>
    </row>
    <row r="279" spans="1:8" x14ac:dyDescent="0.25">
      <c r="A279" s="59" t="str">
        <f>IF(個人種目!K79="","",個人種目!AP79)</f>
        <v/>
      </c>
      <c r="B279" s="59" t="str">
        <f>IF(A279="","",個人種目!AV79)</f>
        <v/>
      </c>
      <c r="C279" s="59" t="str">
        <f>IF(A279="","",個人種目!BA79)</f>
        <v/>
      </c>
      <c r="D279" s="59" t="str">
        <f>IF(A279="","",個人種目!AF79)</f>
        <v/>
      </c>
      <c r="E279" s="59">
        <v>0</v>
      </c>
      <c r="F279" s="59">
        <v>5</v>
      </c>
      <c r="G279" s="59" t="str">
        <f>IF(A279="","",個人種目!BF79)</f>
        <v/>
      </c>
      <c r="H279" s="62">
        <v>3</v>
      </c>
    </row>
    <row r="280" spans="1:8" x14ac:dyDescent="0.25">
      <c r="A280" s="59" t="str">
        <f>IF(個人種目!K80="","",個人種目!AP80)</f>
        <v/>
      </c>
      <c r="B280" s="59" t="str">
        <f>IF(A280="","",個人種目!AV80)</f>
        <v/>
      </c>
      <c r="C280" s="59" t="str">
        <f>IF(A280="","",個人種目!BA80)</f>
        <v/>
      </c>
      <c r="D280" s="59" t="str">
        <f>IF(A280="","",個人種目!AF80)</f>
        <v/>
      </c>
      <c r="E280" s="59">
        <v>0</v>
      </c>
      <c r="F280" s="59">
        <v>5</v>
      </c>
      <c r="G280" s="59" t="str">
        <f>IF(A280="","",個人種目!BF80)</f>
        <v/>
      </c>
      <c r="H280" s="62">
        <v>3</v>
      </c>
    </row>
    <row r="281" spans="1:8" x14ac:dyDescent="0.25">
      <c r="A281" s="59" t="str">
        <f>IF(個人種目!K81="","",個人種目!AP81)</f>
        <v/>
      </c>
      <c r="B281" s="59" t="str">
        <f>IF(A281="","",個人種目!AV81)</f>
        <v/>
      </c>
      <c r="C281" s="59" t="str">
        <f>IF(A281="","",個人種目!BA81)</f>
        <v/>
      </c>
      <c r="D281" s="59" t="str">
        <f>IF(A281="","",個人種目!AF81)</f>
        <v/>
      </c>
      <c r="E281" s="59">
        <v>0</v>
      </c>
      <c r="F281" s="59">
        <v>5</v>
      </c>
      <c r="G281" s="59" t="str">
        <f>IF(A281="","",個人種目!BF81)</f>
        <v/>
      </c>
      <c r="H281" s="62">
        <v>3</v>
      </c>
    </row>
    <row r="282" spans="1:8" x14ac:dyDescent="0.25">
      <c r="A282" s="59" t="str">
        <f>IF(個人種目!K82="","",個人種目!AP82)</f>
        <v/>
      </c>
      <c r="B282" s="59" t="str">
        <f>IF(A282="","",個人種目!AV82)</f>
        <v/>
      </c>
      <c r="C282" s="59" t="str">
        <f>IF(A282="","",個人種目!BA82)</f>
        <v/>
      </c>
      <c r="D282" s="59" t="str">
        <f>IF(A282="","",個人種目!AF82)</f>
        <v/>
      </c>
      <c r="E282" s="59">
        <v>0</v>
      </c>
      <c r="F282" s="59">
        <v>5</v>
      </c>
      <c r="G282" s="59" t="str">
        <f>IF(A282="","",個人種目!BF82)</f>
        <v/>
      </c>
      <c r="H282" s="62">
        <v>3</v>
      </c>
    </row>
    <row r="283" spans="1:8" x14ac:dyDescent="0.25">
      <c r="A283" s="59" t="str">
        <f>IF(個人種目!K83="","",個人種目!AP83)</f>
        <v/>
      </c>
      <c r="B283" s="59" t="str">
        <f>IF(A283="","",個人種目!AV83)</f>
        <v/>
      </c>
      <c r="C283" s="59" t="str">
        <f>IF(A283="","",個人種目!BA83)</f>
        <v/>
      </c>
      <c r="D283" s="59" t="str">
        <f>IF(A283="","",個人種目!AF83)</f>
        <v/>
      </c>
      <c r="E283" s="59">
        <v>0</v>
      </c>
      <c r="F283" s="59">
        <v>5</v>
      </c>
      <c r="G283" s="59" t="str">
        <f>IF(A283="","",個人種目!BF83)</f>
        <v/>
      </c>
      <c r="H283" s="62">
        <v>3</v>
      </c>
    </row>
    <row r="284" spans="1:8" x14ac:dyDescent="0.25">
      <c r="A284" s="59" t="str">
        <f>IF(個人種目!K84="","",個人種目!AP84)</f>
        <v/>
      </c>
      <c r="B284" s="59" t="str">
        <f>IF(A284="","",個人種目!AV84)</f>
        <v/>
      </c>
      <c r="C284" s="59" t="str">
        <f>IF(A284="","",個人種目!BA84)</f>
        <v/>
      </c>
      <c r="D284" s="59" t="str">
        <f>IF(A284="","",個人種目!AF84)</f>
        <v/>
      </c>
      <c r="E284" s="59">
        <v>0</v>
      </c>
      <c r="F284" s="59">
        <v>5</v>
      </c>
      <c r="G284" s="59" t="str">
        <f>IF(A284="","",個人種目!BF84)</f>
        <v/>
      </c>
      <c r="H284" s="62">
        <v>3</v>
      </c>
    </row>
    <row r="285" spans="1:8" x14ac:dyDescent="0.25">
      <c r="A285" s="59" t="str">
        <f>IF(個人種目!K85="","",個人種目!AP85)</f>
        <v/>
      </c>
      <c r="B285" s="59" t="str">
        <f>IF(A285="","",個人種目!AV85)</f>
        <v/>
      </c>
      <c r="C285" s="59" t="str">
        <f>IF(A285="","",個人種目!BA85)</f>
        <v/>
      </c>
      <c r="D285" s="59" t="str">
        <f>IF(A285="","",個人種目!AF85)</f>
        <v/>
      </c>
      <c r="E285" s="59">
        <v>0</v>
      </c>
      <c r="F285" s="59">
        <v>5</v>
      </c>
      <c r="G285" s="59" t="str">
        <f>IF(A285="","",個人種目!BF85)</f>
        <v/>
      </c>
      <c r="H285" s="62">
        <v>3</v>
      </c>
    </row>
    <row r="286" spans="1:8" x14ac:dyDescent="0.25">
      <c r="A286" s="59" t="str">
        <f>IF(個人種目!K86="","",個人種目!AP86)</f>
        <v/>
      </c>
      <c r="B286" s="59" t="str">
        <f>IF(A286="","",個人種目!AV86)</f>
        <v/>
      </c>
      <c r="C286" s="59" t="str">
        <f>IF(A286="","",個人種目!BA86)</f>
        <v/>
      </c>
      <c r="D286" s="59" t="str">
        <f>IF(A286="","",個人種目!AF86)</f>
        <v/>
      </c>
      <c r="E286" s="59">
        <v>0</v>
      </c>
      <c r="F286" s="59">
        <v>5</v>
      </c>
      <c r="G286" s="59" t="str">
        <f>IF(A286="","",個人種目!BF86)</f>
        <v/>
      </c>
      <c r="H286" s="62">
        <v>3</v>
      </c>
    </row>
    <row r="287" spans="1:8" x14ac:dyDescent="0.25">
      <c r="A287" s="59" t="str">
        <f>IF(個人種目!K87="","",個人種目!AP87)</f>
        <v/>
      </c>
      <c r="B287" s="59" t="str">
        <f>IF(A287="","",個人種目!AV87)</f>
        <v/>
      </c>
      <c r="C287" s="59" t="str">
        <f>IF(A287="","",個人種目!BA87)</f>
        <v/>
      </c>
      <c r="D287" s="59" t="str">
        <f>IF(A287="","",個人種目!AF87)</f>
        <v/>
      </c>
      <c r="E287" s="59">
        <v>0</v>
      </c>
      <c r="F287" s="59">
        <v>5</v>
      </c>
      <c r="G287" s="59" t="str">
        <f>IF(A287="","",個人種目!BF87)</f>
        <v/>
      </c>
      <c r="H287" s="62">
        <v>3</v>
      </c>
    </row>
    <row r="288" spans="1:8" x14ac:dyDescent="0.25">
      <c r="A288" s="59" t="str">
        <f>IF(個人種目!K88="","",個人種目!AP88)</f>
        <v/>
      </c>
      <c r="B288" s="59" t="str">
        <f>IF(A288="","",個人種目!AV88)</f>
        <v/>
      </c>
      <c r="C288" s="59" t="str">
        <f>IF(A288="","",個人種目!BA88)</f>
        <v/>
      </c>
      <c r="D288" s="59" t="str">
        <f>IF(A288="","",個人種目!AF88)</f>
        <v/>
      </c>
      <c r="E288" s="59">
        <v>0</v>
      </c>
      <c r="F288" s="59">
        <v>5</v>
      </c>
      <c r="G288" s="59" t="str">
        <f>IF(A288="","",個人種目!BF88)</f>
        <v/>
      </c>
      <c r="H288" s="62">
        <v>3</v>
      </c>
    </row>
    <row r="289" spans="1:8" x14ac:dyDescent="0.25">
      <c r="A289" s="59" t="str">
        <f>IF(個人種目!K89="","",個人種目!AP89)</f>
        <v/>
      </c>
      <c r="B289" s="59" t="str">
        <f>IF(A289="","",個人種目!AV89)</f>
        <v/>
      </c>
      <c r="C289" s="59" t="str">
        <f>IF(A289="","",個人種目!BA89)</f>
        <v/>
      </c>
      <c r="D289" s="59" t="str">
        <f>IF(A289="","",個人種目!AF89)</f>
        <v/>
      </c>
      <c r="E289" s="59">
        <v>0</v>
      </c>
      <c r="F289" s="59">
        <v>5</v>
      </c>
      <c r="G289" s="59" t="str">
        <f>IF(A289="","",個人種目!BF89)</f>
        <v/>
      </c>
      <c r="H289" s="62">
        <v>3</v>
      </c>
    </row>
    <row r="290" spans="1:8" x14ac:dyDescent="0.25">
      <c r="A290" s="59" t="str">
        <f>IF(個人種目!K90="","",個人種目!AP90)</f>
        <v/>
      </c>
      <c r="B290" s="59" t="str">
        <f>IF(A290="","",個人種目!AV90)</f>
        <v/>
      </c>
      <c r="C290" s="59" t="str">
        <f>IF(A290="","",個人種目!BA90)</f>
        <v/>
      </c>
      <c r="D290" s="59" t="str">
        <f>IF(A290="","",個人種目!AF90)</f>
        <v/>
      </c>
      <c r="E290" s="59">
        <v>0</v>
      </c>
      <c r="F290" s="59">
        <v>5</v>
      </c>
      <c r="G290" s="59" t="str">
        <f>IF(A290="","",個人種目!BF90)</f>
        <v/>
      </c>
      <c r="H290" s="62">
        <v>3</v>
      </c>
    </row>
    <row r="291" spans="1:8" x14ac:dyDescent="0.25">
      <c r="A291" s="59" t="str">
        <f>IF(個人種目!K91="","",個人種目!AP91)</f>
        <v/>
      </c>
      <c r="B291" s="59" t="str">
        <f>IF(A291="","",個人種目!AV91)</f>
        <v/>
      </c>
      <c r="C291" s="59" t="str">
        <f>IF(A291="","",個人種目!BA91)</f>
        <v/>
      </c>
      <c r="D291" s="59" t="str">
        <f>IF(A291="","",個人種目!AF91)</f>
        <v/>
      </c>
      <c r="E291" s="59">
        <v>0</v>
      </c>
      <c r="F291" s="59">
        <v>5</v>
      </c>
      <c r="G291" s="59" t="str">
        <f>IF(A291="","",個人種目!BF91)</f>
        <v/>
      </c>
      <c r="H291" s="62">
        <v>3</v>
      </c>
    </row>
    <row r="292" spans="1:8" x14ac:dyDescent="0.25">
      <c r="A292" s="59" t="str">
        <f>IF(個人種目!K92="","",個人種目!AP92)</f>
        <v/>
      </c>
      <c r="B292" s="59" t="str">
        <f>IF(A292="","",個人種目!AV92)</f>
        <v/>
      </c>
      <c r="C292" s="59" t="str">
        <f>IF(A292="","",個人種目!BA92)</f>
        <v/>
      </c>
      <c r="D292" s="59" t="str">
        <f>IF(A292="","",個人種目!AF92)</f>
        <v/>
      </c>
      <c r="E292" s="59">
        <v>0</v>
      </c>
      <c r="F292" s="59">
        <v>5</v>
      </c>
      <c r="G292" s="59" t="str">
        <f>IF(A292="","",個人種目!BF92)</f>
        <v/>
      </c>
      <c r="H292" s="62">
        <v>3</v>
      </c>
    </row>
    <row r="293" spans="1:8" x14ac:dyDescent="0.25">
      <c r="A293" s="59" t="str">
        <f>IF(個人種目!K93="","",個人種目!AP93)</f>
        <v/>
      </c>
      <c r="B293" s="59" t="str">
        <f>IF(A293="","",個人種目!AV93)</f>
        <v/>
      </c>
      <c r="C293" s="59" t="str">
        <f>IF(A293="","",個人種目!BA93)</f>
        <v/>
      </c>
      <c r="D293" s="59" t="str">
        <f>IF(A293="","",個人種目!AF93)</f>
        <v/>
      </c>
      <c r="E293" s="59">
        <v>0</v>
      </c>
      <c r="F293" s="59">
        <v>5</v>
      </c>
      <c r="G293" s="59" t="str">
        <f>IF(A293="","",個人種目!BF93)</f>
        <v/>
      </c>
      <c r="H293" s="62">
        <v>3</v>
      </c>
    </row>
    <row r="294" spans="1:8" x14ac:dyDescent="0.25">
      <c r="A294" s="59" t="str">
        <f>IF(個人種目!K94="","",個人種目!AP94)</f>
        <v/>
      </c>
      <c r="B294" s="59" t="str">
        <f>IF(A294="","",個人種目!AV94)</f>
        <v/>
      </c>
      <c r="C294" s="59" t="str">
        <f>IF(A294="","",個人種目!BA94)</f>
        <v/>
      </c>
      <c r="D294" s="59" t="str">
        <f>IF(A294="","",個人種目!AF94)</f>
        <v/>
      </c>
      <c r="E294" s="59">
        <v>0</v>
      </c>
      <c r="F294" s="59">
        <v>5</v>
      </c>
      <c r="G294" s="59" t="str">
        <f>IF(A294="","",個人種目!BF94)</f>
        <v/>
      </c>
      <c r="H294" s="62">
        <v>3</v>
      </c>
    </row>
    <row r="295" spans="1:8" x14ac:dyDescent="0.25">
      <c r="A295" s="59" t="str">
        <f>IF(個人種目!K95="","",個人種目!AP95)</f>
        <v/>
      </c>
      <c r="B295" s="59" t="str">
        <f>IF(A295="","",個人種目!AV95)</f>
        <v/>
      </c>
      <c r="C295" s="59" t="str">
        <f>IF(A295="","",個人種目!BA95)</f>
        <v/>
      </c>
      <c r="D295" s="59" t="str">
        <f>IF(A295="","",個人種目!AF95)</f>
        <v/>
      </c>
      <c r="E295" s="59">
        <v>0</v>
      </c>
      <c r="F295" s="59">
        <v>5</v>
      </c>
      <c r="G295" s="59" t="str">
        <f>IF(A295="","",個人種目!BF95)</f>
        <v/>
      </c>
      <c r="H295" s="62">
        <v>3</v>
      </c>
    </row>
    <row r="296" spans="1:8" x14ac:dyDescent="0.25">
      <c r="A296" s="59" t="str">
        <f>IF(個人種目!K96="","",個人種目!AP96)</f>
        <v/>
      </c>
      <c r="B296" s="59" t="str">
        <f>IF(A296="","",個人種目!AV96)</f>
        <v/>
      </c>
      <c r="C296" s="59" t="str">
        <f>IF(A296="","",個人種目!BA96)</f>
        <v/>
      </c>
      <c r="D296" s="59" t="str">
        <f>IF(A296="","",個人種目!AF96)</f>
        <v/>
      </c>
      <c r="E296" s="59">
        <v>0</v>
      </c>
      <c r="F296" s="59">
        <v>5</v>
      </c>
      <c r="G296" s="59" t="str">
        <f>IF(A296="","",個人種目!BF96)</f>
        <v/>
      </c>
      <c r="H296" s="62">
        <v>3</v>
      </c>
    </row>
    <row r="297" spans="1:8" x14ac:dyDescent="0.25">
      <c r="A297" s="59" t="str">
        <f>IF(個人種目!K97="","",個人種目!AP97)</f>
        <v/>
      </c>
      <c r="B297" s="59" t="str">
        <f>IF(A297="","",個人種目!AV97)</f>
        <v/>
      </c>
      <c r="C297" s="59" t="str">
        <f>IF(A297="","",個人種目!BA97)</f>
        <v/>
      </c>
      <c r="D297" s="59" t="str">
        <f>IF(A297="","",個人種目!AF97)</f>
        <v/>
      </c>
      <c r="E297" s="59">
        <v>0</v>
      </c>
      <c r="F297" s="59">
        <v>5</v>
      </c>
      <c r="G297" s="59" t="str">
        <f>IF(A297="","",個人種目!BF97)</f>
        <v/>
      </c>
      <c r="H297" s="62">
        <v>3</v>
      </c>
    </row>
    <row r="298" spans="1:8" x14ac:dyDescent="0.25">
      <c r="A298" s="59" t="str">
        <f>IF(個人種目!K98="","",個人種目!AP98)</f>
        <v/>
      </c>
      <c r="B298" s="59" t="str">
        <f>IF(A298="","",個人種目!AV98)</f>
        <v/>
      </c>
      <c r="C298" s="59" t="str">
        <f>IF(A298="","",個人種目!BA98)</f>
        <v/>
      </c>
      <c r="D298" s="59" t="str">
        <f>IF(A298="","",個人種目!AF98)</f>
        <v/>
      </c>
      <c r="E298" s="59">
        <v>0</v>
      </c>
      <c r="F298" s="59">
        <v>5</v>
      </c>
      <c r="G298" s="59" t="str">
        <f>IF(A298="","",個人種目!BF98)</f>
        <v/>
      </c>
      <c r="H298" s="62">
        <v>3</v>
      </c>
    </row>
    <row r="299" spans="1:8" x14ac:dyDescent="0.25">
      <c r="A299" s="59" t="str">
        <f>IF(個人種目!K99="","",個人種目!AP99)</f>
        <v/>
      </c>
      <c r="B299" s="59" t="str">
        <f>IF(A299="","",個人種目!AV99)</f>
        <v/>
      </c>
      <c r="C299" s="59" t="str">
        <f>IF(A299="","",個人種目!BA99)</f>
        <v/>
      </c>
      <c r="D299" s="59" t="str">
        <f>IF(A299="","",個人種目!AF99)</f>
        <v/>
      </c>
      <c r="E299" s="59">
        <v>0</v>
      </c>
      <c r="F299" s="59">
        <v>5</v>
      </c>
      <c r="G299" s="59" t="str">
        <f>IF(A299="","",個人種目!BF99)</f>
        <v/>
      </c>
      <c r="H299" s="62">
        <v>3</v>
      </c>
    </row>
    <row r="300" spans="1:8" x14ac:dyDescent="0.25">
      <c r="A300" s="59" t="str">
        <f>IF(個人種目!K100="","",個人種目!AP100)</f>
        <v/>
      </c>
      <c r="B300" s="59" t="str">
        <f>IF(A300="","",個人種目!AV100)</f>
        <v/>
      </c>
      <c r="C300" s="59" t="str">
        <f>IF(A300="","",個人種目!BA100)</f>
        <v/>
      </c>
      <c r="D300" s="59" t="str">
        <f>IF(A300="","",個人種目!AF100)</f>
        <v/>
      </c>
      <c r="E300" s="59">
        <v>0</v>
      </c>
      <c r="F300" s="59">
        <v>5</v>
      </c>
      <c r="G300" s="59" t="str">
        <f>IF(A300="","",個人種目!BF100)</f>
        <v/>
      </c>
      <c r="H300" s="62">
        <v>3</v>
      </c>
    </row>
    <row r="301" spans="1:8" x14ac:dyDescent="0.25">
      <c r="A301" s="59" t="str">
        <f>IF(個人種目!K101="","",個人種目!AP101)</f>
        <v/>
      </c>
      <c r="B301" s="59" t="str">
        <f>IF(A301="","",個人種目!AV101)</f>
        <v/>
      </c>
      <c r="C301" s="59" t="str">
        <f>IF(A301="","",個人種目!BA101)</f>
        <v/>
      </c>
      <c r="D301" s="59" t="str">
        <f>IF(A301="","",個人種目!AF101)</f>
        <v/>
      </c>
      <c r="E301" s="59">
        <v>0</v>
      </c>
      <c r="F301" s="59">
        <v>5</v>
      </c>
      <c r="G301" s="59" t="str">
        <f>IF(A301="","",個人種目!BF101)</f>
        <v/>
      </c>
      <c r="H301" s="62">
        <v>3</v>
      </c>
    </row>
    <row r="302" spans="1:8" x14ac:dyDescent="0.25">
      <c r="A302" s="59" t="str">
        <f>IF(個人種目!K102="","",個人種目!AP102)</f>
        <v/>
      </c>
      <c r="B302" s="59" t="str">
        <f>IF(A302="","",個人種目!AV102)</f>
        <v/>
      </c>
      <c r="C302" s="59" t="str">
        <f>IF(A302="","",個人種目!BA102)</f>
        <v/>
      </c>
      <c r="D302" s="59" t="str">
        <f>IF(A302="","",個人種目!AF102)</f>
        <v/>
      </c>
      <c r="E302" s="59">
        <v>0</v>
      </c>
      <c r="F302" s="59">
        <v>5</v>
      </c>
      <c r="G302" s="59" t="str">
        <f>IF(A302="","",個人種目!BF102)</f>
        <v/>
      </c>
      <c r="H302" s="62">
        <v>3</v>
      </c>
    </row>
    <row r="303" spans="1:8" x14ac:dyDescent="0.25">
      <c r="A303" s="59" t="str">
        <f>IF(個人種目!K103="","",個人種目!AP103)</f>
        <v/>
      </c>
      <c r="B303" s="59" t="str">
        <f>IF(A303="","",個人種目!AV103)</f>
        <v/>
      </c>
      <c r="C303" s="59" t="str">
        <f>IF(A303="","",個人種目!BA103)</f>
        <v/>
      </c>
      <c r="D303" s="59" t="str">
        <f>IF(A303="","",個人種目!AF103)</f>
        <v/>
      </c>
      <c r="E303" s="59">
        <v>0</v>
      </c>
      <c r="F303" s="59">
        <v>5</v>
      </c>
      <c r="G303" s="59" t="str">
        <f>IF(A303="","",個人種目!BF103)</f>
        <v/>
      </c>
      <c r="H303" s="62">
        <v>3</v>
      </c>
    </row>
    <row r="304" spans="1:8" x14ac:dyDescent="0.25">
      <c r="A304" s="59" t="str">
        <f>IF(個人種目!K104="","",個人種目!AP104)</f>
        <v/>
      </c>
      <c r="B304" s="59" t="str">
        <f>IF(A304="","",個人種目!AV104)</f>
        <v/>
      </c>
      <c r="C304" s="59" t="str">
        <f>IF(A304="","",個人種目!BA104)</f>
        <v/>
      </c>
      <c r="D304" s="59" t="str">
        <f>IF(A304="","",個人種目!AF104)</f>
        <v/>
      </c>
      <c r="E304" s="59">
        <v>0</v>
      </c>
      <c r="F304" s="59">
        <v>5</v>
      </c>
      <c r="G304" s="59" t="str">
        <f>IF(A304="","",個人種目!BF104)</f>
        <v/>
      </c>
      <c r="H304" s="62">
        <v>3</v>
      </c>
    </row>
    <row r="305" spans="1:8" x14ac:dyDescent="0.25">
      <c r="A305" s="59" t="str">
        <f>IF(個人種目!K105="","",個人種目!AP105)</f>
        <v/>
      </c>
      <c r="B305" s="59" t="str">
        <f>IF(A305="","",個人種目!AV105)</f>
        <v/>
      </c>
      <c r="C305" s="59" t="str">
        <f>IF(A305="","",個人種目!BA105)</f>
        <v/>
      </c>
      <c r="D305" s="59" t="str">
        <f>IF(A305="","",個人種目!AF105)</f>
        <v/>
      </c>
      <c r="E305" s="59">
        <v>0</v>
      </c>
      <c r="F305" s="59">
        <v>5</v>
      </c>
      <c r="G305" s="59" t="str">
        <f>IF(A305="","",個人種目!BF105)</f>
        <v/>
      </c>
      <c r="H305" s="62">
        <v>3</v>
      </c>
    </row>
    <row r="306" spans="1:8" x14ac:dyDescent="0.25">
      <c r="A306" s="59" t="str">
        <f>IF(個人種目!K106="","",個人種目!AP106)</f>
        <v/>
      </c>
      <c r="B306" s="59" t="str">
        <f>IF(A306="","",個人種目!AV106)</f>
        <v/>
      </c>
      <c r="C306" s="59" t="str">
        <f>IF(A306="","",個人種目!BA106)</f>
        <v/>
      </c>
      <c r="D306" s="59" t="str">
        <f>IF(A306="","",個人種目!AF106)</f>
        <v/>
      </c>
      <c r="E306" s="59">
        <v>0</v>
      </c>
      <c r="F306" s="59">
        <v>5</v>
      </c>
      <c r="G306" s="59" t="str">
        <f>IF(A306="","",個人種目!BF106)</f>
        <v/>
      </c>
      <c r="H306" s="62">
        <v>3</v>
      </c>
    </row>
    <row r="307" spans="1:8" x14ac:dyDescent="0.25">
      <c r="A307" s="58" t="str">
        <f>IF(個人種目!K107="","",個人種目!AP107)</f>
        <v/>
      </c>
      <c r="B307" s="58" t="str">
        <f>IF(A307="","",個人種目!AV107)</f>
        <v/>
      </c>
      <c r="C307" s="58" t="str">
        <f>IF(A307="","",個人種目!BA107)</f>
        <v/>
      </c>
      <c r="D307" s="58" t="str">
        <f>IF(A307="","",個人種目!AF107)</f>
        <v/>
      </c>
      <c r="E307" s="58">
        <v>0</v>
      </c>
      <c r="F307" s="58">
        <v>5</v>
      </c>
      <c r="G307" s="58" t="str">
        <f>IF(A307="","",個人種目!BF107)</f>
        <v/>
      </c>
      <c r="H307" s="65">
        <v>3</v>
      </c>
    </row>
    <row r="308" spans="1:8" x14ac:dyDescent="0.25">
      <c r="A308" s="59" t="str">
        <f>IF(個人種目!M6="","",個人種目!AP6)</f>
        <v/>
      </c>
      <c r="B308" s="59" t="str">
        <f>IF(A308="","",個人種目!AW6)</f>
        <v/>
      </c>
      <c r="C308" s="59" t="str">
        <f>IF(A308="","",個人種目!BB6)</f>
        <v/>
      </c>
      <c r="D308" s="59" t="str">
        <f>IF(A308="","",個人種目!AF6)</f>
        <v/>
      </c>
      <c r="E308" s="59">
        <v>0</v>
      </c>
      <c r="F308" s="59">
        <v>0</v>
      </c>
      <c r="G308" s="59" t="str">
        <f>IF(A308="","",個人種目!BG6)</f>
        <v/>
      </c>
      <c r="H308" s="62">
        <v>4</v>
      </c>
    </row>
    <row r="309" spans="1:8" x14ac:dyDescent="0.25">
      <c r="A309" s="59" t="str">
        <f>IF(個人種目!M7="","",個人種目!AP7)</f>
        <v/>
      </c>
      <c r="B309" s="59" t="str">
        <f>IF(A309="","",個人種目!AW7)</f>
        <v/>
      </c>
      <c r="C309" s="59" t="str">
        <f>IF(A309="","",個人種目!BB7)</f>
        <v/>
      </c>
      <c r="D309" s="59" t="str">
        <f>IF(A309="","",個人種目!AF7)</f>
        <v/>
      </c>
      <c r="E309" s="59">
        <v>0</v>
      </c>
      <c r="F309" s="59">
        <v>0</v>
      </c>
      <c r="G309" s="59" t="str">
        <f>IF(A309="","",個人種目!BG7)</f>
        <v/>
      </c>
      <c r="H309" s="62">
        <v>4</v>
      </c>
    </row>
    <row r="310" spans="1:8" x14ac:dyDescent="0.25">
      <c r="A310" s="59" t="str">
        <f>IF(個人種目!M8="","",個人種目!AP8)</f>
        <v/>
      </c>
      <c r="B310" s="59" t="str">
        <f>IF(A310="","",個人種目!AW8)</f>
        <v/>
      </c>
      <c r="C310" s="59" t="str">
        <f>IF(A310="","",個人種目!BB8)</f>
        <v/>
      </c>
      <c r="D310" s="59" t="str">
        <f>IF(A310="","",個人種目!AF8)</f>
        <v/>
      </c>
      <c r="E310" s="59">
        <v>0</v>
      </c>
      <c r="F310" s="59">
        <v>0</v>
      </c>
      <c r="G310" s="59" t="str">
        <f>IF(A310="","",個人種目!BG8)</f>
        <v/>
      </c>
      <c r="H310" s="62">
        <v>4</v>
      </c>
    </row>
    <row r="311" spans="1:8" x14ac:dyDescent="0.25">
      <c r="A311" s="59" t="str">
        <f>IF(個人種目!M9="","",個人種目!AP9)</f>
        <v/>
      </c>
      <c r="B311" s="59" t="str">
        <f>IF(A311="","",個人種目!AW9)</f>
        <v/>
      </c>
      <c r="C311" s="59" t="str">
        <f>IF(A311="","",個人種目!BB9)</f>
        <v/>
      </c>
      <c r="D311" s="59" t="str">
        <f>IF(A311="","",個人種目!AF9)</f>
        <v/>
      </c>
      <c r="E311" s="59">
        <v>0</v>
      </c>
      <c r="F311" s="59">
        <v>0</v>
      </c>
      <c r="G311" s="59" t="str">
        <f>IF(A311="","",個人種目!BG9)</f>
        <v/>
      </c>
      <c r="H311" s="62">
        <v>4</v>
      </c>
    </row>
    <row r="312" spans="1:8" x14ac:dyDescent="0.25">
      <c r="A312" s="59" t="str">
        <f>IF(個人種目!M10="","",個人種目!AP10)</f>
        <v/>
      </c>
      <c r="B312" s="59" t="str">
        <f>IF(A312="","",個人種目!AW10)</f>
        <v/>
      </c>
      <c r="C312" s="59" t="str">
        <f>IF(A312="","",個人種目!BB10)</f>
        <v/>
      </c>
      <c r="D312" s="59" t="str">
        <f>IF(A312="","",個人種目!AF10)</f>
        <v/>
      </c>
      <c r="E312" s="59">
        <v>0</v>
      </c>
      <c r="F312" s="59">
        <v>0</v>
      </c>
      <c r="G312" s="59" t="str">
        <f>IF(A312="","",個人種目!BG10)</f>
        <v/>
      </c>
      <c r="H312" s="62">
        <v>4</v>
      </c>
    </row>
    <row r="313" spans="1:8" x14ac:dyDescent="0.25">
      <c r="A313" s="59" t="str">
        <f>IF(個人種目!M11="","",個人種目!AP11)</f>
        <v/>
      </c>
      <c r="B313" s="59" t="str">
        <f>IF(A313="","",個人種目!AW11)</f>
        <v/>
      </c>
      <c r="C313" s="59" t="str">
        <f>IF(A313="","",個人種目!BB11)</f>
        <v/>
      </c>
      <c r="D313" s="59" t="str">
        <f>IF(A313="","",個人種目!AF11)</f>
        <v/>
      </c>
      <c r="E313" s="59">
        <v>0</v>
      </c>
      <c r="F313" s="59">
        <v>0</v>
      </c>
      <c r="G313" s="59" t="str">
        <f>IF(A313="","",個人種目!BG11)</f>
        <v/>
      </c>
      <c r="H313" s="62">
        <v>4</v>
      </c>
    </row>
    <row r="314" spans="1:8" x14ac:dyDescent="0.25">
      <c r="A314" s="59" t="str">
        <f>IF(個人種目!M12="","",個人種目!AP12)</f>
        <v/>
      </c>
      <c r="B314" s="59" t="str">
        <f>IF(A314="","",個人種目!AW12)</f>
        <v/>
      </c>
      <c r="C314" s="59" t="str">
        <f>IF(A314="","",個人種目!BB12)</f>
        <v/>
      </c>
      <c r="D314" s="59" t="str">
        <f>IF(A314="","",個人種目!AF12)</f>
        <v/>
      </c>
      <c r="E314" s="59">
        <v>0</v>
      </c>
      <c r="F314" s="59">
        <v>0</v>
      </c>
      <c r="G314" s="59" t="str">
        <f>IF(A314="","",個人種目!BG12)</f>
        <v/>
      </c>
      <c r="H314" s="62">
        <v>4</v>
      </c>
    </row>
    <row r="315" spans="1:8" x14ac:dyDescent="0.25">
      <c r="A315" s="59" t="str">
        <f>IF(個人種目!M13="","",個人種目!AP13)</f>
        <v/>
      </c>
      <c r="B315" s="59" t="str">
        <f>IF(A315="","",個人種目!AW13)</f>
        <v/>
      </c>
      <c r="C315" s="59" t="str">
        <f>IF(A315="","",個人種目!BB13)</f>
        <v/>
      </c>
      <c r="D315" s="59" t="str">
        <f>IF(A315="","",個人種目!AF13)</f>
        <v/>
      </c>
      <c r="E315" s="59">
        <v>0</v>
      </c>
      <c r="F315" s="59">
        <v>0</v>
      </c>
      <c r="G315" s="59" t="str">
        <f>IF(A315="","",個人種目!BG13)</f>
        <v/>
      </c>
      <c r="H315" s="62">
        <v>4</v>
      </c>
    </row>
    <row r="316" spans="1:8" x14ac:dyDescent="0.25">
      <c r="A316" s="59" t="str">
        <f>IF(個人種目!M14="","",個人種目!AP14)</f>
        <v/>
      </c>
      <c r="B316" s="59" t="str">
        <f>IF(A316="","",個人種目!AW14)</f>
        <v/>
      </c>
      <c r="C316" s="59" t="str">
        <f>IF(A316="","",個人種目!BB14)</f>
        <v/>
      </c>
      <c r="D316" s="59" t="str">
        <f>IF(A316="","",個人種目!AF14)</f>
        <v/>
      </c>
      <c r="E316" s="59">
        <v>0</v>
      </c>
      <c r="F316" s="59">
        <v>0</v>
      </c>
      <c r="G316" s="59" t="str">
        <f>IF(A316="","",個人種目!BG14)</f>
        <v/>
      </c>
      <c r="H316" s="62">
        <v>4</v>
      </c>
    </row>
    <row r="317" spans="1:8" x14ac:dyDescent="0.25">
      <c r="A317" s="59" t="str">
        <f>IF(個人種目!M15="","",個人種目!AP15)</f>
        <v/>
      </c>
      <c r="B317" s="59" t="str">
        <f>IF(A317="","",個人種目!AW15)</f>
        <v/>
      </c>
      <c r="C317" s="59" t="str">
        <f>IF(A317="","",個人種目!BB15)</f>
        <v/>
      </c>
      <c r="D317" s="59" t="str">
        <f>IF(A317="","",個人種目!AF15)</f>
        <v/>
      </c>
      <c r="E317" s="59">
        <v>0</v>
      </c>
      <c r="F317" s="59">
        <v>0</v>
      </c>
      <c r="G317" s="59" t="str">
        <f>IF(A317="","",個人種目!BG15)</f>
        <v/>
      </c>
      <c r="H317" s="62">
        <v>4</v>
      </c>
    </row>
    <row r="318" spans="1:8" x14ac:dyDescent="0.25">
      <c r="A318" s="59" t="str">
        <f>IF(個人種目!M16="","",個人種目!AP16)</f>
        <v/>
      </c>
      <c r="B318" s="59" t="str">
        <f>IF(A318="","",個人種目!AW16)</f>
        <v/>
      </c>
      <c r="C318" s="59" t="str">
        <f>IF(A318="","",個人種目!BB16)</f>
        <v/>
      </c>
      <c r="D318" s="59" t="str">
        <f>IF(A318="","",個人種目!AF16)</f>
        <v/>
      </c>
      <c r="E318" s="59">
        <v>0</v>
      </c>
      <c r="F318" s="59">
        <v>0</v>
      </c>
      <c r="G318" s="59" t="str">
        <f>IF(A318="","",個人種目!BG16)</f>
        <v/>
      </c>
      <c r="H318" s="62">
        <v>4</v>
      </c>
    </row>
    <row r="319" spans="1:8" x14ac:dyDescent="0.25">
      <c r="A319" s="59" t="str">
        <f>IF(個人種目!M17="","",個人種目!AP17)</f>
        <v/>
      </c>
      <c r="B319" s="59" t="str">
        <f>IF(A319="","",個人種目!AW17)</f>
        <v/>
      </c>
      <c r="C319" s="59" t="str">
        <f>IF(A319="","",個人種目!BB17)</f>
        <v/>
      </c>
      <c r="D319" s="59" t="str">
        <f>IF(A319="","",個人種目!AF17)</f>
        <v/>
      </c>
      <c r="E319" s="59">
        <v>0</v>
      </c>
      <c r="F319" s="59">
        <v>0</v>
      </c>
      <c r="G319" s="59" t="str">
        <f>IF(A319="","",個人種目!BG17)</f>
        <v/>
      </c>
      <c r="H319" s="62">
        <v>4</v>
      </c>
    </row>
    <row r="320" spans="1:8" x14ac:dyDescent="0.25">
      <c r="A320" s="59" t="str">
        <f>IF(個人種目!M18="","",個人種目!AP18)</f>
        <v/>
      </c>
      <c r="B320" s="59" t="str">
        <f>IF(A320="","",個人種目!AW18)</f>
        <v/>
      </c>
      <c r="C320" s="59" t="str">
        <f>IF(A320="","",個人種目!BB18)</f>
        <v/>
      </c>
      <c r="D320" s="59" t="str">
        <f>IF(A320="","",個人種目!AF18)</f>
        <v/>
      </c>
      <c r="E320" s="59">
        <v>0</v>
      </c>
      <c r="F320" s="59">
        <v>0</v>
      </c>
      <c r="G320" s="59" t="str">
        <f>IF(A320="","",個人種目!BG18)</f>
        <v/>
      </c>
      <c r="H320" s="62">
        <v>4</v>
      </c>
    </row>
    <row r="321" spans="1:8" x14ac:dyDescent="0.25">
      <c r="A321" s="59" t="str">
        <f>IF(個人種目!M19="","",個人種目!AP19)</f>
        <v/>
      </c>
      <c r="B321" s="59" t="str">
        <f>IF(A321="","",個人種目!AW19)</f>
        <v/>
      </c>
      <c r="C321" s="59" t="str">
        <f>IF(A321="","",個人種目!BB19)</f>
        <v/>
      </c>
      <c r="D321" s="59" t="str">
        <f>IF(A321="","",個人種目!AF19)</f>
        <v/>
      </c>
      <c r="E321" s="59">
        <v>0</v>
      </c>
      <c r="F321" s="59">
        <v>0</v>
      </c>
      <c r="G321" s="59" t="str">
        <f>IF(A321="","",個人種目!BG19)</f>
        <v/>
      </c>
      <c r="H321" s="62">
        <v>4</v>
      </c>
    </row>
    <row r="322" spans="1:8" x14ac:dyDescent="0.25">
      <c r="A322" s="59" t="str">
        <f>IF(個人種目!M20="","",個人種目!AP20)</f>
        <v/>
      </c>
      <c r="B322" s="59" t="str">
        <f>IF(A322="","",個人種目!AW20)</f>
        <v/>
      </c>
      <c r="C322" s="59" t="str">
        <f>IF(A322="","",個人種目!BB20)</f>
        <v/>
      </c>
      <c r="D322" s="59" t="str">
        <f>IF(A322="","",個人種目!AF20)</f>
        <v/>
      </c>
      <c r="E322" s="59">
        <v>0</v>
      </c>
      <c r="F322" s="59">
        <v>0</v>
      </c>
      <c r="G322" s="59" t="str">
        <f>IF(A322="","",個人種目!BG20)</f>
        <v/>
      </c>
      <c r="H322" s="62">
        <v>4</v>
      </c>
    </row>
    <row r="323" spans="1:8" x14ac:dyDescent="0.25">
      <c r="A323" s="59" t="str">
        <f>IF(個人種目!M21="","",個人種目!AP21)</f>
        <v/>
      </c>
      <c r="B323" s="59" t="str">
        <f>IF(A323="","",個人種目!AW21)</f>
        <v/>
      </c>
      <c r="C323" s="59" t="str">
        <f>IF(A323="","",個人種目!BB21)</f>
        <v/>
      </c>
      <c r="D323" s="59" t="str">
        <f>IF(A323="","",個人種目!AF21)</f>
        <v/>
      </c>
      <c r="E323" s="59">
        <v>0</v>
      </c>
      <c r="F323" s="59">
        <v>0</v>
      </c>
      <c r="G323" s="59" t="str">
        <f>IF(A323="","",個人種目!BG21)</f>
        <v/>
      </c>
      <c r="H323" s="62">
        <v>4</v>
      </c>
    </row>
    <row r="324" spans="1:8" x14ac:dyDescent="0.25">
      <c r="A324" s="59" t="str">
        <f>IF(個人種目!M22="","",個人種目!AP22)</f>
        <v/>
      </c>
      <c r="B324" s="59" t="str">
        <f>IF(A324="","",個人種目!AW22)</f>
        <v/>
      </c>
      <c r="C324" s="59" t="str">
        <f>IF(A324="","",個人種目!BB22)</f>
        <v/>
      </c>
      <c r="D324" s="59" t="str">
        <f>IF(A324="","",個人種目!AF22)</f>
        <v/>
      </c>
      <c r="E324" s="59">
        <v>0</v>
      </c>
      <c r="F324" s="59">
        <v>0</v>
      </c>
      <c r="G324" s="59" t="str">
        <f>IF(A324="","",個人種目!BG22)</f>
        <v/>
      </c>
      <c r="H324" s="62">
        <v>4</v>
      </c>
    </row>
    <row r="325" spans="1:8" x14ac:dyDescent="0.25">
      <c r="A325" s="59" t="str">
        <f>IF(個人種目!M23="","",個人種目!AP23)</f>
        <v/>
      </c>
      <c r="B325" s="59" t="str">
        <f>IF(A325="","",個人種目!AW23)</f>
        <v/>
      </c>
      <c r="C325" s="59" t="str">
        <f>IF(A325="","",個人種目!BB23)</f>
        <v/>
      </c>
      <c r="D325" s="59" t="str">
        <f>IF(A325="","",個人種目!AF23)</f>
        <v/>
      </c>
      <c r="E325" s="59">
        <v>0</v>
      </c>
      <c r="F325" s="59">
        <v>0</v>
      </c>
      <c r="G325" s="59" t="str">
        <f>IF(A325="","",個人種目!BG23)</f>
        <v/>
      </c>
      <c r="H325" s="62">
        <v>4</v>
      </c>
    </row>
    <row r="326" spans="1:8" x14ac:dyDescent="0.25">
      <c r="A326" s="59" t="str">
        <f>IF(個人種目!M24="","",個人種目!AP24)</f>
        <v/>
      </c>
      <c r="B326" s="59" t="str">
        <f>IF(A326="","",個人種目!AW24)</f>
        <v/>
      </c>
      <c r="C326" s="59" t="str">
        <f>IF(A326="","",個人種目!BB24)</f>
        <v/>
      </c>
      <c r="D326" s="59" t="str">
        <f>IF(A326="","",個人種目!AF24)</f>
        <v/>
      </c>
      <c r="E326" s="59">
        <v>0</v>
      </c>
      <c r="F326" s="59">
        <v>0</v>
      </c>
      <c r="G326" s="59" t="str">
        <f>IF(A326="","",個人種目!BG24)</f>
        <v/>
      </c>
      <c r="H326" s="62">
        <v>4</v>
      </c>
    </row>
    <row r="327" spans="1:8" x14ac:dyDescent="0.25">
      <c r="A327" s="59" t="str">
        <f>IF(個人種目!M25="","",個人種目!AP25)</f>
        <v/>
      </c>
      <c r="B327" s="59" t="str">
        <f>IF(A327="","",個人種目!AW25)</f>
        <v/>
      </c>
      <c r="C327" s="59" t="str">
        <f>IF(A327="","",個人種目!BB25)</f>
        <v/>
      </c>
      <c r="D327" s="59" t="str">
        <f>IF(A327="","",個人種目!AF25)</f>
        <v/>
      </c>
      <c r="E327" s="59">
        <v>0</v>
      </c>
      <c r="F327" s="59">
        <v>0</v>
      </c>
      <c r="G327" s="59" t="str">
        <f>IF(A327="","",個人種目!BG25)</f>
        <v/>
      </c>
      <c r="H327" s="62">
        <v>4</v>
      </c>
    </row>
    <row r="328" spans="1:8" x14ac:dyDescent="0.25">
      <c r="A328" s="59" t="str">
        <f>IF(個人種目!M26="","",個人種目!AP26)</f>
        <v/>
      </c>
      <c r="B328" s="59" t="str">
        <f>IF(A328="","",個人種目!AW26)</f>
        <v/>
      </c>
      <c r="C328" s="59" t="str">
        <f>IF(A328="","",個人種目!BB26)</f>
        <v/>
      </c>
      <c r="D328" s="59" t="str">
        <f>IF(A328="","",個人種目!AF26)</f>
        <v/>
      </c>
      <c r="E328" s="59">
        <v>0</v>
      </c>
      <c r="F328" s="59">
        <v>0</v>
      </c>
      <c r="G328" s="59" t="str">
        <f>IF(A328="","",個人種目!BG26)</f>
        <v/>
      </c>
      <c r="H328" s="62">
        <v>4</v>
      </c>
    </row>
    <row r="329" spans="1:8" x14ac:dyDescent="0.25">
      <c r="A329" s="59" t="str">
        <f>IF(個人種目!M27="","",個人種目!AP27)</f>
        <v/>
      </c>
      <c r="B329" s="59" t="str">
        <f>IF(A329="","",個人種目!AW27)</f>
        <v/>
      </c>
      <c r="C329" s="59" t="str">
        <f>IF(A329="","",個人種目!BB27)</f>
        <v/>
      </c>
      <c r="D329" s="59" t="str">
        <f>IF(A329="","",個人種目!AF27)</f>
        <v/>
      </c>
      <c r="E329" s="59">
        <v>0</v>
      </c>
      <c r="F329" s="59">
        <v>0</v>
      </c>
      <c r="G329" s="59" t="str">
        <f>IF(A329="","",個人種目!BG27)</f>
        <v/>
      </c>
      <c r="H329" s="62">
        <v>4</v>
      </c>
    </row>
    <row r="330" spans="1:8" x14ac:dyDescent="0.25">
      <c r="A330" s="59" t="str">
        <f>IF(個人種目!M28="","",個人種目!AP28)</f>
        <v/>
      </c>
      <c r="B330" s="59" t="str">
        <f>IF(A330="","",個人種目!AW28)</f>
        <v/>
      </c>
      <c r="C330" s="59" t="str">
        <f>IF(A330="","",個人種目!BB28)</f>
        <v/>
      </c>
      <c r="D330" s="59" t="str">
        <f>IF(A330="","",個人種目!AF28)</f>
        <v/>
      </c>
      <c r="E330" s="59">
        <v>0</v>
      </c>
      <c r="F330" s="59">
        <v>0</v>
      </c>
      <c r="G330" s="59" t="str">
        <f>IF(A330="","",個人種目!BG28)</f>
        <v/>
      </c>
      <c r="H330" s="62">
        <v>4</v>
      </c>
    </row>
    <row r="331" spans="1:8" x14ac:dyDescent="0.25">
      <c r="A331" s="59" t="str">
        <f>IF(個人種目!M29="","",個人種目!AP29)</f>
        <v/>
      </c>
      <c r="B331" s="59" t="str">
        <f>IF(A331="","",個人種目!AW29)</f>
        <v/>
      </c>
      <c r="C331" s="59" t="str">
        <f>IF(A331="","",個人種目!BB29)</f>
        <v/>
      </c>
      <c r="D331" s="59" t="str">
        <f>IF(A331="","",個人種目!AF29)</f>
        <v/>
      </c>
      <c r="E331" s="59">
        <v>0</v>
      </c>
      <c r="F331" s="59">
        <v>0</v>
      </c>
      <c r="G331" s="59" t="str">
        <f>IF(A331="","",個人種目!BG29)</f>
        <v/>
      </c>
      <c r="H331" s="62">
        <v>4</v>
      </c>
    </row>
    <row r="332" spans="1:8" x14ac:dyDescent="0.25">
      <c r="A332" s="59" t="str">
        <f>IF(個人種目!M30="","",個人種目!AP30)</f>
        <v/>
      </c>
      <c r="B332" s="59" t="str">
        <f>IF(A332="","",個人種目!AW30)</f>
        <v/>
      </c>
      <c r="C332" s="59" t="str">
        <f>IF(A332="","",個人種目!BB30)</f>
        <v/>
      </c>
      <c r="D332" s="59" t="str">
        <f>IF(A332="","",個人種目!AF30)</f>
        <v/>
      </c>
      <c r="E332" s="59">
        <v>0</v>
      </c>
      <c r="F332" s="59">
        <v>0</v>
      </c>
      <c r="G332" s="59" t="str">
        <f>IF(A332="","",個人種目!BG30)</f>
        <v/>
      </c>
      <c r="H332" s="62">
        <v>4</v>
      </c>
    </row>
    <row r="333" spans="1:8" x14ac:dyDescent="0.25">
      <c r="A333" s="59" t="str">
        <f>IF(個人種目!M31="","",個人種目!AP31)</f>
        <v/>
      </c>
      <c r="B333" s="59" t="str">
        <f>IF(A333="","",個人種目!AW31)</f>
        <v/>
      </c>
      <c r="C333" s="59" t="str">
        <f>IF(A333="","",個人種目!BB31)</f>
        <v/>
      </c>
      <c r="D333" s="59" t="str">
        <f>IF(A333="","",個人種目!AF31)</f>
        <v/>
      </c>
      <c r="E333" s="59">
        <v>0</v>
      </c>
      <c r="F333" s="59">
        <v>0</v>
      </c>
      <c r="G333" s="59" t="str">
        <f>IF(A333="","",個人種目!BG31)</f>
        <v/>
      </c>
      <c r="H333" s="62">
        <v>4</v>
      </c>
    </row>
    <row r="334" spans="1:8" x14ac:dyDescent="0.25">
      <c r="A334" s="59" t="str">
        <f>IF(個人種目!M32="","",個人種目!AP32)</f>
        <v/>
      </c>
      <c r="B334" s="59" t="str">
        <f>IF(A334="","",個人種目!AW32)</f>
        <v/>
      </c>
      <c r="C334" s="59" t="str">
        <f>IF(A334="","",個人種目!BB32)</f>
        <v/>
      </c>
      <c r="D334" s="59" t="str">
        <f>IF(A334="","",個人種目!AF32)</f>
        <v/>
      </c>
      <c r="E334" s="59">
        <v>0</v>
      </c>
      <c r="F334" s="59">
        <v>0</v>
      </c>
      <c r="G334" s="59" t="str">
        <f>IF(A334="","",個人種目!BG32)</f>
        <v/>
      </c>
      <c r="H334" s="62">
        <v>4</v>
      </c>
    </row>
    <row r="335" spans="1:8" x14ac:dyDescent="0.25">
      <c r="A335" s="59" t="str">
        <f>IF(個人種目!M33="","",個人種目!AP33)</f>
        <v/>
      </c>
      <c r="B335" s="59" t="str">
        <f>IF(A335="","",個人種目!AW33)</f>
        <v/>
      </c>
      <c r="C335" s="59" t="str">
        <f>IF(A335="","",個人種目!BB33)</f>
        <v/>
      </c>
      <c r="D335" s="59" t="str">
        <f>IF(A335="","",個人種目!AF33)</f>
        <v/>
      </c>
      <c r="E335" s="59">
        <v>0</v>
      </c>
      <c r="F335" s="59">
        <v>0</v>
      </c>
      <c r="G335" s="59" t="str">
        <f>IF(A335="","",個人種目!BG33)</f>
        <v/>
      </c>
      <c r="H335" s="62">
        <v>4</v>
      </c>
    </row>
    <row r="336" spans="1:8" x14ac:dyDescent="0.25">
      <c r="A336" s="59" t="str">
        <f>IF(個人種目!M34="","",個人種目!AP34)</f>
        <v/>
      </c>
      <c r="B336" s="59" t="str">
        <f>IF(A336="","",個人種目!AW34)</f>
        <v/>
      </c>
      <c r="C336" s="59" t="str">
        <f>IF(A336="","",個人種目!BB34)</f>
        <v/>
      </c>
      <c r="D336" s="59" t="str">
        <f>IF(A336="","",個人種目!AF34)</f>
        <v/>
      </c>
      <c r="E336" s="59">
        <v>0</v>
      </c>
      <c r="F336" s="59">
        <v>0</v>
      </c>
      <c r="G336" s="59" t="str">
        <f>IF(A336="","",個人種目!BG34)</f>
        <v/>
      </c>
      <c r="H336" s="62">
        <v>4</v>
      </c>
    </row>
    <row r="337" spans="1:8" x14ac:dyDescent="0.25">
      <c r="A337" s="59" t="str">
        <f>IF(個人種目!M35="","",個人種目!AP35)</f>
        <v/>
      </c>
      <c r="B337" s="59" t="str">
        <f>IF(A337="","",個人種目!AW35)</f>
        <v/>
      </c>
      <c r="C337" s="59" t="str">
        <f>IF(A337="","",個人種目!BB35)</f>
        <v/>
      </c>
      <c r="D337" s="59" t="str">
        <f>IF(A337="","",個人種目!AF35)</f>
        <v/>
      </c>
      <c r="E337" s="59">
        <v>0</v>
      </c>
      <c r="F337" s="59">
        <v>0</v>
      </c>
      <c r="G337" s="59" t="str">
        <f>IF(A337="","",個人種目!BG35)</f>
        <v/>
      </c>
      <c r="H337" s="62">
        <v>4</v>
      </c>
    </row>
    <row r="338" spans="1:8" x14ac:dyDescent="0.25">
      <c r="A338" s="59" t="str">
        <f>IF(個人種目!M36="","",個人種目!AP36)</f>
        <v/>
      </c>
      <c r="B338" s="59" t="str">
        <f>IF(A338="","",個人種目!AW36)</f>
        <v/>
      </c>
      <c r="C338" s="59" t="str">
        <f>IF(A338="","",個人種目!BB36)</f>
        <v/>
      </c>
      <c r="D338" s="59" t="str">
        <f>IF(A338="","",個人種目!AF36)</f>
        <v/>
      </c>
      <c r="E338" s="59">
        <v>0</v>
      </c>
      <c r="F338" s="59">
        <v>0</v>
      </c>
      <c r="G338" s="59" t="str">
        <f>IF(A338="","",個人種目!BG36)</f>
        <v/>
      </c>
      <c r="H338" s="62">
        <v>4</v>
      </c>
    </row>
    <row r="339" spans="1:8" x14ac:dyDescent="0.25">
      <c r="A339" s="59" t="str">
        <f>IF(個人種目!M37="","",個人種目!AP37)</f>
        <v/>
      </c>
      <c r="B339" s="59" t="str">
        <f>IF(A339="","",個人種目!AW37)</f>
        <v/>
      </c>
      <c r="C339" s="59" t="str">
        <f>IF(A339="","",個人種目!BB37)</f>
        <v/>
      </c>
      <c r="D339" s="59" t="str">
        <f>IF(A339="","",個人種目!AF37)</f>
        <v/>
      </c>
      <c r="E339" s="59">
        <v>0</v>
      </c>
      <c r="F339" s="59">
        <v>0</v>
      </c>
      <c r="G339" s="59" t="str">
        <f>IF(A339="","",個人種目!BG37)</f>
        <v/>
      </c>
      <c r="H339" s="62">
        <v>4</v>
      </c>
    </row>
    <row r="340" spans="1:8" x14ac:dyDescent="0.25">
      <c r="A340" s="59" t="str">
        <f>IF(個人種目!M38="","",個人種目!AP38)</f>
        <v/>
      </c>
      <c r="B340" s="59" t="str">
        <f>IF(A340="","",個人種目!AW38)</f>
        <v/>
      </c>
      <c r="C340" s="59" t="str">
        <f>IF(A340="","",個人種目!BB38)</f>
        <v/>
      </c>
      <c r="D340" s="59" t="str">
        <f>IF(A340="","",個人種目!AF38)</f>
        <v/>
      </c>
      <c r="E340" s="59">
        <v>0</v>
      </c>
      <c r="F340" s="59">
        <v>0</v>
      </c>
      <c r="G340" s="59" t="str">
        <f>IF(A340="","",個人種目!BG38)</f>
        <v/>
      </c>
      <c r="H340" s="62">
        <v>4</v>
      </c>
    </row>
    <row r="341" spans="1:8" x14ac:dyDescent="0.25">
      <c r="A341" s="59" t="str">
        <f>IF(個人種目!M39="","",個人種目!AP39)</f>
        <v/>
      </c>
      <c r="B341" s="59" t="str">
        <f>IF(A341="","",個人種目!AW39)</f>
        <v/>
      </c>
      <c r="C341" s="59" t="str">
        <f>IF(A341="","",個人種目!BB39)</f>
        <v/>
      </c>
      <c r="D341" s="59" t="str">
        <f>IF(A341="","",個人種目!AF39)</f>
        <v/>
      </c>
      <c r="E341" s="59">
        <v>0</v>
      </c>
      <c r="F341" s="59">
        <v>0</v>
      </c>
      <c r="G341" s="59" t="str">
        <f>IF(A341="","",個人種目!BG39)</f>
        <v/>
      </c>
      <c r="H341" s="62">
        <v>4</v>
      </c>
    </row>
    <row r="342" spans="1:8" x14ac:dyDescent="0.25">
      <c r="A342" s="59" t="str">
        <f>IF(個人種目!M40="","",個人種目!AP40)</f>
        <v/>
      </c>
      <c r="B342" s="59" t="str">
        <f>IF(A342="","",個人種目!AW40)</f>
        <v/>
      </c>
      <c r="C342" s="59" t="str">
        <f>IF(A342="","",個人種目!BB40)</f>
        <v/>
      </c>
      <c r="D342" s="59" t="str">
        <f>IF(A342="","",個人種目!AF40)</f>
        <v/>
      </c>
      <c r="E342" s="59">
        <v>0</v>
      </c>
      <c r="F342" s="59">
        <v>0</v>
      </c>
      <c r="G342" s="59" t="str">
        <f>IF(A342="","",個人種目!BG40)</f>
        <v/>
      </c>
      <c r="H342" s="62">
        <v>4</v>
      </c>
    </row>
    <row r="343" spans="1:8" x14ac:dyDescent="0.25">
      <c r="A343" s="59" t="str">
        <f>IF(個人種目!M41="","",個人種目!AP41)</f>
        <v/>
      </c>
      <c r="B343" s="59" t="str">
        <f>IF(A343="","",個人種目!AW41)</f>
        <v/>
      </c>
      <c r="C343" s="59" t="str">
        <f>IF(A343="","",個人種目!BB41)</f>
        <v/>
      </c>
      <c r="D343" s="59" t="str">
        <f>IF(A343="","",個人種目!AF41)</f>
        <v/>
      </c>
      <c r="E343" s="59">
        <v>0</v>
      </c>
      <c r="F343" s="59">
        <v>0</v>
      </c>
      <c r="G343" s="59" t="str">
        <f>IF(A343="","",個人種目!BG41)</f>
        <v/>
      </c>
      <c r="H343" s="62">
        <v>4</v>
      </c>
    </row>
    <row r="344" spans="1:8" x14ac:dyDescent="0.25">
      <c r="A344" s="59" t="str">
        <f>IF(個人種目!M42="","",個人種目!AP42)</f>
        <v/>
      </c>
      <c r="B344" s="59" t="str">
        <f>IF(A344="","",個人種目!AW42)</f>
        <v/>
      </c>
      <c r="C344" s="59" t="str">
        <f>IF(A344="","",個人種目!BB42)</f>
        <v/>
      </c>
      <c r="D344" s="59" t="str">
        <f>IF(A344="","",個人種目!AF42)</f>
        <v/>
      </c>
      <c r="E344" s="59">
        <v>0</v>
      </c>
      <c r="F344" s="59">
        <v>0</v>
      </c>
      <c r="G344" s="59" t="str">
        <f>IF(A344="","",個人種目!BG42)</f>
        <v/>
      </c>
      <c r="H344" s="62">
        <v>4</v>
      </c>
    </row>
    <row r="345" spans="1:8" x14ac:dyDescent="0.25">
      <c r="A345" s="59" t="str">
        <f>IF(個人種目!M43="","",個人種目!AP43)</f>
        <v/>
      </c>
      <c r="B345" s="59" t="str">
        <f>IF(A345="","",個人種目!AW43)</f>
        <v/>
      </c>
      <c r="C345" s="59" t="str">
        <f>IF(A345="","",個人種目!BB43)</f>
        <v/>
      </c>
      <c r="D345" s="59" t="str">
        <f>IF(A345="","",個人種目!AF43)</f>
        <v/>
      </c>
      <c r="E345" s="59">
        <v>0</v>
      </c>
      <c r="F345" s="59">
        <v>0</v>
      </c>
      <c r="G345" s="59" t="str">
        <f>IF(A345="","",個人種目!BG43)</f>
        <v/>
      </c>
      <c r="H345" s="62">
        <v>4</v>
      </c>
    </row>
    <row r="346" spans="1:8" x14ac:dyDescent="0.25">
      <c r="A346" s="59" t="str">
        <f>IF(個人種目!M44="","",個人種目!AP44)</f>
        <v/>
      </c>
      <c r="B346" s="59" t="str">
        <f>IF(A346="","",個人種目!AW44)</f>
        <v/>
      </c>
      <c r="C346" s="59" t="str">
        <f>IF(A346="","",個人種目!BB44)</f>
        <v/>
      </c>
      <c r="D346" s="59" t="str">
        <f>IF(A346="","",個人種目!AF44)</f>
        <v/>
      </c>
      <c r="E346" s="59">
        <v>0</v>
      </c>
      <c r="F346" s="59">
        <v>0</v>
      </c>
      <c r="G346" s="59" t="str">
        <f>IF(A346="","",個人種目!BG44)</f>
        <v/>
      </c>
      <c r="H346" s="62">
        <v>4</v>
      </c>
    </row>
    <row r="347" spans="1:8" x14ac:dyDescent="0.25">
      <c r="A347" s="59" t="str">
        <f>IF(個人種目!M45="","",個人種目!AP45)</f>
        <v/>
      </c>
      <c r="B347" s="59" t="str">
        <f>IF(A347="","",個人種目!AW45)</f>
        <v/>
      </c>
      <c r="C347" s="59" t="str">
        <f>IF(A347="","",個人種目!BB45)</f>
        <v/>
      </c>
      <c r="D347" s="59" t="str">
        <f>IF(A347="","",個人種目!AF45)</f>
        <v/>
      </c>
      <c r="E347" s="59">
        <v>0</v>
      </c>
      <c r="F347" s="59">
        <v>0</v>
      </c>
      <c r="G347" s="59" t="str">
        <f>IF(A347="","",個人種目!BG45)</f>
        <v/>
      </c>
      <c r="H347" s="62">
        <v>4</v>
      </c>
    </row>
    <row r="348" spans="1:8" x14ac:dyDescent="0.25">
      <c r="A348" s="59" t="str">
        <f>IF(個人種目!M46="","",個人種目!AP46)</f>
        <v/>
      </c>
      <c r="B348" s="59" t="str">
        <f>IF(A348="","",個人種目!AW46)</f>
        <v/>
      </c>
      <c r="C348" s="59" t="str">
        <f>IF(A348="","",個人種目!BB46)</f>
        <v/>
      </c>
      <c r="D348" s="59" t="str">
        <f>IF(A348="","",個人種目!AF46)</f>
        <v/>
      </c>
      <c r="E348" s="59">
        <v>0</v>
      </c>
      <c r="F348" s="59">
        <v>0</v>
      </c>
      <c r="G348" s="59" t="str">
        <f>IF(A348="","",個人種目!BG46)</f>
        <v/>
      </c>
      <c r="H348" s="62">
        <v>4</v>
      </c>
    </row>
    <row r="349" spans="1:8" x14ac:dyDescent="0.25">
      <c r="A349" s="59" t="str">
        <f>IF(個人種目!M47="","",個人種目!AP47)</f>
        <v/>
      </c>
      <c r="B349" s="59" t="str">
        <f>IF(A349="","",個人種目!AW47)</f>
        <v/>
      </c>
      <c r="C349" s="59" t="str">
        <f>IF(A349="","",個人種目!BB47)</f>
        <v/>
      </c>
      <c r="D349" s="59" t="str">
        <f>IF(A349="","",個人種目!AF47)</f>
        <v/>
      </c>
      <c r="E349" s="59">
        <v>0</v>
      </c>
      <c r="F349" s="59">
        <v>0</v>
      </c>
      <c r="G349" s="59" t="str">
        <f>IF(A349="","",個人種目!BG47)</f>
        <v/>
      </c>
      <c r="H349" s="62">
        <v>4</v>
      </c>
    </row>
    <row r="350" spans="1:8" x14ac:dyDescent="0.25">
      <c r="A350" s="59" t="str">
        <f>IF(個人種目!M48="","",個人種目!AP48)</f>
        <v/>
      </c>
      <c r="B350" s="59" t="str">
        <f>IF(A350="","",個人種目!AW48)</f>
        <v/>
      </c>
      <c r="C350" s="59" t="str">
        <f>IF(A350="","",個人種目!BB48)</f>
        <v/>
      </c>
      <c r="D350" s="59" t="str">
        <f>IF(A350="","",個人種目!AF48)</f>
        <v/>
      </c>
      <c r="E350" s="59">
        <v>0</v>
      </c>
      <c r="F350" s="59">
        <v>0</v>
      </c>
      <c r="G350" s="59" t="str">
        <f>IF(A350="","",個人種目!BG48)</f>
        <v/>
      </c>
      <c r="H350" s="62">
        <v>4</v>
      </c>
    </row>
    <row r="351" spans="1:8" x14ac:dyDescent="0.25">
      <c r="A351" s="59" t="str">
        <f>IF(個人種目!M49="","",個人種目!AP49)</f>
        <v/>
      </c>
      <c r="B351" s="59" t="str">
        <f>IF(A351="","",個人種目!AW49)</f>
        <v/>
      </c>
      <c r="C351" s="59" t="str">
        <f>IF(A351="","",個人種目!BB49)</f>
        <v/>
      </c>
      <c r="D351" s="59" t="str">
        <f>IF(A351="","",個人種目!AF49)</f>
        <v/>
      </c>
      <c r="E351" s="59">
        <v>0</v>
      </c>
      <c r="F351" s="59">
        <v>0</v>
      </c>
      <c r="G351" s="59" t="str">
        <f>IF(A351="","",個人種目!BG49)</f>
        <v/>
      </c>
      <c r="H351" s="62">
        <v>4</v>
      </c>
    </row>
    <row r="352" spans="1:8" x14ac:dyDescent="0.25">
      <c r="A352" s="59" t="str">
        <f>IF(個人種目!M50="","",個人種目!AP50)</f>
        <v/>
      </c>
      <c r="B352" s="59" t="str">
        <f>IF(A352="","",個人種目!AW50)</f>
        <v/>
      </c>
      <c r="C352" s="59" t="str">
        <f>IF(A352="","",個人種目!BB50)</f>
        <v/>
      </c>
      <c r="D352" s="59" t="str">
        <f>IF(A352="","",個人種目!AF50)</f>
        <v/>
      </c>
      <c r="E352" s="59">
        <v>0</v>
      </c>
      <c r="F352" s="59">
        <v>0</v>
      </c>
      <c r="G352" s="59" t="str">
        <f>IF(A352="","",個人種目!BG50)</f>
        <v/>
      </c>
      <c r="H352" s="62">
        <v>4</v>
      </c>
    </row>
    <row r="353" spans="1:8" x14ac:dyDescent="0.25">
      <c r="A353" s="59" t="str">
        <f>IF(個人種目!M51="","",個人種目!AP51)</f>
        <v/>
      </c>
      <c r="B353" s="59" t="str">
        <f>IF(A353="","",個人種目!AW51)</f>
        <v/>
      </c>
      <c r="C353" s="59" t="str">
        <f>IF(A353="","",個人種目!BB51)</f>
        <v/>
      </c>
      <c r="D353" s="59" t="str">
        <f>IF(A353="","",個人種目!AF51)</f>
        <v/>
      </c>
      <c r="E353" s="59">
        <v>0</v>
      </c>
      <c r="F353" s="59">
        <v>0</v>
      </c>
      <c r="G353" s="59" t="str">
        <f>IF(A353="","",個人種目!BG51)</f>
        <v/>
      </c>
      <c r="H353" s="62">
        <v>4</v>
      </c>
    </row>
    <row r="354" spans="1:8" x14ac:dyDescent="0.25">
      <c r="A354" s="59" t="str">
        <f>IF(個人種目!M52="","",個人種目!AP52)</f>
        <v/>
      </c>
      <c r="B354" s="59" t="str">
        <f>IF(A354="","",個人種目!AW52)</f>
        <v/>
      </c>
      <c r="C354" s="59" t="str">
        <f>IF(A354="","",個人種目!BB52)</f>
        <v/>
      </c>
      <c r="D354" s="59" t="str">
        <f>IF(A354="","",個人種目!AF52)</f>
        <v/>
      </c>
      <c r="E354" s="59">
        <v>0</v>
      </c>
      <c r="F354" s="59">
        <v>0</v>
      </c>
      <c r="G354" s="59" t="str">
        <f>IF(A354="","",個人種目!BG52)</f>
        <v/>
      </c>
      <c r="H354" s="62">
        <v>4</v>
      </c>
    </row>
    <row r="355" spans="1:8" x14ac:dyDescent="0.25">
      <c r="A355" s="59" t="str">
        <f>IF(個人種目!M53="","",個人種目!AP53)</f>
        <v/>
      </c>
      <c r="B355" s="59" t="str">
        <f>IF(A355="","",個人種目!AW53)</f>
        <v/>
      </c>
      <c r="C355" s="59" t="str">
        <f>IF(A355="","",個人種目!BB53)</f>
        <v/>
      </c>
      <c r="D355" s="59" t="str">
        <f>IF(A355="","",個人種目!AF53)</f>
        <v/>
      </c>
      <c r="E355" s="59">
        <v>0</v>
      </c>
      <c r="F355" s="59">
        <v>0</v>
      </c>
      <c r="G355" s="59" t="str">
        <f>IF(A355="","",個人種目!BG53)</f>
        <v/>
      </c>
      <c r="H355" s="62">
        <v>4</v>
      </c>
    </row>
    <row r="356" spans="1:8" x14ac:dyDescent="0.25">
      <c r="A356" s="59" t="str">
        <f>IF(個人種目!M54="","",個人種目!AP54)</f>
        <v/>
      </c>
      <c r="B356" s="59" t="str">
        <f>IF(A356="","",個人種目!AW54)</f>
        <v/>
      </c>
      <c r="C356" s="59" t="str">
        <f>IF(A356="","",個人種目!BB54)</f>
        <v/>
      </c>
      <c r="D356" s="59" t="str">
        <f>IF(A356="","",個人種目!AF54)</f>
        <v/>
      </c>
      <c r="E356" s="59">
        <v>0</v>
      </c>
      <c r="F356" s="59">
        <v>0</v>
      </c>
      <c r="G356" s="59" t="str">
        <f>IF(A356="","",個人種目!BG54)</f>
        <v/>
      </c>
      <c r="H356" s="62">
        <v>4</v>
      </c>
    </row>
    <row r="357" spans="1:8" x14ac:dyDescent="0.25">
      <c r="A357" s="58" t="str">
        <f>IF(個人種目!M55="","",個人種目!AP55)</f>
        <v/>
      </c>
      <c r="B357" s="58" t="str">
        <f>IF(A357="","",個人種目!AW55)</f>
        <v/>
      </c>
      <c r="C357" s="58" t="str">
        <f>IF(A357="","",個人種目!BB55)</f>
        <v/>
      </c>
      <c r="D357" s="58" t="str">
        <f>IF(A357="","",個人種目!AF55)</f>
        <v/>
      </c>
      <c r="E357" s="58">
        <v>0</v>
      </c>
      <c r="F357" s="58">
        <v>0</v>
      </c>
      <c r="G357" s="58" t="str">
        <f>IF(A357="","",個人種目!BG55)</f>
        <v/>
      </c>
      <c r="H357" s="65">
        <v>4</v>
      </c>
    </row>
    <row r="358" spans="1:8" x14ac:dyDescent="0.25">
      <c r="A358" s="59" t="str">
        <f>IF(個人種目!M56="","",個人種目!AP56)</f>
        <v/>
      </c>
      <c r="B358" s="59" t="str">
        <f>IF(A358="","",個人種目!AW56)</f>
        <v/>
      </c>
      <c r="C358" s="59" t="str">
        <f>IF(A358="","",個人種目!BB56)</f>
        <v/>
      </c>
      <c r="D358" s="59" t="str">
        <f>IF(A358="","",個人種目!AF56)</f>
        <v/>
      </c>
      <c r="E358" s="59">
        <v>0</v>
      </c>
      <c r="F358" s="59">
        <v>0</v>
      </c>
      <c r="G358" s="59" t="str">
        <f>IF(A358="","",個人種目!BG56)</f>
        <v/>
      </c>
      <c r="H358" s="62"/>
    </row>
    <row r="359" spans="1:8" x14ac:dyDescent="0.25">
      <c r="A359" s="58"/>
      <c r="B359" s="58" t="str">
        <f>IF(A359="","",個人種目!AW57)</f>
        <v/>
      </c>
      <c r="C359" s="58" t="str">
        <f>IF(A359="","",個人種目!BB57)</f>
        <v/>
      </c>
      <c r="D359" s="58" t="str">
        <f>IF(A359="","",個人種目!AF57)</f>
        <v/>
      </c>
      <c r="E359" s="58">
        <v>0</v>
      </c>
      <c r="F359" s="58">
        <v>0</v>
      </c>
      <c r="G359" s="58" t="str">
        <f>IF(A359="","",個人種目!BG57)</f>
        <v/>
      </c>
      <c r="H359" s="65"/>
    </row>
    <row r="360" spans="1:8" x14ac:dyDescent="0.25">
      <c r="A360" s="59" t="str">
        <f>IF(個人種目!M58="","",個人種目!AP58)</f>
        <v/>
      </c>
      <c r="B360" s="59" t="str">
        <f>IF(A360="","",個人種目!AW58)</f>
        <v/>
      </c>
      <c r="C360" s="59" t="str">
        <f>IF(A360="","",個人種目!BB58)</f>
        <v/>
      </c>
      <c r="D360" s="59" t="str">
        <f>IF(A360="","",個人種目!AF58)</f>
        <v/>
      </c>
      <c r="E360" s="59">
        <v>0</v>
      </c>
      <c r="F360" s="59">
        <v>5</v>
      </c>
      <c r="G360" s="59" t="str">
        <f>IF(A360="","",個人種目!BG58)</f>
        <v/>
      </c>
      <c r="H360" s="62">
        <v>4</v>
      </c>
    </row>
    <row r="361" spans="1:8" x14ac:dyDescent="0.25">
      <c r="A361" s="59" t="str">
        <f>IF(個人種目!M59="","",個人種目!AP59)</f>
        <v/>
      </c>
      <c r="B361" s="59" t="str">
        <f>IF(A361="","",個人種目!AW59)</f>
        <v/>
      </c>
      <c r="C361" s="59" t="str">
        <f>IF(A361="","",個人種目!BB59)</f>
        <v/>
      </c>
      <c r="D361" s="59" t="str">
        <f>IF(A361="","",個人種目!AF59)</f>
        <v/>
      </c>
      <c r="E361" s="59">
        <v>0</v>
      </c>
      <c r="F361" s="59">
        <v>5</v>
      </c>
      <c r="G361" s="59" t="str">
        <f>IF(A361="","",個人種目!BG59)</f>
        <v/>
      </c>
      <c r="H361" s="62">
        <v>4</v>
      </c>
    </row>
    <row r="362" spans="1:8" x14ac:dyDescent="0.25">
      <c r="A362" s="59" t="str">
        <f>IF(個人種目!M60="","",個人種目!AP60)</f>
        <v/>
      </c>
      <c r="B362" s="59" t="str">
        <f>IF(A362="","",個人種目!AW60)</f>
        <v/>
      </c>
      <c r="C362" s="59" t="str">
        <f>IF(A362="","",個人種目!BB60)</f>
        <v/>
      </c>
      <c r="D362" s="59" t="str">
        <f>IF(A362="","",個人種目!AF60)</f>
        <v/>
      </c>
      <c r="E362" s="59">
        <v>0</v>
      </c>
      <c r="F362" s="59">
        <v>5</v>
      </c>
      <c r="G362" s="59" t="str">
        <f>IF(A362="","",個人種目!BG60)</f>
        <v/>
      </c>
      <c r="H362" s="62">
        <v>4</v>
      </c>
    </row>
    <row r="363" spans="1:8" x14ac:dyDescent="0.25">
      <c r="A363" s="59" t="str">
        <f>IF(個人種目!M61="","",個人種目!AP61)</f>
        <v/>
      </c>
      <c r="B363" s="59" t="str">
        <f>IF(A363="","",個人種目!AW61)</f>
        <v/>
      </c>
      <c r="C363" s="59" t="str">
        <f>IF(A363="","",個人種目!BB61)</f>
        <v/>
      </c>
      <c r="D363" s="59" t="str">
        <f>IF(A363="","",個人種目!AF61)</f>
        <v/>
      </c>
      <c r="E363" s="59">
        <v>0</v>
      </c>
      <c r="F363" s="59">
        <v>5</v>
      </c>
      <c r="G363" s="59" t="str">
        <f>IF(A363="","",個人種目!BG61)</f>
        <v/>
      </c>
      <c r="H363" s="62">
        <v>4</v>
      </c>
    </row>
    <row r="364" spans="1:8" x14ac:dyDescent="0.25">
      <c r="A364" s="59" t="str">
        <f>IF(個人種目!M62="","",個人種目!AP62)</f>
        <v/>
      </c>
      <c r="B364" s="59" t="str">
        <f>IF(A364="","",個人種目!AW62)</f>
        <v/>
      </c>
      <c r="C364" s="59" t="str">
        <f>IF(A364="","",個人種目!BB62)</f>
        <v/>
      </c>
      <c r="D364" s="59" t="str">
        <f>IF(A364="","",個人種目!AF62)</f>
        <v/>
      </c>
      <c r="E364" s="59">
        <v>0</v>
      </c>
      <c r="F364" s="59">
        <v>5</v>
      </c>
      <c r="G364" s="59" t="str">
        <f>IF(A364="","",個人種目!BG62)</f>
        <v/>
      </c>
      <c r="H364" s="62">
        <v>4</v>
      </c>
    </row>
    <row r="365" spans="1:8" x14ac:dyDescent="0.25">
      <c r="A365" s="59" t="str">
        <f>IF(個人種目!M63="","",個人種目!AP63)</f>
        <v/>
      </c>
      <c r="B365" s="59" t="str">
        <f>IF(A365="","",個人種目!AW63)</f>
        <v/>
      </c>
      <c r="C365" s="59" t="str">
        <f>IF(A365="","",個人種目!BB63)</f>
        <v/>
      </c>
      <c r="D365" s="59" t="str">
        <f>IF(A365="","",個人種目!AF63)</f>
        <v/>
      </c>
      <c r="E365" s="59">
        <v>0</v>
      </c>
      <c r="F365" s="59">
        <v>5</v>
      </c>
      <c r="G365" s="59" t="str">
        <f>IF(A365="","",個人種目!BG63)</f>
        <v/>
      </c>
      <c r="H365" s="62">
        <v>4</v>
      </c>
    </row>
    <row r="366" spans="1:8" x14ac:dyDescent="0.25">
      <c r="A366" s="59" t="str">
        <f>IF(個人種目!M64="","",個人種目!AP64)</f>
        <v/>
      </c>
      <c r="B366" s="59" t="str">
        <f>IF(A366="","",個人種目!AW64)</f>
        <v/>
      </c>
      <c r="C366" s="59" t="str">
        <f>IF(A366="","",個人種目!BB64)</f>
        <v/>
      </c>
      <c r="D366" s="59" t="str">
        <f>IF(A366="","",個人種目!AF64)</f>
        <v/>
      </c>
      <c r="E366" s="59">
        <v>0</v>
      </c>
      <c r="F366" s="59">
        <v>5</v>
      </c>
      <c r="G366" s="59" t="str">
        <f>IF(A366="","",個人種目!BG64)</f>
        <v/>
      </c>
      <c r="H366" s="62">
        <v>4</v>
      </c>
    </row>
    <row r="367" spans="1:8" x14ac:dyDescent="0.25">
      <c r="A367" s="59" t="str">
        <f>IF(個人種目!M65="","",個人種目!AP65)</f>
        <v/>
      </c>
      <c r="B367" s="59" t="str">
        <f>IF(A367="","",個人種目!AW65)</f>
        <v/>
      </c>
      <c r="C367" s="59" t="str">
        <f>IF(A367="","",個人種目!BB65)</f>
        <v/>
      </c>
      <c r="D367" s="59" t="str">
        <f>IF(A367="","",個人種目!AF65)</f>
        <v/>
      </c>
      <c r="E367" s="59">
        <v>0</v>
      </c>
      <c r="F367" s="59">
        <v>5</v>
      </c>
      <c r="G367" s="59" t="str">
        <f>IF(A367="","",個人種目!BG65)</f>
        <v/>
      </c>
      <c r="H367" s="62">
        <v>4</v>
      </c>
    </row>
    <row r="368" spans="1:8" x14ac:dyDescent="0.25">
      <c r="A368" s="59" t="str">
        <f>IF(個人種目!M66="","",個人種目!AP66)</f>
        <v/>
      </c>
      <c r="B368" s="59" t="str">
        <f>IF(A368="","",個人種目!AW66)</f>
        <v/>
      </c>
      <c r="C368" s="59" t="str">
        <f>IF(A368="","",個人種目!BB66)</f>
        <v/>
      </c>
      <c r="D368" s="59" t="str">
        <f>IF(A368="","",個人種目!AF66)</f>
        <v/>
      </c>
      <c r="E368" s="59">
        <v>0</v>
      </c>
      <c r="F368" s="59">
        <v>5</v>
      </c>
      <c r="G368" s="59" t="str">
        <f>IF(A368="","",個人種目!BG66)</f>
        <v/>
      </c>
      <c r="H368" s="62">
        <v>4</v>
      </c>
    </row>
    <row r="369" spans="1:8" x14ac:dyDescent="0.25">
      <c r="A369" s="59" t="str">
        <f>IF(個人種目!M67="","",個人種目!AP67)</f>
        <v/>
      </c>
      <c r="B369" s="59" t="str">
        <f>IF(A369="","",個人種目!AW67)</f>
        <v/>
      </c>
      <c r="C369" s="59" t="str">
        <f>IF(A369="","",個人種目!BB67)</f>
        <v/>
      </c>
      <c r="D369" s="59" t="str">
        <f>IF(A369="","",個人種目!AF67)</f>
        <v/>
      </c>
      <c r="E369" s="59">
        <v>0</v>
      </c>
      <c r="F369" s="59">
        <v>5</v>
      </c>
      <c r="G369" s="59" t="str">
        <f>IF(A369="","",個人種目!BG67)</f>
        <v/>
      </c>
      <c r="H369" s="62">
        <v>4</v>
      </c>
    </row>
    <row r="370" spans="1:8" x14ac:dyDescent="0.25">
      <c r="A370" s="59" t="str">
        <f>IF(個人種目!M68="","",個人種目!AP68)</f>
        <v/>
      </c>
      <c r="B370" s="59" t="str">
        <f>IF(A370="","",個人種目!AW68)</f>
        <v/>
      </c>
      <c r="C370" s="59" t="str">
        <f>IF(A370="","",個人種目!BB68)</f>
        <v/>
      </c>
      <c r="D370" s="59" t="str">
        <f>IF(A370="","",個人種目!AF68)</f>
        <v/>
      </c>
      <c r="E370" s="59">
        <v>0</v>
      </c>
      <c r="F370" s="59">
        <v>5</v>
      </c>
      <c r="G370" s="59" t="str">
        <f>IF(A370="","",個人種目!BG68)</f>
        <v/>
      </c>
      <c r="H370" s="62">
        <v>4</v>
      </c>
    </row>
    <row r="371" spans="1:8" x14ac:dyDescent="0.25">
      <c r="A371" s="59" t="str">
        <f>IF(個人種目!M69="","",個人種目!AP69)</f>
        <v/>
      </c>
      <c r="B371" s="59" t="str">
        <f>IF(A371="","",個人種目!AW69)</f>
        <v/>
      </c>
      <c r="C371" s="59" t="str">
        <f>IF(A371="","",個人種目!BB69)</f>
        <v/>
      </c>
      <c r="D371" s="59" t="str">
        <f>IF(A371="","",個人種目!AF69)</f>
        <v/>
      </c>
      <c r="E371" s="59">
        <v>0</v>
      </c>
      <c r="F371" s="59">
        <v>5</v>
      </c>
      <c r="G371" s="59" t="str">
        <f>IF(A371="","",個人種目!BG69)</f>
        <v/>
      </c>
      <c r="H371" s="62">
        <v>4</v>
      </c>
    </row>
    <row r="372" spans="1:8" x14ac:dyDescent="0.25">
      <c r="A372" s="59" t="str">
        <f>IF(個人種目!M70="","",個人種目!AP70)</f>
        <v/>
      </c>
      <c r="B372" s="59" t="str">
        <f>IF(A372="","",個人種目!AW70)</f>
        <v/>
      </c>
      <c r="C372" s="59" t="str">
        <f>IF(A372="","",個人種目!BB70)</f>
        <v/>
      </c>
      <c r="D372" s="59" t="str">
        <f>IF(A372="","",個人種目!AF70)</f>
        <v/>
      </c>
      <c r="E372" s="59">
        <v>0</v>
      </c>
      <c r="F372" s="59">
        <v>5</v>
      </c>
      <c r="G372" s="59" t="str">
        <f>IF(A372="","",個人種目!BG70)</f>
        <v/>
      </c>
      <c r="H372" s="62">
        <v>4</v>
      </c>
    </row>
    <row r="373" spans="1:8" x14ac:dyDescent="0.25">
      <c r="A373" s="59" t="str">
        <f>IF(個人種目!M71="","",個人種目!AP71)</f>
        <v/>
      </c>
      <c r="B373" s="59" t="str">
        <f>IF(A373="","",個人種目!AW71)</f>
        <v/>
      </c>
      <c r="C373" s="59" t="str">
        <f>IF(A373="","",個人種目!BB71)</f>
        <v/>
      </c>
      <c r="D373" s="59" t="str">
        <f>IF(A373="","",個人種目!AF71)</f>
        <v/>
      </c>
      <c r="E373" s="59">
        <v>0</v>
      </c>
      <c r="F373" s="59">
        <v>5</v>
      </c>
      <c r="G373" s="59" t="str">
        <f>IF(A373="","",個人種目!BG71)</f>
        <v/>
      </c>
      <c r="H373" s="62">
        <v>4</v>
      </c>
    </row>
    <row r="374" spans="1:8" x14ac:dyDescent="0.25">
      <c r="A374" s="59" t="str">
        <f>IF(個人種目!M72="","",個人種目!AP72)</f>
        <v/>
      </c>
      <c r="B374" s="59" t="str">
        <f>IF(A374="","",個人種目!AW72)</f>
        <v/>
      </c>
      <c r="C374" s="59" t="str">
        <f>IF(A374="","",個人種目!BB72)</f>
        <v/>
      </c>
      <c r="D374" s="59" t="str">
        <f>IF(A374="","",個人種目!AF72)</f>
        <v/>
      </c>
      <c r="E374" s="59">
        <v>0</v>
      </c>
      <c r="F374" s="59">
        <v>5</v>
      </c>
      <c r="G374" s="59" t="str">
        <f>IF(A374="","",個人種目!BG72)</f>
        <v/>
      </c>
      <c r="H374" s="62">
        <v>4</v>
      </c>
    </row>
    <row r="375" spans="1:8" x14ac:dyDescent="0.25">
      <c r="A375" s="59" t="str">
        <f>IF(個人種目!M73="","",個人種目!AP73)</f>
        <v/>
      </c>
      <c r="B375" s="59" t="str">
        <f>IF(A375="","",個人種目!AW73)</f>
        <v/>
      </c>
      <c r="C375" s="59" t="str">
        <f>IF(A375="","",個人種目!BB73)</f>
        <v/>
      </c>
      <c r="D375" s="59" t="str">
        <f>IF(A375="","",個人種目!AF73)</f>
        <v/>
      </c>
      <c r="E375" s="59">
        <v>0</v>
      </c>
      <c r="F375" s="59">
        <v>5</v>
      </c>
      <c r="G375" s="59" t="str">
        <f>IF(A375="","",個人種目!BG73)</f>
        <v/>
      </c>
      <c r="H375" s="62">
        <v>4</v>
      </c>
    </row>
    <row r="376" spans="1:8" x14ac:dyDescent="0.25">
      <c r="A376" s="59" t="str">
        <f>IF(個人種目!M74="","",個人種目!AP74)</f>
        <v/>
      </c>
      <c r="B376" s="59" t="str">
        <f>IF(A376="","",個人種目!AW74)</f>
        <v/>
      </c>
      <c r="C376" s="59" t="str">
        <f>IF(A376="","",個人種目!BB74)</f>
        <v/>
      </c>
      <c r="D376" s="59" t="str">
        <f>IF(A376="","",個人種目!AF74)</f>
        <v/>
      </c>
      <c r="E376" s="59">
        <v>0</v>
      </c>
      <c r="F376" s="59">
        <v>5</v>
      </c>
      <c r="G376" s="59" t="str">
        <f>IF(A376="","",個人種目!BG74)</f>
        <v/>
      </c>
      <c r="H376" s="62">
        <v>4</v>
      </c>
    </row>
    <row r="377" spans="1:8" x14ac:dyDescent="0.25">
      <c r="A377" s="59" t="str">
        <f>IF(個人種目!M75="","",個人種目!AP75)</f>
        <v/>
      </c>
      <c r="B377" s="59" t="str">
        <f>IF(A377="","",個人種目!AW75)</f>
        <v/>
      </c>
      <c r="C377" s="59" t="str">
        <f>IF(A377="","",個人種目!BB75)</f>
        <v/>
      </c>
      <c r="D377" s="59" t="str">
        <f>IF(A377="","",個人種目!AF75)</f>
        <v/>
      </c>
      <c r="E377" s="59">
        <v>0</v>
      </c>
      <c r="F377" s="59">
        <v>5</v>
      </c>
      <c r="G377" s="59" t="str">
        <f>IF(A377="","",個人種目!BG75)</f>
        <v/>
      </c>
      <c r="H377" s="62">
        <v>4</v>
      </c>
    </row>
    <row r="378" spans="1:8" x14ac:dyDescent="0.25">
      <c r="A378" s="59" t="str">
        <f>IF(個人種目!M76="","",個人種目!AP76)</f>
        <v/>
      </c>
      <c r="B378" s="59" t="str">
        <f>IF(A378="","",個人種目!AW76)</f>
        <v/>
      </c>
      <c r="C378" s="59" t="str">
        <f>IF(A378="","",個人種目!BB76)</f>
        <v/>
      </c>
      <c r="D378" s="59" t="str">
        <f>IF(A378="","",個人種目!AF76)</f>
        <v/>
      </c>
      <c r="E378" s="59">
        <v>0</v>
      </c>
      <c r="F378" s="59">
        <v>5</v>
      </c>
      <c r="G378" s="59" t="str">
        <f>IF(A378="","",個人種目!BG76)</f>
        <v/>
      </c>
      <c r="H378" s="62">
        <v>4</v>
      </c>
    </row>
    <row r="379" spans="1:8" x14ac:dyDescent="0.25">
      <c r="A379" s="59" t="str">
        <f>IF(個人種目!M77="","",個人種目!AP77)</f>
        <v/>
      </c>
      <c r="B379" s="59" t="str">
        <f>IF(A379="","",個人種目!AW77)</f>
        <v/>
      </c>
      <c r="C379" s="59" t="str">
        <f>IF(A379="","",個人種目!BB77)</f>
        <v/>
      </c>
      <c r="D379" s="59" t="str">
        <f>IF(A379="","",個人種目!AF77)</f>
        <v/>
      </c>
      <c r="E379" s="59">
        <v>0</v>
      </c>
      <c r="F379" s="59">
        <v>5</v>
      </c>
      <c r="G379" s="59" t="str">
        <f>IF(A379="","",個人種目!BG77)</f>
        <v/>
      </c>
      <c r="H379" s="62">
        <v>4</v>
      </c>
    </row>
    <row r="380" spans="1:8" x14ac:dyDescent="0.25">
      <c r="A380" s="59" t="str">
        <f>IF(個人種目!M78="","",個人種目!AP78)</f>
        <v/>
      </c>
      <c r="B380" s="59" t="str">
        <f>IF(A380="","",個人種目!AW78)</f>
        <v/>
      </c>
      <c r="C380" s="59" t="str">
        <f>IF(A380="","",個人種目!BB78)</f>
        <v/>
      </c>
      <c r="D380" s="59" t="str">
        <f>IF(A380="","",個人種目!AF78)</f>
        <v/>
      </c>
      <c r="E380" s="59">
        <v>0</v>
      </c>
      <c r="F380" s="59">
        <v>5</v>
      </c>
      <c r="G380" s="59" t="str">
        <f>IF(A380="","",個人種目!BG78)</f>
        <v/>
      </c>
      <c r="H380" s="62">
        <v>4</v>
      </c>
    </row>
    <row r="381" spans="1:8" x14ac:dyDescent="0.25">
      <c r="A381" s="59" t="str">
        <f>IF(個人種目!M79="","",個人種目!AP79)</f>
        <v/>
      </c>
      <c r="B381" s="59" t="str">
        <f>IF(A381="","",個人種目!AW79)</f>
        <v/>
      </c>
      <c r="C381" s="59" t="str">
        <f>IF(A381="","",個人種目!BB79)</f>
        <v/>
      </c>
      <c r="D381" s="59" t="str">
        <f>IF(A381="","",個人種目!AF79)</f>
        <v/>
      </c>
      <c r="E381" s="59">
        <v>0</v>
      </c>
      <c r="F381" s="59">
        <v>5</v>
      </c>
      <c r="G381" s="59" t="str">
        <f>IF(A381="","",個人種目!BG79)</f>
        <v/>
      </c>
      <c r="H381" s="62">
        <v>4</v>
      </c>
    </row>
    <row r="382" spans="1:8" x14ac:dyDescent="0.25">
      <c r="A382" s="59" t="str">
        <f>IF(個人種目!M80="","",個人種目!AP80)</f>
        <v/>
      </c>
      <c r="B382" s="59" t="str">
        <f>IF(A382="","",個人種目!AW80)</f>
        <v/>
      </c>
      <c r="C382" s="59" t="str">
        <f>IF(A382="","",個人種目!BB80)</f>
        <v/>
      </c>
      <c r="D382" s="59" t="str">
        <f>IF(A382="","",個人種目!AF80)</f>
        <v/>
      </c>
      <c r="E382" s="59">
        <v>0</v>
      </c>
      <c r="F382" s="59">
        <v>5</v>
      </c>
      <c r="G382" s="59" t="str">
        <f>IF(A382="","",個人種目!BG80)</f>
        <v/>
      </c>
      <c r="H382" s="62">
        <v>4</v>
      </c>
    </row>
    <row r="383" spans="1:8" x14ac:dyDescent="0.25">
      <c r="A383" s="59" t="str">
        <f>IF(個人種目!M81="","",個人種目!AP81)</f>
        <v/>
      </c>
      <c r="B383" s="59" t="str">
        <f>IF(A383="","",個人種目!AW81)</f>
        <v/>
      </c>
      <c r="C383" s="59" t="str">
        <f>IF(A383="","",個人種目!BB81)</f>
        <v/>
      </c>
      <c r="D383" s="59" t="str">
        <f>IF(A383="","",個人種目!AF81)</f>
        <v/>
      </c>
      <c r="E383" s="59">
        <v>0</v>
      </c>
      <c r="F383" s="59">
        <v>5</v>
      </c>
      <c r="G383" s="59" t="str">
        <f>IF(A383="","",個人種目!BG81)</f>
        <v/>
      </c>
      <c r="H383" s="62">
        <v>4</v>
      </c>
    </row>
    <row r="384" spans="1:8" x14ac:dyDescent="0.25">
      <c r="A384" s="59" t="str">
        <f>IF(個人種目!M82="","",個人種目!AP82)</f>
        <v/>
      </c>
      <c r="B384" s="59" t="str">
        <f>IF(A384="","",個人種目!AW82)</f>
        <v/>
      </c>
      <c r="C384" s="59" t="str">
        <f>IF(A384="","",個人種目!BB82)</f>
        <v/>
      </c>
      <c r="D384" s="59" t="str">
        <f>IF(A384="","",個人種目!AF82)</f>
        <v/>
      </c>
      <c r="E384" s="59">
        <v>0</v>
      </c>
      <c r="F384" s="59">
        <v>5</v>
      </c>
      <c r="G384" s="59" t="str">
        <f>IF(A384="","",個人種目!BG82)</f>
        <v/>
      </c>
      <c r="H384" s="62">
        <v>4</v>
      </c>
    </row>
    <row r="385" spans="1:8" x14ac:dyDescent="0.25">
      <c r="A385" s="59" t="str">
        <f>IF(個人種目!M83="","",個人種目!AP83)</f>
        <v/>
      </c>
      <c r="B385" s="59" t="str">
        <f>IF(A385="","",個人種目!AW83)</f>
        <v/>
      </c>
      <c r="C385" s="59" t="str">
        <f>IF(A385="","",個人種目!BB83)</f>
        <v/>
      </c>
      <c r="D385" s="59" t="str">
        <f>IF(A385="","",個人種目!AF83)</f>
        <v/>
      </c>
      <c r="E385" s="59">
        <v>0</v>
      </c>
      <c r="F385" s="59">
        <v>5</v>
      </c>
      <c r="G385" s="59" t="str">
        <f>IF(A385="","",個人種目!BG83)</f>
        <v/>
      </c>
      <c r="H385" s="62">
        <v>4</v>
      </c>
    </row>
    <row r="386" spans="1:8" x14ac:dyDescent="0.25">
      <c r="A386" s="59" t="str">
        <f>IF(個人種目!M84="","",個人種目!AP84)</f>
        <v/>
      </c>
      <c r="B386" s="59" t="str">
        <f>IF(A386="","",個人種目!AW84)</f>
        <v/>
      </c>
      <c r="C386" s="59" t="str">
        <f>IF(A386="","",個人種目!BB84)</f>
        <v/>
      </c>
      <c r="D386" s="59" t="str">
        <f>IF(A386="","",個人種目!AF84)</f>
        <v/>
      </c>
      <c r="E386" s="59">
        <v>0</v>
      </c>
      <c r="F386" s="59">
        <v>5</v>
      </c>
      <c r="G386" s="59" t="str">
        <f>IF(A386="","",個人種目!BG84)</f>
        <v/>
      </c>
      <c r="H386" s="62">
        <v>4</v>
      </c>
    </row>
    <row r="387" spans="1:8" x14ac:dyDescent="0.25">
      <c r="A387" s="59" t="str">
        <f>IF(個人種目!M85="","",個人種目!AP85)</f>
        <v/>
      </c>
      <c r="B387" s="59" t="str">
        <f>IF(A387="","",個人種目!AW85)</f>
        <v/>
      </c>
      <c r="C387" s="59" t="str">
        <f>IF(A387="","",個人種目!BB85)</f>
        <v/>
      </c>
      <c r="D387" s="59" t="str">
        <f>IF(A387="","",個人種目!AF85)</f>
        <v/>
      </c>
      <c r="E387" s="59">
        <v>0</v>
      </c>
      <c r="F387" s="59">
        <v>5</v>
      </c>
      <c r="G387" s="59" t="str">
        <f>IF(A387="","",個人種目!BG85)</f>
        <v/>
      </c>
      <c r="H387" s="62">
        <v>4</v>
      </c>
    </row>
    <row r="388" spans="1:8" x14ac:dyDescent="0.25">
      <c r="A388" s="59" t="str">
        <f>IF(個人種目!M86="","",個人種目!AP86)</f>
        <v/>
      </c>
      <c r="B388" s="59" t="str">
        <f>IF(A388="","",個人種目!AW86)</f>
        <v/>
      </c>
      <c r="C388" s="59" t="str">
        <f>IF(A388="","",個人種目!BB86)</f>
        <v/>
      </c>
      <c r="D388" s="59" t="str">
        <f>IF(A388="","",個人種目!AF86)</f>
        <v/>
      </c>
      <c r="E388" s="59">
        <v>0</v>
      </c>
      <c r="F388" s="59">
        <v>5</v>
      </c>
      <c r="G388" s="59" t="str">
        <f>IF(A388="","",個人種目!BG86)</f>
        <v/>
      </c>
      <c r="H388" s="62">
        <v>4</v>
      </c>
    </row>
    <row r="389" spans="1:8" x14ac:dyDescent="0.25">
      <c r="A389" s="59" t="str">
        <f>IF(個人種目!M87="","",個人種目!AP87)</f>
        <v/>
      </c>
      <c r="B389" s="59" t="str">
        <f>IF(A389="","",個人種目!AW87)</f>
        <v/>
      </c>
      <c r="C389" s="59" t="str">
        <f>IF(A389="","",個人種目!BB87)</f>
        <v/>
      </c>
      <c r="D389" s="59" t="str">
        <f>IF(A389="","",個人種目!AF87)</f>
        <v/>
      </c>
      <c r="E389" s="59">
        <v>0</v>
      </c>
      <c r="F389" s="59">
        <v>5</v>
      </c>
      <c r="G389" s="59" t="str">
        <f>IF(A389="","",個人種目!BG87)</f>
        <v/>
      </c>
      <c r="H389" s="62">
        <v>4</v>
      </c>
    </row>
    <row r="390" spans="1:8" x14ac:dyDescent="0.25">
      <c r="A390" s="59" t="str">
        <f>IF(個人種目!M88="","",個人種目!AP88)</f>
        <v/>
      </c>
      <c r="B390" s="59" t="str">
        <f>IF(A390="","",個人種目!AW88)</f>
        <v/>
      </c>
      <c r="C390" s="59" t="str">
        <f>IF(A390="","",個人種目!BB88)</f>
        <v/>
      </c>
      <c r="D390" s="59" t="str">
        <f>IF(A390="","",個人種目!AF88)</f>
        <v/>
      </c>
      <c r="E390" s="59">
        <v>0</v>
      </c>
      <c r="F390" s="59">
        <v>5</v>
      </c>
      <c r="G390" s="59" t="str">
        <f>IF(A390="","",個人種目!BG88)</f>
        <v/>
      </c>
      <c r="H390" s="62">
        <v>4</v>
      </c>
    </row>
    <row r="391" spans="1:8" x14ac:dyDescent="0.25">
      <c r="A391" s="59" t="str">
        <f>IF(個人種目!M89="","",個人種目!AP89)</f>
        <v/>
      </c>
      <c r="B391" s="59" t="str">
        <f>IF(A391="","",個人種目!AW89)</f>
        <v/>
      </c>
      <c r="C391" s="59" t="str">
        <f>IF(A391="","",個人種目!BB89)</f>
        <v/>
      </c>
      <c r="D391" s="59" t="str">
        <f>IF(A391="","",個人種目!AF89)</f>
        <v/>
      </c>
      <c r="E391" s="59">
        <v>0</v>
      </c>
      <c r="F391" s="59">
        <v>5</v>
      </c>
      <c r="G391" s="59" t="str">
        <f>IF(A391="","",個人種目!BG89)</f>
        <v/>
      </c>
      <c r="H391" s="62">
        <v>4</v>
      </c>
    </row>
    <row r="392" spans="1:8" x14ac:dyDescent="0.25">
      <c r="A392" s="59" t="str">
        <f>IF(個人種目!M90="","",個人種目!AP90)</f>
        <v/>
      </c>
      <c r="B392" s="59" t="str">
        <f>IF(A392="","",個人種目!AW90)</f>
        <v/>
      </c>
      <c r="C392" s="59" t="str">
        <f>IF(A392="","",個人種目!BB90)</f>
        <v/>
      </c>
      <c r="D392" s="59" t="str">
        <f>IF(A392="","",個人種目!AF90)</f>
        <v/>
      </c>
      <c r="E392" s="59">
        <v>0</v>
      </c>
      <c r="F392" s="59">
        <v>5</v>
      </c>
      <c r="G392" s="59" t="str">
        <f>IF(A392="","",個人種目!BG90)</f>
        <v/>
      </c>
      <c r="H392" s="62">
        <v>4</v>
      </c>
    </row>
    <row r="393" spans="1:8" x14ac:dyDescent="0.25">
      <c r="A393" s="59" t="str">
        <f>IF(個人種目!M91="","",個人種目!AP91)</f>
        <v/>
      </c>
      <c r="B393" s="59" t="str">
        <f>IF(A393="","",個人種目!AW91)</f>
        <v/>
      </c>
      <c r="C393" s="59" t="str">
        <f>IF(A393="","",個人種目!BB91)</f>
        <v/>
      </c>
      <c r="D393" s="59" t="str">
        <f>IF(A393="","",個人種目!AF91)</f>
        <v/>
      </c>
      <c r="E393" s="59">
        <v>0</v>
      </c>
      <c r="F393" s="59">
        <v>5</v>
      </c>
      <c r="G393" s="59" t="str">
        <f>IF(A393="","",個人種目!BG91)</f>
        <v/>
      </c>
      <c r="H393" s="62">
        <v>4</v>
      </c>
    </row>
    <row r="394" spans="1:8" x14ac:dyDescent="0.25">
      <c r="A394" s="59" t="str">
        <f>IF(個人種目!M92="","",個人種目!AP92)</f>
        <v/>
      </c>
      <c r="B394" s="59" t="str">
        <f>IF(A394="","",個人種目!AW92)</f>
        <v/>
      </c>
      <c r="C394" s="59" t="str">
        <f>IF(A394="","",個人種目!BB92)</f>
        <v/>
      </c>
      <c r="D394" s="59" t="str">
        <f>IF(A394="","",個人種目!AF92)</f>
        <v/>
      </c>
      <c r="E394" s="59">
        <v>0</v>
      </c>
      <c r="F394" s="59">
        <v>5</v>
      </c>
      <c r="G394" s="59" t="str">
        <f>IF(A394="","",個人種目!BG92)</f>
        <v/>
      </c>
      <c r="H394" s="62">
        <v>4</v>
      </c>
    </row>
    <row r="395" spans="1:8" x14ac:dyDescent="0.25">
      <c r="A395" s="59" t="str">
        <f>IF(個人種目!M93="","",個人種目!AP93)</f>
        <v/>
      </c>
      <c r="B395" s="59" t="str">
        <f>IF(A395="","",個人種目!AW93)</f>
        <v/>
      </c>
      <c r="C395" s="59" t="str">
        <f>IF(A395="","",個人種目!BB93)</f>
        <v/>
      </c>
      <c r="D395" s="59" t="str">
        <f>IF(A395="","",個人種目!AF93)</f>
        <v/>
      </c>
      <c r="E395" s="59">
        <v>0</v>
      </c>
      <c r="F395" s="59">
        <v>5</v>
      </c>
      <c r="G395" s="59" t="str">
        <f>IF(A395="","",個人種目!BG93)</f>
        <v/>
      </c>
      <c r="H395" s="62">
        <v>4</v>
      </c>
    </row>
    <row r="396" spans="1:8" x14ac:dyDescent="0.25">
      <c r="A396" s="59" t="str">
        <f>IF(個人種目!M94="","",個人種目!AP94)</f>
        <v/>
      </c>
      <c r="B396" s="59" t="str">
        <f>IF(A396="","",個人種目!AW94)</f>
        <v/>
      </c>
      <c r="C396" s="59" t="str">
        <f>IF(A396="","",個人種目!BB94)</f>
        <v/>
      </c>
      <c r="D396" s="59" t="str">
        <f>IF(A396="","",個人種目!AF94)</f>
        <v/>
      </c>
      <c r="E396" s="59">
        <v>0</v>
      </c>
      <c r="F396" s="59">
        <v>5</v>
      </c>
      <c r="G396" s="59" t="str">
        <f>IF(A396="","",個人種目!BG94)</f>
        <v/>
      </c>
      <c r="H396" s="62">
        <v>4</v>
      </c>
    </row>
    <row r="397" spans="1:8" x14ac:dyDescent="0.25">
      <c r="A397" s="59" t="str">
        <f>IF(個人種目!M95="","",個人種目!AP95)</f>
        <v/>
      </c>
      <c r="B397" s="59" t="str">
        <f>IF(A397="","",個人種目!AW95)</f>
        <v/>
      </c>
      <c r="C397" s="59" t="str">
        <f>IF(A397="","",個人種目!BB95)</f>
        <v/>
      </c>
      <c r="D397" s="59" t="str">
        <f>IF(A397="","",個人種目!AF95)</f>
        <v/>
      </c>
      <c r="E397" s="59">
        <v>0</v>
      </c>
      <c r="F397" s="59">
        <v>5</v>
      </c>
      <c r="G397" s="59" t="str">
        <f>IF(A397="","",個人種目!BG95)</f>
        <v/>
      </c>
      <c r="H397" s="62">
        <v>4</v>
      </c>
    </row>
    <row r="398" spans="1:8" x14ac:dyDescent="0.25">
      <c r="A398" s="59" t="str">
        <f>IF(個人種目!M96="","",個人種目!AP96)</f>
        <v/>
      </c>
      <c r="B398" s="59" t="str">
        <f>IF(A398="","",個人種目!AW96)</f>
        <v/>
      </c>
      <c r="C398" s="59" t="str">
        <f>IF(A398="","",個人種目!BB96)</f>
        <v/>
      </c>
      <c r="D398" s="59" t="str">
        <f>IF(A398="","",個人種目!AF96)</f>
        <v/>
      </c>
      <c r="E398" s="59">
        <v>0</v>
      </c>
      <c r="F398" s="59">
        <v>5</v>
      </c>
      <c r="G398" s="59" t="str">
        <f>IF(A398="","",個人種目!BG96)</f>
        <v/>
      </c>
      <c r="H398" s="62">
        <v>4</v>
      </c>
    </row>
    <row r="399" spans="1:8" x14ac:dyDescent="0.25">
      <c r="A399" s="59" t="str">
        <f>IF(個人種目!M97="","",個人種目!AP97)</f>
        <v/>
      </c>
      <c r="B399" s="59" t="str">
        <f>IF(A399="","",個人種目!AW97)</f>
        <v/>
      </c>
      <c r="C399" s="59" t="str">
        <f>IF(A399="","",個人種目!BB97)</f>
        <v/>
      </c>
      <c r="D399" s="59" t="str">
        <f>IF(A399="","",個人種目!AF97)</f>
        <v/>
      </c>
      <c r="E399" s="59">
        <v>0</v>
      </c>
      <c r="F399" s="59">
        <v>5</v>
      </c>
      <c r="G399" s="59" t="str">
        <f>IF(A399="","",個人種目!BG97)</f>
        <v/>
      </c>
      <c r="H399" s="62">
        <v>4</v>
      </c>
    </row>
    <row r="400" spans="1:8" x14ac:dyDescent="0.25">
      <c r="A400" s="59" t="str">
        <f>IF(個人種目!M98="","",個人種目!AP98)</f>
        <v/>
      </c>
      <c r="B400" s="59" t="str">
        <f>IF(A400="","",個人種目!AW98)</f>
        <v/>
      </c>
      <c r="C400" s="59" t="str">
        <f>IF(A400="","",個人種目!BB98)</f>
        <v/>
      </c>
      <c r="D400" s="59" t="str">
        <f>IF(A400="","",個人種目!AF98)</f>
        <v/>
      </c>
      <c r="E400" s="59">
        <v>0</v>
      </c>
      <c r="F400" s="59">
        <v>5</v>
      </c>
      <c r="G400" s="59" t="str">
        <f>IF(A400="","",個人種目!BG98)</f>
        <v/>
      </c>
      <c r="H400" s="62">
        <v>4</v>
      </c>
    </row>
    <row r="401" spans="1:8" x14ac:dyDescent="0.25">
      <c r="A401" s="59" t="str">
        <f>IF(個人種目!M99="","",個人種目!AP99)</f>
        <v/>
      </c>
      <c r="B401" s="59" t="str">
        <f>IF(A401="","",個人種目!AW99)</f>
        <v/>
      </c>
      <c r="C401" s="59" t="str">
        <f>IF(A401="","",個人種目!BB99)</f>
        <v/>
      </c>
      <c r="D401" s="59" t="str">
        <f>IF(A401="","",個人種目!AF99)</f>
        <v/>
      </c>
      <c r="E401" s="59">
        <v>0</v>
      </c>
      <c r="F401" s="59">
        <v>5</v>
      </c>
      <c r="G401" s="59" t="str">
        <f>IF(A401="","",個人種目!BG99)</f>
        <v/>
      </c>
      <c r="H401" s="62">
        <v>4</v>
      </c>
    </row>
    <row r="402" spans="1:8" x14ac:dyDescent="0.25">
      <c r="A402" s="59" t="str">
        <f>IF(個人種目!M100="","",個人種目!AP100)</f>
        <v/>
      </c>
      <c r="B402" s="59" t="str">
        <f>IF(A402="","",個人種目!AW100)</f>
        <v/>
      </c>
      <c r="C402" s="59" t="str">
        <f>IF(A402="","",個人種目!BB100)</f>
        <v/>
      </c>
      <c r="D402" s="59" t="str">
        <f>IF(A402="","",個人種目!AF100)</f>
        <v/>
      </c>
      <c r="E402" s="59">
        <v>0</v>
      </c>
      <c r="F402" s="59">
        <v>5</v>
      </c>
      <c r="G402" s="59" t="str">
        <f>IF(A402="","",個人種目!BG100)</f>
        <v/>
      </c>
      <c r="H402" s="62">
        <v>4</v>
      </c>
    </row>
    <row r="403" spans="1:8" x14ac:dyDescent="0.25">
      <c r="A403" s="59" t="str">
        <f>IF(個人種目!M101="","",個人種目!AP101)</f>
        <v/>
      </c>
      <c r="B403" s="59" t="str">
        <f>IF(A403="","",個人種目!AW101)</f>
        <v/>
      </c>
      <c r="C403" s="59" t="str">
        <f>IF(A403="","",個人種目!BB101)</f>
        <v/>
      </c>
      <c r="D403" s="59" t="str">
        <f>IF(A403="","",個人種目!AF101)</f>
        <v/>
      </c>
      <c r="E403" s="59">
        <v>0</v>
      </c>
      <c r="F403" s="59">
        <v>5</v>
      </c>
      <c r="G403" s="59" t="str">
        <f>IF(A403="","",個人種目!BG101)</f>
        <v/>
      </c>
      <c r="H403" s="62">
        <v>4</v>
      </c>
    </row>
    <row r="404" spans="1:8" x14ac:dyDescent="0.25">
      <c r="A404" s="59" t="str">
        <f>IF(個人種目!M102="","",個人種目!AP102)</f>
        <v/>
      </c>
      <c r="B404" s="59" t="str">
        <f>IF(A404="","",個人種目!AW102)</f>
        <v/>
      </c>
      <c r="C404" s="59" t="str">
        <f>IF(A404="","",個人種目!BB102)</f>
        <v/>
      </c>
      <c r="D404" s="59" t="str">
        <f>IF(A404="","",個人種目!AF102)</f>
        <v/>
      </c>
      <c r="E404" s="59">
        <v>0</v>
      </c>
      <c r="F404" s="59">
        <v>5</v>
      </c>
      <c r="G404" s="59" t="str">
        <f>IF(A404="","",個人種目!BG102)</f>
        <v/>
      </c>
      <c r="H404" s="62">
        <v>4</v>
      </c>
    </row>
    <row r="405" spans="1:8" x14ac:dyDescent="0.25">
      <c r="A405" s="59" t="str">
        <f>IF(個人種目!M103="","",個人種目!AP103)</f>
        <v/>
      </c>
      <c r="B405" s="59" t="str">
        <f>IF(A405="","",個人種目!AW103)</f>
        <v/>
      </c>
      <c r="C405" s="59" t="str">
        <f>IF(A405="","",個人種目!BB103)</f>
        <v/>
      </c>
      <c r="D405" s="59" t="str">
        <f>IF(A405="","",個人種目!AF103)</f>
        <v/>
      </c>
      <c r="E405" s="59">
        <v>0</v>
      </c>
      <c r="F405" s="59">
        <v>5</v>
      </c>
      <c r="G405" s="59" t="str">
        <f>IF(A405="","",個人種目!BG103)</f>
        <v/>
      </c>
      <c r="H405" s="62">
        <v>4</v>
      </c>
    </row>
    <row r="406" spans="1:8" x14ac:dyDescent="0.25">
      <c r="A406" s="59" t="str">
        <f>IF(個人種目!M104="","",個人種目!AP104)</f>
        <v/>
      </c>
      <c r="B406" s="59" t="str">
        <f>IF(A406="","",個人種目!AW104)</f>
        <v/>
      </c>
      <c r="C406" s="59" t="str">
        <f>IF(A406="","",個人種目!BB104)</f>
        <v/>
      </c>
      <c r="D406" s="59" t="str">
        <f>IF(A406="","",個人種目!AF104)</f>
        <v/>
      </c>
      <c r="E406" s="59">
        <v>0</v>
      </c>
      <c r="F406" s="59">
        <v>5</v>
      </c>
      <c r="G406" s="59" t="str">
        <f>IF(A406="","",個人種目!BG104)</f>
        <v/>
      </c>
      <c r="H406" s="62">
        <v>4</v>
      </c>
    </row>
    <row r="407" spans="1:8" x14ac:dyDescent="0.25">
      <c r="A407" s="59" t="str">
        <f>IF(個人種目!M105="","",個人種目!AP105)</f>
        <v/>
      </c>
      <c r="B407" s="59" t="str">
        <f>IF(A407="","",個人種目!AW105)</f>
        <v/>
      </c>
      <c r="C407" s="59" t="str">
        <f>IF(A407="","",個人種目!BB105)</f>
        <v/>
      </c>
      <c r="D407" s="59" t="str">
        <f>IF(A407="","",個人種目!AF105)</f>
        <v/>
      </c>
      <c r="E407" s="59">
        <v>0</v>
      </c>
      <c r="F407" s="59">
        <v>5</v>
      </c>
      <c r="G407" s="59" t="str">
        <f>IF(A407="","",個人種目!BG105)</f>
        <v/>
      </c>
      <c r="H407" s="62">
        <v>4</v>
      </c>
    </row>
    <row r="408" spans="1:8" x14ac:dyDescent="0.25">
      <c r="A408" s="59" t="str">
        <f>IF(個人種目!M106="","",個人種目!AP106)</f>
        <v/>
      </c>
      <c r="B408" s="59" t="str">
        <f>IF(A408="","",個人種目!AW106)</f>
        <v/>
      </c>
      <c r="C408" s="59" t="str">
        <f>IF(A408="","",個人種目!BB106)</f>
        <v/>
      </c>
      <c r="D408" s="59" t="str">
        <f>IF(A408="","",個人種目!AF106)</f>
        <v/>
      </c>
      <c r="E408" s="59">
        <v>0</v>
      </c>
      <c r="F408" s="59">
        <v>5</v>
      </c>
      <c r="G408" s="59" t="str">
        <f>IF(A408="","",個人種目!BG106)</f>
        <v/>
      </c>
      <c r="H408" s="62">
        <v>4</v>
      </c>
    </row>
    <row r="409" spans="1:8" x14ac:dyDescent="0.25">
      <c r="A409" s="58" t="str">
        <f>IF(個人種目!M107="","",個人種目!AP107)</f>
        <v/>
      </c>
      <c r="B409" s="58" t="str">
        <f>IF(A409="","",個人種目!AW107)</f>
        <v/>
      </c>
      <c r="C409" s="58" t="str">
        <f>IF(A409="","",個人種目!BB107)</f>
        <v/>
      </c>
      <c r="D409" s="58" t="str">
        <f>IF(A409="","",個人種目!AF107)</f>
        <v/>
      </c>
      <c r="E409" s="58">
        <v>0</v>
      </c>
      <c r="F409" s="58">
        <v>5</v>
      </c>
      <c r="G409" s="58" t="str">
        <f>IF(A409="","",個人種目!BG107)</f>
        <v/>
      </c>
      <c r="H409" s="65">
        <v>4</v>
      </c>
    </row>
    <row r="410" spans="1:8" x14ac:dyDescent="0.25">
      <c r="A410" s="63" t="str">
        <f>IF(個人種目!O6="","",個人種目!AP6)</f>
        <v/>
      </c>
      <c r="B410" s="63" t="str">
        <f>IF(A410="","",個人種目!AX6)</f>
        <v/>
      </c>
      <c r="C410" s="63" t="str">
        <f>IF(A410="","",個人種目!BC6)</f>
        <v/>
      </c>
      <c r="D410" s="63" t="str">
        <f>IF(A410="","",個人種目!AF6)</f>
        <v/>
      </c>
      <c r="E410" s="64">
        <v>0</v>
      </c>
      <c r="F410" s="64">
        <v>0</v>
      </c>
      <c r="G410" s="63" t="str">
        <f>IF(A410="","",個人種目!BH6)</f>
        <v/>
      </c>
      <c r="H410" s="62">
        <v>5</v>
      </c>
    </row>
    <row r="411" spans="1:8" x14ac:dyDescent="0.25">
      <c r="A411" s="59" t="str">
        <f>IF(個人種目!O7="","",個人種目!AP7)</f>
        <v/>
      </c>
      <c r="B411" s="59" t="str">
        <f>IF(A411="","",個人種目!AX7)</f>
        <v/>
      </c>
      <c r="C411" s="59" t="str">
        <f>IF(A411="","",個人種目!BC7)</f>
        <v/>
      </c>
      <c r="D411" s="59" t="str">
        <f>IF(A411="","",個人種目!AF7)</f>
        <v/>
      </c>
      <c r="E411" s="62">
        <v>0</v>
      </c>
      <c r="F411" s="62">
        <v>0</v>
      </c>
      <c r="G411" s="59" t="str">
        <f>IF(A411="","",個人種目!BH7)</f>
        <v/>
      </c>
      <c r="H411" s="62">
        <v>5</v>
      </c>
    </row>
    <row r="412" spans="1:8" x14ac:dyDescent="0.25">
      <c r="A412" s="59" t="str">
        <f>IF(個人種目!O8="","",個人種目!AP8)</f>
        <v/>
      </c>
      <c r="B412" s="59" t="str">
        <f>IF(A412="","",個人種目!AX8)</f>
        <v/>
      </c>
      <c r="C412" s="59" t="str">
        <f>IF(A412="","",個人種目!BC8)</f>
        <v/>
      </c>
      <c r="D412" s="59" t="str">
        <f>IF(A412="","",個人種目!AF8)</f>
        <v/>
      </c>
      <c r="E412" s="62">
        <v>0</v>
      </c>
      <c r="F412" s="62">
        <v>0</v>
      </c>
      <c r="G412" s="59" t="str">
        <f>IF(A412="","",個人種目!BH8)</f>
        <v/>
      </c>
      <c r="H412" s="62">
        <v>5</v>
      </c>
    </row>
    <row r="413" spans="1:8" x14ac:dyDescent="0.25">
      <c r="A413" s="59" t="str">
        <f>IF(個人種目!O9="","",個人種目!AP9)</f>
        <v/>
      </c>
      <c r="B413" s="59" t="str">
        <f>IF(A413="","",個人種目!AX9)</f>
        <v/>
      </c>
      <c r="C413" s="59" t="str">
        <f>IF(A413="","",個人種目!BC9)</f>
        <v/>
      </c>
      <c r="D413" s="59" t="str">
        <f>IF(A413="","",個人種目!AF9)</f>
        <v/>
      </c>
      <c r="E413" s="62">
        <v>0</v>
      </c>
      <c r="F413" s="62">
        <v>0</v>
      </c>
      <c r="G413" s="59" t="str">
        <f>IF(A413="","",個人種目!BH9)</f>
        <v/>
      </c>
      <c r="H413" s="62">
        <v>5</v>
      </c>
    </row>
    <row r="414" spans="1:8" x14ac:dyDescent="0.25">
      <c r="A414" s="59" t="str">
        <f>IF(個人種目!O10="","",個人種目!AP10)</f>
        <v/>
      </c>
      <c r="B414" s="59" t="str">
        <f>IF(A414="","",個人種目!AX10)</f>
        <v/>
      </c>
      <c r="C414" s="59" t="str">
        <f>IF(A414="","",個人種目!BC10)</f>
        <v/>
      </c>
      <c r="D414" s="59" t="str">
        <f>IF(A414="","",個人種目!AF10)</f>
        <v/>
      </c>
      <c r="E414" s="62">
        <v>0</v>
      </c>
      <c r="F414" s="62">
        <v>0</v>
      </c>
      <c r="G414" s="59" t="str">
        <f>IF(A414="","",個人種目!BH10)</f>
        <v/>
      </c>
      <c r="H414" s="62">
        <v>5</v>
      </c>
    </row>
    <row r="415" spans="1:8" x14ac:dyDescent="0.25">
      <c r="A415" s="59" t="str">
        <f>IF(個人種目!O11="","",個人種目!AP11)</f>
        <v/>
      </c>
      <c r="B415" s="59" t="str">
        <f>IF(A415="","",個人種目!AX11)</f>
        <v/>
      </c>
      <c r="C415" s="59" t="str">
        <f>IF(A415="","",個人種目!BC11)</f>
        <v/>
      </c>
      <c r="D415" s="59" t="str">
        <f>IF(A415="","",個人種目!AF11)</f>
        <v/>
      </c>
      <c r="E415" s="62">
        <v>0</v>
      </c>
      <c r="F415" s="62">
        <v>0</v>
      </c>
      <c r="G415" s="59" t="str">
        <f>IF(A415="","",個人種目!BH11)</f>
        <v/>
      </c>
      <c r="H415" s="62">
        <v>5</v>
      </c>
    </row>
    <row r="416" spans="1:8" x14ac:dyDescent="0.25">
      <c r="A416" s="59" t="str">
        <f>IF(個人種目!O12="","",個人種目!AP12)</f>
        <v/>
      </c>
      <c r="B416" s="59" t="str">
        <f>IF(A416="","",個人種目!AX12)</f>
        <v/>
      </c>
      <c r="C416" s="59" t="str">
        <f>IF(A416="","",個人種目!BC12)</f>
        <v/>
      </c>
      <c r="D416" s="59" t="str">
        <f>IF(A416="","",個人種目!AF12)</f>
        <v/>
      </c>
      <c r="E416" s="62">
        <v>0</v>
      </c>
      <c r="F416" s="62">
        <v>0</v>
      </c>
      <c r="G416" s="59" t="str">
        <f>IF(A416="","",個人種目!BH12)</f>
        <v/>
      </c>
      <c r="H416" s="62">
        <v>5</v>
      </c>
    </row>
    <row r="417" spans="1:8" x14ac:dyDescent="0.25">
      <c r="A417" s="59" t="str">
        <f>IF(個人種目!O13="","",個人種目!AP13)</f>
        <v/>
      </c>
      <c r="B417" s="59" t="str">
        <f>IF(A417="","",個人種目!AX13)</f>
        <v/>
      </c>
      <c r="C417" s="59" t="str">
        <f>IF(A417="","",個人種目!BC13)</f>
        <v/>
      </c>
      <c r="D417" s="59" t="str">
        <f>IF(A417="","",個人種目!AF13)</f>
        <v/>
      </c>
      <c r="E417" s="62">
        <v>0</v>
      </c>
      <c r="F417" s="62">
        <v>0</v>
      </c>
      <c r="G417" s="59" t="str">
        <f>IF(A417="","",個人種目!BH13)</f>
        <v/>
      </c>
      <c r="H417" s="62">
        <v>5</v>
      </c>
    </row>
    <row r="418" spans="1:8" x14ac:dyDescent="0.25">
      <c r="A418" s="59" t="str">
        <f>IF(個人種目!O14="","",個人種目!AP14)</f>
        <v/>
      </c>
      <c r="B418" s="59" t="str">
        <f>IF(A418="","",個人種目!AX14)</f>
        <v/>
      </c>
      <c r="C418" s="59" t="str">
        <f>IF(A418="","",個人種目!BC14)</f>
        <v/>
      </c>
      <c r="D418" s="59" t="str">
        <f>IF(A418="","",個人種目!AF14)</f>
        <v/>
      </c>
      <c r="E418" s="62">
        <v>0</v>
      </c>
      <c r="F418" s="62">
        <v>0</v>
      </c>
      <c r="G418" s="59" t="str">
        <f>IF(A418="","",個人種目!BH14)</f>
        <v/>
      </c>
      <c r="H418" s="62">
        <v>5</v>
      </c>
    </row>
    <row r="419" spans="1:8" x14ac:dyDescent="0.25">
      <c r="A419" s="59" t="str">
        <f>IF(個人種目!O15="","",個人種目!AP15)</f>
        <v/>
      </c>
      <c r="B419" s="59" t="str">
        <f>IF(A419="","",個人種目!AX15)</f>
        <v/>
      </c>
      <c r="C419" s="59" t="str">
        <f>IF(A419="","",個人種目!BC15)</f>
        <v/>
      </c>
      <c r="D419" s="59" t="str">
        <f>IF(A419="","",個人種目!AF15)</f>
        <v/>
      </c>
      <c r="E419" s="62">
        <v>0</v>
      </c>
      <c r="F419" s="62">
        <v>0</v>
      </c>
      <c r="G419" s="59" t="str">
        <f>IF(A419="","",個人種目!BH15)</f>
        <v/>
      </c>
      <c r="H419" s="62">
        <v>5</v>
      </c>
    </row>
    <row r="420" spans="1:8" x14ac:dyDescent="0.25">
      <c r="A420" s="59" t="str">
        <f>IF(個人種目!O16="","",個人種目!AP16)</f>
        <v/>
      </c>
      <c r="B420" s="59" t="str">
        <f>IF(A420="","",個人種目!AX16)</f>
        <v/>
      </c>
      <c r="C420" s="59" t="str">
        <f>IF(A420="","",個人種目!BC16)</f>
        <v/>
      </c>
      <c r="D420" s="59" t="str">
        <f>IF(A420="","",個人種目!AF16)</f>
        <v/>
      </c>
      <c r="E420" s="62">
        <v>0</v>
      </c>
      <c r="F420" s="62">
        <v>0</v>
      </c>
      <c r="G420" s="59" t="str">
        <f>IF(A420="","",個人種目!BH16)</f>
        <v/>
      </c>
      <c r="H420" s="62">
        <v>5</v>
      </c>
    </row>
    <row r="421" spans="1:8" x14ac:dyDescent="0.25">
      <c r="A421" s="59" t="str">
        <f>IF(個人種目!O17="","",個人種目!AP17)</f>
        <v/>
      </c>
      <c r="B421" s="59" t="str">
        <f>IF(A421="","",個人種目!AX17)</f>
        <v/>
      </c>
      <c r="C421" s="59" t="str">
        <f>IF(A421="","",個人種目!BC17)</f>
        <v/>
      </c>
      <c r="D421" s="59" t="str">
        <f>IF(A421="","",個人種目!AF17)</f>
        <v/>
      </c>
      <c r="E421" s="62">
        <v>0</v>
      </c>
      <c r="F421" s="62">
        <v>0</v>
      </c>
      <c r="G421" s="59" t="str">
        <f>IF(A421="","",個人種目!BH17)</f>
        <v/>
      </c>
      <c r="H421" s="62">
        <v>5</v>
      </c>
    </row>
    <row r="422" spans="1:8" x14ac:dyDescent="0.25">
      <c r="A422" s="59" t="str">
        <f>IF(個人種目!O18="","",個人種目!AP18)</f>
        <v/>
      </c>
      <c r="B422" s="59" t="str">
        <f>IF(A422="","",個人種目!AX18)</f>
        <v/>
      </c>
      <c r="C422" s="59" t="str">
        <f>IF(A422="","",個人種目!BC18)</f>
        <v/>
      </c>
      <c r="D422" s="59" t="str">
        <f>IF(A422="","",個人種目!AF18)</f>
        <v/>
      </c>
      <c r="E422" s="62">
        <v>0</v>
      </c>
      <c r="F422" s="62">
        <v>0</v>
      </c>
      <c r="G422" s="59" t="str">
        <f>IF(A422="","",個人種目!BH18)</f>
        <v/>
      </c>
      <c r="H422" s="62">
        <v>5</v>
      </c>
    </row>
    <row r="423" spans="1:8" x14ac:dyDescent="0.25">
      <c r="A423" s="59" t="str">
        <f>IF(個人種目!O19="","",個人種目!AP19)</f>
        <v/>
      </c>
      <c r="B423" s="59" t="str">
        <f>IF(A423="","",個人種目!AX19)</f>
        <v/>
      </c>
      <c r="C423" s="59" t="str">
        <f>IF(A423="","",個人種目!BC19)</f>
        <v/>
      </c>
      <c r="D423" s="59" t="str">
        <f>IF(A423="","",個人種目!AF19)</f>
        <v/>
      </c>
      <c r="E423" s="62">
        <v>0</v>
      </c>
      <c r="F423" s="62">
        <v>0</v>
      </c>
      <c r="G423" s="59" t="str">
        <f>IF(A423="","",個人種目!BH19)</f>
        <v/>
      </c>
      <c r="H423" s="62">
        <v>5</v>
      </c>
    </row>
    <row r="424" spans="1:8" x14ac:dyDescent="0.25">
      <c r="A424" s="59" t="str">
        <f>IF(個人種目!O20="","",個人種目!AP20)</f>
        <v/>
      </c>
      <c r="B424" s="59" t="str">
        <f>IF(A424="","",個人種目!AX20)</f>
        <v/>
      </c>
      <c r="C424" s="59" t="str">
        <f>IF(A424="","",個人種目!BC20)</f>
        <v/>
      </c>
      <c r="D424" s="59" t="str">
        <f>IF(A424="","",個人種目!AF20)</f>
        <v/>
      </c>
      <c r="E424" s="62">
        <v>0</v>
      </c>
      <c r="F424" s="62">
        <v>0</v>
      </c>
      <c r="G424" s="59" t="str">
        <f>IF(A424="","",個人種目!BH20)</f>
        <v/>
      </c>
      <c r="H424" s="62">
        <v>5</v>
      </c>
    </row>
    <row r="425" spans="1:8" x14ac:dyDescent="0.25">
      <c r="A425" s="59" t="str">
        <f>IF(個人種目!O21="","",個人種目!AP21)</f>
        <v/>
      </c>
      <c r="B425" s="59" t="str">
        <f>IF(A425="","",個人種目!AX21)</f>
        <v/>
      </c>
      <c r="C425" s="59" t="str">
        <f>IF(A425="","",個人種目!BC21)</f>
        <v/>
      </c>
      <c r="D425" s="59" t="str">
        <f>IF(A425="","",個人種目!AF21)</f>
        <v/>
      </c>
      <c r="E425" s="62">
        <v>0</v>
      </c>
      <c r="F425" s="62">
        <v>0</v>
      </c>
      <c r="G425" s="59" t="str">
        <f>IF(A425="","",個人種目!BH21)</f>
        <v/>
      </c>
      <c r="H425" s="62">
        <v>5</v>
      </c>
    </row>
    <row r="426" spans="1:8" x14ac:dyDescent="0.25">
      <c r="A426" s="59" t="str">
        <f>IF(個人種目!O22="","",個人種目!AP22)</f>
        <v/>
      </c>
      <c r="B426" s="59" t="str">
        <f>IF(A426="","",個人種目!AX22)</f>
        <v/>
      </c>
      <c r="C426" s="59" t="str">
        <f>IF(A426="","",個人種目!BC22)</f>
        <v/>
      </c>
      <c r="D426" s="59" t="str">
        <f>IF(A426="","",個人種目!AF22)</f>
        <v/>
      </c>
      <c r="E426" s="62">
        <v>0</v>
      </c>
      <c r="F426" s="62">
        <v>0</v>
      </c>
      <c r="G426" s="59" t="str">
        <f>IF(A426="","",個人種目!BH22)</f>
        <v/>
      </c>
      <c r="H426" s="62">
        <v>5</v>
      </c>
    </row>
    <row r="427" spans="1:8" x14ac:dyDescent="0.25">
      <c r="A427" s="59" t="str">
        <f>IF(個人種目!O23="","",個人種目!AP23)</f>
        <v/>
      </c>
      <c r="B427" s="59" t="str">
        <f>IF(A427="","",個人種目!AX23)</f>
        <v/>
      </c>
      <c r="C427" s="59" t="str">
        <f>IF(A427="","",個人種目!BC23)</f>
        <v/>
      </c>
      <c r="D427" s="59" t="str">
        <f>IF(A427="","",個人種目!AF23)</f>
        <v/>
      </c>
      <c r="E427" s="62">
        <v>0</v>
      </c>
      <c r="F427" s="62">
        <v>0</v>
      </c>
      <c r="G427" s="59" t="str">
        <f>IF(A427="","",個人種目!BH23)</f>
        <v/>
      </c>
      <c r="H427" s="62">
        <v>5</v>
      </c>
    </row>
    <row r="428" spans="1:8" x14ac:dyDescent="0.25">
      <c r="A428" s="59" t="str">
        <f>IF(個人種目!O24="","",個人種目!AP24)</f>
        <v/>
      </c>
      <c r="B428" s="59" t="str">
        <f>IF(A428="","",個人種目!AX24)</f>
        <v/>
      </c>
      <c r="C428" s="59" t="str">
        <f>IF(A428="","",個人種目!BC24)</f>
        <v/>
      </c>
      <c r="D428" s="59" t="str">
        <f>IF(A428="","",個人種目!AF24)</f>
        <v/>
      </c>
      <c r="E428" s="62">
        <v>0</v>
      </c>
      <c r="F428" s="62">
        <v>0</v>
      </c>
      <c r="G428" s="59" t="str">
        <f>IF(A428="","",個人種目!BH24)</f>
        <v/>
      </c>
      <c r="H428" s="62">
        <v>5</v>
      </c>
    </row>
    <row r="429" spans="1:8" x14ac:dyDescent="0.25">
      <c r="A429" s="59" t="str">
        <f>IF(個人種目!O25="","",個人種目!AP25)</f>
        <v/>
      </c>
      <c r="B429" s="59" t="str">
        <f>IF(A429="","",個人種目!AX25)</f>
        <v/>
      </c>
      <c r="C429" s="59" t="str">
        <f>IF(A429="","",個人種目!BC25)</f>
        <v/>
      </c>
      <c r="D429" s="59" t="str">
        <f>IF(A429="","",個人種目!AF25)</f>
        <v/>
      </c>
      <c r="E429" s="62">
        <v>0</v>
      </c>
      <c r="F429" s="62">
        <v>0</v>
      </c>
      <c r="G429" s="59" t="str">
        <f>IF(A429="","",個人種目!BH25)</f>
        <v/>
      </c>
      <c r="H429" s="62">
        <v>5</v>
      </c>
    </row>
    <row r="430" spans="1:8" x14ac:dyDescent="0.25">
      <c r="A430" s="59" t="str">
        <f>IF(個人種目!O26="","",個人種目!AP26)</f>
        <v/>
      </c>
      <c r="B430" s="59" t="str">
        <f>IF(A430="","",個人種目!AX26)</f>
        <v/>
      </c>
      <c r="C430" s="59" t="str">
        <f>IF(A430="","",個人種目!BC26)</f>
        <v/>
      </c>
      <c r="D430" s="59" t="str">
        <f>IF(A430="","",個人種目!AF26)</f>
        <v/>
      </c>
      <c r="E430" s="62">
        <v>0</v>
      </c>
      <c r="F430" s="62">
        <v>0</v>
      </c>
      <c r="G430" s="59" t="str">
        <f>IF(A430="","",個人種目!BH26)</f>
        <v/>
      </c>
      <c r="H430" s="62">
        <v>5</v>
      </c>
    </row>
    <row r="431" spans="1:8" x14ac:dyDescent="0.25">
      <c r="A431" s="59" t="str">
        <f>IF(個人種目!O27="","",個人種目!AP27)</f>
        <v/>
      </c>
      <c r="B431" s="59" t="str">
        <f>IF(A431="","",個人種目!AX27)</f>
        <v/>
      </c>
      <c r="C431" s="59" t="str">
        <f>IF(A431="","",個人種目!BC27)</f>
        <v/>
      </c>
      <c r="D431" s="59" t="str">
        <f>IF(A431="","",個人種目!AF27)</f>
        <v/>
      </c>
      <c r="E431" s="62">
        <v>0</v>
      </c>
      <c r="F431" s="62">
        <v>0</v>
      </c>
      <c r="G431" s="59" t="str">
        <f>IF(A431="","",個人種目!BH27)</f>
        <v/>
      </c>
      <c r="H431" s="62">
        <v>5</v>
      </c>
    </row>
    <row r="432" spans="1:8" x14ac:dyDescent="0.25">
      <c r="A432" s="59" t="str">
        <f>IF(個人種目!O28="","",個人種目!AP28)</f>
        <v/>
      </c>
      <c r="B432" s="59" t="str">
        <f>IF(A432="","",個人種目!AX28)</f>
        <v/>
      </c>
      <c r="C432" s="59" t="str">
        <f>IF(A432="","",個人種目!BC28)</f>
        <v/>
      </c>
      <c r="D432" s="59" t="str">
        <f>IF(A432="","",個人種目!AF28)</f>
        <v/>
      </c>
      <c r="E432" s="62">
        <v>0</v>
      </c>
      <c r="F432" s="62">
        <v>0</v>
      </c>
      <c r="G432" s="59" t="str">
        <f>IF(A432="","",個人種目!BH28)</f>
        <v/>
      </c>
      <c r="H432" s="62">
        <v>5</v>
      </c>
    </row>
    <row r="433" spans="1:8" x14ac:dyDescent="0.25">
      <c r="A433" s="59" t="str">
        <f>IF(個人種目!O29="","",個人種目!AP29)</f>
        <v/>
      </c>
      <c r="B433" s="59" t="str">
        <f>IF(A433="","",個人種目!AX29)</f>
        <v/>
      </c>
      <c r="C433" s="59" t="str">
        <f>IF(A433="","",個人種目!BC29)</f>
        <v/>
      </c>
      <c r="D433" s="59" t="str">
        <f>IF(A433="","",個人種目!AF29)</f>
        <v/>
      </c>
      <c r="E433" s="62">
        <v>0</v>
      </c>
      <c r="F433" s="62">
        <v>0</v>
      </c>
      <c r="G433" s="59" t="str">
        <f>IF(A433="","",個人種目!BH29)</f>
        <v/>
      </c>
      <c r="H433" s="62">
        <v>5</v>
      </c>
    </row>
    <row r="434" spans="1:8" x14ac:dyDescent="0.25">
      <c r="A434" s="59" t="str">
        <f>IF(個人種目!O30="","",個人種目!AP30)</f>
        <v/>
      </c>
      <c r="B434" s="59" t="str">
        <f>IF(A434="","",個人種目!AX30)</f>
        <v/>
      </c>
      <c r="C434" s="59" t="str">
        <f>IF(A434="","",個人種目!BC30)</f>
        <v/>
      </c>
      <c r="D434" s="59" t="str">
        <f>IF(A434="","",個人種目!AF30)</f>
        <v/>
      </c>
      <c r="E434" s="62">
        <v>0</v>
      </c>
      <c r="F434" s="62">
        <v>0</v>
      </c>
      <c r="G434" s="59" t="str">
        <f>IF(A434="","",個人種目!BH30)</f>
        <v/>
      </c>
      <c r="H434" s="62">
        <v>5</v>
      </c>
    </row>
    <row r="435" spans="1:8" x14ac:dyDescent="0.25">
      <c r="A435" s="59" t="str">
        <f>IF(個人種目!O31="","",個人種目!AP31)</f>
        <v/>
      </c>
      <c r="B435" s="59" t="str">
        <f>IF(A435="","",個人種目!AX31)</f>
        <v/>
      </c>
      <c r="C435" s="59" t="str">
        <f>IF(A435="","",個人種目!BC31)</f>
        <v/>
      </c>
      <c r="D435" s="59" t="str">
        <f>IF(A435="","",個人種目!AF31)</f>
        <v/>
      </c>
      <c r="E435" s="62">
        <v>0</v>
      </c>
      <c r="F435" s="62">
        <v>0</v>
      </c>
      <c r="G435" s="59" t="str">
        <f>IF(A435="","",個人種目!BH31)</f>
        <v/>
      </c>
      <c r="H435" s="62">
        <v>5</v>
      </c>
    </row>
    <row r="436" spans="1:8" x14ac:dyDescent="0.25">
      <c r="A436" s="59" t="str">
        <f>IF(個人種目!O32="","",個人種目!AP32)</f>
        <v/>
      </c>
      <c r="B436" s="59" t="str">
        <f>IF(A436="","",個人種目!AX32)</f>
        <v/>
      </c>
      <c r="C436" s="59" t="str">
        <f>IF(A436="","",個人種目!BC32)</f>
        <v/>
      </c>
      <c r="D436" s="59" t="str">
        <f>IF(A436="","",個人種目!AF32)</f>
        <v/>
      </c>
      <c r="E436" s="62">
        <v>0</v>
      </c>
      <c r="F436" s="62">
        <v>0</v>
      </c>
      <c r="G436" s="59" t="str">
        <f>IF(A436="","",個人種目!BH32)</f>
        <v/>
      </c>
      <c r="H436" s="62">
        <v>5</v>
      </c>
    </row>
    <row r="437" spans="1:8" x14ac:dyDescent="0.25">
      <c r="A437" s="59" t="str">
        <f>IF(個人種目!O33="","",個人種目!AP33)</f>
        <v/>
      </c>
      <c r="B437" s="59" t="str">
        <f>IF(A437="","",個人種目!AX33)</f>
        <v/>
      </c>
      <c r="C437" s="59" t="str">
        <f>IF(A437="","",個人種目!BC33)</f>
        <v/>
      </c>
      <c r="D437" s="59" t="str">
        <f>IF(A437="","",個人種目!AF33)</f>
        <v/>
      </c>
      <c r="E437" s="62">
        <v>0</v>
      </c>
      <c r="F437" s="62">
        <v>0</v>
      </c>
      <c r="G437" s="59" t="str">
        <f>IF(A437="","",個人種目!BH33)</f>
        <v/>
      </c>
      <c r="H437" s="62">
        <v>5</v>
      </c>
    </row>
    <row r="438" spans="1:8" x14ac:dyDescent="0.25">
      <c r="A438" s="59" t="str">
        <f>IF(個人種目!O34="","",個人種目!AP34)</f>
        <v/>
      </c>
      <c r="B438" s="59" t="str">
        <f>IF(A438="","",個人種目!AX34)</f>
        <v/>
      </c>
      <c r="C438" s="59" t="str">
        <f>IF(A438="","",個人種目!BC34)</f>
        <v/>
      </c>
      <c r="D438" s="59" t="str">
        <f>IF(A438="","",個人種目!AF34)</f>
        <v/>
      </c>
      <c r="E438" s="62">
        <v>0</v>
      </c>
      <c r="F438" s="62">
        <v>0</v>
      </c>
      <c r="G438" s="59" t="str">
        <f>IF(A438="","",個人種目!BH34)</f>
        <v/>
      </c>
      <c r="H438" s="62">
        <v>5</v>
      </c>
    </row>
    <row r="439" spans="1:8" x14ac:dyDescent="0.25">
      <c r="A439" s="59" t="str">
        <f>IF(個人種目!O35="","",個人種目!AP35)</f>
        <v/>
      </c>
      <c r="B439" s="59" t="str">
        <f>IF(A439="","",個人種目!AX35)</f>
        <v/>
      </c>
      <c r="C439" s="59" t="str">
        <f>IF(A439="","",個人種目!BC35)</f>
        <v/>
      </c>
      <c r="D439" s="59" t="str">
        <f>IF(A439="","",個人種目!AF35)</f>
        <v/>
      </c>
      <c r="E439" s="62">
        <v>0</v>
      </c>
      <c r="F439" s="62">
        <v>0</v>
      </c>
      <c r="G439" s="59" t="str">
        <f>IF(A439="","",個人種目!BH35)</f>
        <v/>
      </c>
      <c r="H439" s="62">
        <v>5</v>
      </c>
    </row>
    <row r="440" spans="1:8" x14ac:dyDescent="0.25">
      <c r="A440" s="59" t="str">
        <f>IF(個人種目!O36="","",個人種目!AP36)</f>
        <v/>
      </c>
      <c r="B440" s="59" t="str">
        <f>IF(A440="","",個人種目!AX36)</f>
        <v/>
      </c>
      <c r="C440" s="59" t="str">
        <f>IF(A440="","",個人種目!BC36)</f>
        <v/>
      </c>
      <c r="D440" s="59" t="str">
        <f>IF(A440="","",個人種目!AF36)</f>
        <v/>
      </c>
      <c r="E440" s="62">
        <v>0</v>
      </c>
      <c r="F440" s="62">
        <v>0</v>
      </c>
      <c r="G440" s="59" t="str">
        <f>IF(A440="","",個人種目!BH36)</f>
        <v/>
      </c>
      <c r="H440" s="62">
        <v>5</v>
      </c>
    </row>
    <row r="441" spans="1:8" x14ac:dyDescent="0.25">
      <c r="A441" s="59" t="str">
        <f>IF(個人種目!O37="","",個人種目!AP37)</f>
        <v/>
      </c>
      <c r="B441" s="59" t="str">
        <f>IF(A441="","",個人種目!AX37)</f>
        <v/>
      </c>
      <c r="C441" s="59" t="str">
        <f>IF(A441="","",個人種目!BC37)</f>
        <v/>
      </c>
      <c r="D441" s="59" t="str">
        <f>IF(A441="","",個人種目!AF37)</f>
        <v/>
      </c>
      <c r="E441" s="62">
        <v>0</v>
      </c>
      <c r="F441" s="62">
        <v>0</v>
      </c>
      <c r="G441" s="59" t="str">
        <f>IF(A441="","",個人種目!BH37)</f>
        <v/>
      </c>
      <c r="H441" s="62">
        <v>5</v>
      </c>
    </row>
    <row r="442" spans="1:8" x14ac:dyDescent="0.25">
      <c r="A442" s="59" t="str">
        <f>IF(個人種目!O38="","",個人種目!AP38)</f>
        <v/>
      </c>
      <c r="B442" s="59" t="str">
        <f>IF(A442="","",個人種目!AX38)</f>
        <v/>
      </c>
      <c r="C442" s="59" t="str">
        <f>IF(A442="","",個人種目!BC38)</f>
        <v/>
      </c>
      <c r="D442" s="59" t="str">
        <f>IF(A442="","",個人種目!AF38)</f>
        <v/>
      </c>
      <c r="E442" s="62">
        <v>0</v>
      </c>
      <c r="F442" s="62">
        <v>0</v>
      </c>
      <c r="G442" s="59" t="str">
        <f>IF(A442="","",個人種目!BH38)</f>
        <v/>
      </c>
      <c r="H442" s="62">
        <v>5</v>
      </c>
    </row>
    <row r="443" spans="1:8" x14ac:dyDescent="0.25">
      <c r="A443" s="59" t="str">
        <f>IF(個人種目!O39="","",個人種目!AP39)</f>
        <v/>
      </c>
      <c r="B443" s="59" t="str">
        <f>IF(A443="","",個人種目!AX39)</f>
        <v/>
      </c>
      <c r="C443" s="59" t="str">
        <f>IF(A443="","",個人種目!BC39)</f>
        <v/>
      </c>
      <c r="D443" s="59" t="str">
        <f>IF(A443="","",個人種目!AF39)</f>
        <v/>
      </c>
      <c r="E443" s="62">
        <v>0</v>
      </c>
      <c r="F443" s="62">
        <v>0</v>
      </c>
      <c r="G443" s="59" t="str">
        <f>IF(A443="","",個人種目!BH39)</f>
        <v/>
      </c>
      <c r="H443" s="62">
        <v>5</v>
      </c>
    </row>
    <row r="444" spans="1:8" x14ac:dyDescent="0.25">
      <c r="A444" s="59" t="str">
        <f>IF(個人種目!O40="","",個人種目!AP40)</f>
        <v/>
      </c>
      <c r="B444" s="59" t="str">
        <f>IF(A444="","",個人種目!AX40)</f>
        <v/>
      </c>
      <c r="C444" s="59" t="str">
        <f>IF(A444="","",個人種目!BC40)</f>
        <v/>
      </c>
      <c r="D444" s="59" t="str">
        <f>IF(A444="","",個人種目!AF40)</f>
        <v/>
      </c>
      <c r="E444" s="62">
        <v>0</v>
      </c>
      <c r="F444" s="62">
        <v>0</v>
      </c>
      <c r="G444" s="59" t="str">
        <f>IF(A444="","",個人種目!BH40)</f>
        <v/>
      </c>
      <c r="H444" s="62">
        <v>5</v>
      </c>
    </row>
    <row r="445" spans="1:8" x14ac:dyDescent="0.25">
      <c r="A445" s="59" t="str">
        <f>IF(個人種目!O41="","",個人種目!AP41)</f>
        <v/>
      </c>
      <c r="B445" s="59" t="str">
        <f>IF(A445="","",個人種目!AX41)</f>
        <v/>
      </c>
      <c r="C445" s="59" t="str">
        <f>IF(A445="","",個人種目!BC41)</f>
        <v/>
      </c>
      <c r="D445" s="59" t="str">
        <f>IF(A445="","",個人種目!AF41)</f>
        <v/>
      </c>
      <c r="E445" s="62">
        <v>0</v>
      </c>
      <c r="F445" s="62">
        <v>0</v>
      </c>
      <c r="G445" s="59" t="str">
        <f>IF(A445="","",個人種目!BH41)</f>
        <v/>
      </c>
      <c r="H445" s="62">
        <v>5</v>
      </c>
    </row>
    <row r="446" spans="1:8" x14ac:dyDescent="0.25">
      <c r="A446" s="59" t="str">
        <f>IF(個人種目!O42="","",個人種目!AP42)</f>
        <v/>
      </c>
      <c r="B446" s="59" t="str">
        <f>IF(A446="","",個人種目!AX42)</f>
        <v/>
      </c>
      <c r="C446" s="59" t="str">
        <f>IF(A446="","",個人種目!BC42)</f>
        <v/>
      </c>
      <c r="D446" s="59" t="str">
        <f>IF(A446="","",個人種目!AF42)</f>
        <v/>
      </c>
      <c r="E446" s="62">
        <v>0</v>
      </c>
      <c r="F446" s="62">
        <v>0</v>
      </c>
      <c r="G446" s="59" t="str">
        <f>IF(A446="","",個人種目!BH42)</f>
        <v/>
      </c>
      <c r="H446" s="62">
        <v>5</v>
      </c>
    </row>
    <row r="447" spans="1:8" x14ac:dyDescent="0.25">
      <c r="A447" s="59" t="str">
        <f>IF(個人種目!O43="","",個人種目!AP43)</f>
        <v/>
      </c>
      <c r="B447" s="59" t="str">
        <f>IF(A447="","",個人種目!AX43)</f>
        <v/>
      </c>
      <c r="C447" s="59" t="str">
        <f>IF(A447="","",個人種目!BC43)</f>
        <v/>
      </c>
      <c r="D447" s="59" t="str">
        <f>IF(A447="","",個人種目!AF43)</f>
        <v/>
      </c>
      <c r="E447" s="62">
        <v>0</v>
      </c>
      <c r="F447" s="62">
        <v>0</v>
      </c>
      <c r="G447" s="59" t="str">
        <f>IF(A447="","",個人種目!BH43)</f>
        <v/>
      </c>
      <c r="H447" s="62">
        <v>5</v>
      </c>
    </row>
    <row r="448" spans="1:8" x14ac:dyDescent="0.25">
      <c r="A448" s="59" t="str">
        <f>IF(個人種目!O44="","",個人種目!AP44)</f>
        <v/>
      </c>
      <c r="B448" s="59" t="str">
        <f>IF(A448="","",個人種目!AX44)</f>
        <v/>
      </c>
      <c r="C448" s="59" t="str">
        <f>IF(A448="","",個人種目!BC44)</f>
        <v/>
      </c>
      <c r="D448" s="59" t="str">
        <f>IF(A448="","",個人種目!AF44)</f>
        <v/>
      </c>
      <c r="E448" s="62">
        <v>0</v>
      </c>
      <c r="F448" s="62">
        <v>0</v>
      </c>
      <c r="G448" s="59" t="str">
        <f>IF(A448="","",個人種目!BH44)</f>
        <v/>
      </c>
      <c r="H448" s="62">
        <v>5</v>
      </c>
    </row>
    <row r="449" spans="1:8" x14ac:dyDescent="0.25">
      <c r="A449" s="59" t="str">
        <f>IF(個人種目!O45="","",個人種目!AP45)</f>
        <v/>
      </c>
      <c r="B449" s="59" t="str">
        <f>IF(A449="","",個人種目!AX45)</f>
        <v/>
      </c>
      <c r="C449" s="59" t="str">
        <f>IF(A449="","",個人種目!BC45)</f>
        <v/>
      </c>
      <c r="D449" s="59" t="str">
        <f>IF(A449="","",個人種目!AF45)</f>
        <v/>
      </c>
      <c r="E449" s="62">
        <v>0</v>
      </c>
      <c r="F449" s="62">
        <v>0</v>
      </c>
      <c r="G449" s="59" t="str">
        <f>IF(A449="","",個人種目!BH45)</f>
        <v/>
      </c>
      <c r="H449" s="62">
        <v>5</v>
      </c>
    </row>
    <row r="450" spans="1:8" x14ac:dyDescent="0.25">
      <c r="A450" s="59" t="str">
        <f>IF(個人種目!O46="","",個人種目!AP46)</f>
        <v/>
      </c>
      <c r="B450" s="59" t="str">
        <f>IF(A450="","",個人種目!AX46)</f>
        <v/>
      </c>
      <c r="C450" s="59" t="str">
        <f>IF(A450="","",個人種目!BC46)</f>
        <v/>
      </c>
      <c r="D450" s="59" t="str">
        <f>IF(A450="","",個人種目!AF46)</f>
        <v/>
      </c>
      <c r="E450" s="62">
        <v>0</v>
      </c>
      <c r="F450" s="62">
        <v>0</v>
      </c>
      <c r="G450" s="59" t="str">
        <f>IF(A450="","",個人種目!BH46)</f>
        <v/>
      </c>
      <c r="H450" s="62">
        <v>5</v>
      </c>
    </row>
    <row r="451" spans="1:8" x14ac:dyDescent="0.25">
      <c r="A451" s="59" t="str">
        <f>IF(個人種目!O47="","",個人種目!AP47)</f>
        <v/>
      </c>
      <c r="B451" s="59" t="str">
        <f>IF(A451="","",個人種目!AX47)</f>
        <v/>
      </c>
      <c r="C451" s="59" t="str">
        <f>IF(A451="","",個人種目!BC47)</f>
        <v/>
      </c>
      <c r="D451" s="59" t="str">
        <f>IF(A451="","",個人種目!AF47)</f>
        <v/>
      </c>
      <c r="E451" s="62">
        <v>0</v>
      </c>
      <c r="F451" s="62">
        <v>0</v>
      </c>
      <c r="G451" s="59" t="str">
        <f>IF(A451="","",個人種目!BH47)</f>
        <v/>
      </c>
      <c r="H451" s="62">
        <v>5</v>
      </c>
    </row>
    <row r="452" spans="1:8" x14ac:dyDescent="0.25">
      <c r="A452" s="59" t="str">
        <f>IF(個人種目!O48="","",個人種目!AP48)</f>
        <v/>
      </c>
      <c r="B452" s="59" t="str">
        <f>IF(A452="","",個人種目!AX48)</f>
        <v/>
      </c>
      <c r="C452" s="59" t="str">
        <f>IF(A452="","",個人種目!BC48)</f>
        <v/>
      </c>
      <c r="D452" s="59" t="str">
        <f>IF(A452="","",個人種目!AF48)</f>
        <v/>
      </c>
      <c r="E452" s="62">
        <v>0</v>
      </c>
      <c r="F452" s="62">
        <v>0</v>
      </c>
      <c r="G452" s="59" t="str">
        <f>IF(A452="","",個人種目!BH48)</f>
        <v/>
      </c>
      <c r="H452" s="62">
        <v>5</v>
      </c>
    </row>
    <row r="453" spans="1:8" x14ac:dyDescent="0.25">
      <c r="A453" s="59" t="str">
        <f>IF(個人種目!O49="","",個人種目!AP49)</f>
        <v/>
      </c>
      <c r="B453" s="59" t="str">
        <f>IF(A453="","",個人種目!AX49)</f>
        <v/>
      </c>
      <c r="C453" s="59" t="str">
        <f>IF(A453="","",個人種目!BC49)</f>
        <v/>
      </c>
      <c r="D453" s="59" t="str">
        <f>IF(A453="","",個人種目!AF49)</f>
        <v/>
      </c>
      <c r="E453" s="62">
        <v>0</v>
      </c>
      <c r="F453" s="62">
        <v>0</v>
      </c>
      <c r="G453" s="59" t="str">
        <f>IF(A453="","",個人種目!BH49)</f>
        <v/>
      </c>
      <c r="H453" s="62">
        <v>5</v>
      </c>
    </row>
    <row r="454" spans="1:8" x14ac:dyDescent="0.25">
      <c r="A454" s="59" t="str">
        <f>IF(個人種目!O50="","",個人種目!AP50)</f>
        <v/>
      </c>
      <c r="B454" s="59" t="str">
        <f>IF(A454="","",個人種目!AX50)</f>
        <v/>
      </c>
      <c r="C454" s="59" t="str">
        <f>IF(A454="","",個人種目!BC50)</f>
        <v/>
      </c>
      <c r="D454" s="59" t="str">
        <f>IF(A454="","",個人種目!AF50)</f>
        <v/>
      </c>
      <c r="E454" s="62">
        <v>0</v>
      </c>
      <c r="F454" s="62">
        <v>0</v>
      </c>
      <c r="G454" s="59" t="str">
        <f>IF(A454="","",個人種目!BH50)</f>
        <v/>
      </c>
      <c r="H454" s="62">
        <v>5</v>
      </c>
    </row>
    <row r="455" spans="1:8" x14ac:dyDescent="0.25">
      <c r="A455" s="59" t="str">
        <f>IF(個人種目!O51="","",個人種目!AP51)</f>
        <v/>
      </c>
      <c r="B455" s="59" t="str">
        <f>IF(A455="","",個人種目!AX51)</f>
        <v/>
      </c>
      <c r="C455" s="59" t="str">
        <f>IF(A455="","",個人種目!BC51)</f>
        <v/>
      </c>
      <c r="D455" s="59" t="str">
        <f>IF(A455="","",個人種目!AF51)</f>
        <v/>
      </c>
      <c r="E455" s="62">
        <v>0</v>
      </c>
      <c r="F455" s="62">
        <v>0</v>
      </c>
      <c r="G455" s="59" t="str">
        <f>IF(A455="","",個人種目!BH51)</f>
        <v/>
      </c>
      <c r="H455" s="62">
        <v>5</v>
      </c>
    </row>
    <row r="456" spans="1:8" x14ac:dyDescent="0.25">
      <c r="A456" s="59" t="str">
        <f>IF(個人種目!O52="","",個人種目!AP52)</f>
        <v/>
      </c>
      <c r="B456" s="59" t="str">
        <f>IF(A456="","",個人種目!AX52)</f>
        <v/>
      </c>
      <c r="C456" s="59" t="str">
        <f>IF(A456="","",個人種目!BC52)</f>
        <v/>
      </c>
      <c r="D456" s="59" t="str">
        <f>IF(A456="","",個人種目!AF52)</f>
        <v/>
      </c>
      <c r="E456" s="62">
        <v>0</v>
      </c>
      <c r="F456" s="62">
        <v>0</v>
      </c>
      <c r="G456" s="59" t="str">
        <f>IF(A456="","",個人種目!BH52)</f>
        <v/>
      </c>
      <c r="H456" s="62">
        <v>5</v>
      </c>
    </row>
    <row r="457" spans="1:8" x14ac:dyDescent="0.25">
      <c r="A457" s="59" t="str">
        <f>IF(個人種目!O53="","",個人種目!AP53)</f>
        <v/>
      </c>
      <c r="B457" s="59" t="str">
        <f>IF(A457="","",個人種目!AX53)</f>
        <v/>
      </c>
      <c r="C457" s="59" t="str">
        <f>IF(A457="","",個人種目!BC53)</f>
        <v/>
      </c>
      <c r="D457" s="59" t="str">
        <f>IF(A457="","",個人種目!AF53)</f>
        <v/>
      </c>
      <c r="E457" s="62">
        <v>0</v>
      </c>
      <c r="F457" s="62">
        <v>0</v>
      </c>
      <c r="G457" s="59" t="str">
        <f>IF(A457="","",個人種目!BH53)</f>
        <v/>
      </c>
      <c r="H457" s="62">
        <v>5</v>
      </c>
    </row>
    <row r="458" spans="1:8" x14ac:dyDescent="0.25">
      <c r="A458" s="59" t="str">
        <f>IF(個人種目!O54="","",個人種目!AP54)</f>
        <v/>
      </c>
      <c r="B458" s="59" t="str">
        <f>IF(A458="","",個人種目!AX54)</f>
        <v/>
      </c>
      <c r="C458" s="59" t="str">
        <f>IF(A458="","",個人種目!BC54)</f>
        <v/>
      </c>
      <c r="D458" s="59" t="str">
        <f>IF(A458="","",個人種目!AF54)</f>
        <v/>
      </c>
      <c r="E458" s="62">
        <v>0</v>
      </c>
      <c r="F458" s="62">
        <v>0</v>
      </c>
      <c r="G458" s="59" t="str">
        <f>IF(A458="","",個人種目!BH54)</f>
        <v/>
      </c>
      <c r="H458" s="62">
        <v>5</v>
      </c>
    </row>
    <row r="459" spans="1:8" x14ac:dyDescent="0.25">
      <c r="A459" s="58" t="str">
        <f>IF(個人種目!O55="","",個人種目!AP55)</f>
        <v/>
      </c>
      <c r="B459" s="58" t="str">
        <f>IF(A459="","",個人種目!AX55)</f>
        <v/>
      </c>
      <c r="C459" s="58" t="str">
        <f>IF(A459="","",個人種目!BC55)</f>
        <v/>
      </c>
      <c r="D459" s="58" t="str">
        <f>IF(A459="","",個人種目!AF55)</f>
        <v/>
      </c>
      <c r="E459" s="65">
        <v>0</v>
      </c>
      <c r="F459" s="65">
        <v>0</v>
      </c>
      <c r="G459" s="58" t="str">
        <f>IF(A459="","",個人種目!BH55)</f>
        <v/>
      </c>
      <c r="H459" s="65">
        <v>5</v>
      </c>
    </row>
    <row r="460" spans="1:8" x14ac:dyDescent="0.25">
      <c r="A460" s="59"/>
      <c r="B460" s="59"/>
      <c r="C460" s="59"/>
      <c r="D460" s="59"/>
      <c r="E460" s="62"/>
      <c r="F460" s="62"/>
      <c r="G460" s="59"/>
      <c r="H460" s="62"/>
    </row>
    <row r="461" spans="1:8" x14ac:dyDescent="0.25">
      <c r="A461" s="58"/>
      <c r="B461" s="58"/>
      <c r="C461" s="58"/>
      <c r="D461" s="58"/>
      <c r="E461" s="65"/>
      <c r="F461" s="65"/>
      <c r="G461" s="58"/>
      <c r="H461" s="65"/>
    </row>
    <row r="462" spans="1:8" x14ac:dyDescent="0.25">
      <c r="A462" s="59" t="str">
        <f>IF(個人種目!O58="","",個人種目!AP58)</f>
        <v/>
      </c>
      <c r="B462" s="59" t="str">
        <f>IF(A462="","",個人種目!AX58)</f>
        <v/>
      </c>
      <c r="C462" s="59" t="str">
        <f>IF(A462="","",個人種目!BC58)</f>
        <v/>
      </c>
      <c r="D462" s="59" t="str">
        <f>IF(A462="","",個人種目!AF58)</f>
        <v/>
      </c>
      <c r="E462" s="62">
        <v>0</v>
      </c>
      <c r="F462" s="62">
        <v>5</v>
      </c>
      <c r="G462" s="59" t="str">
        <f>IF(A462="","",個人種目!BH58)</f>
        <v/>
      </c>
      <c r="H462" s="64">
        <v>5</v>
      </c>
    </row>
    <row r="463" spans="1:8" x14ac:dyDescent="0.25">
      <c r="A463" s="59" t="str">
        <f>IF(個人種目!O59="","",個人種目!AP59)</f>
        <v/>
      </c>
      <c r="B463" s="59" t="str">
        <f>IF(A463="","",個人種目!AX59)</f>
        <v/>
      </c>
      <c r="C463" s="59" t="str">
        <f>IF(A463="","",個人種目!BC59)</f>
        <v/>
      </c>
      <c r="D463" s="59" t="str">
        <f>IF(A463="","",個人種目!AF59)</f>
        <v/>
      </c>
      <c r="E463" s="62">
        <v>0</v>
      </c>
      <c r="F463" s="62">
        <v>5</v>
      </c>
      <c r="G463" s="59" t="str">
        <f>IF(A463="","",個人種目!BH59)</f>
        <v/>
      </c>
      <c r="H463" s="62">
        <v>5</v>
      </c>
    </row>
    <row r="464" spans="1:8" x14ac:dyDescent="0.25">
      <c r="A464" s="59" t="str">
        <f>IF(個人種目!O60="","",個人種目!AP60)</f>
        <v/>
      </c>
      <c r="B464" s="59" t="str">
        <f>IF(A464="","",個人種目!AX60)</f>
        <v/>
      </c>
      <c r="C464" s="59" t="str">
        <f>IF(A464="","",個人種目!BC60)</f>
        <v/>
      </c>
      <c r="D464" s="59" t="str">
        <f>IF(A464="","",個人種目!AF60)</f>
        <v/>
      </c>
      <c r="E464" s="62">
        <v>0</v>
      </c>
      <c r="F464" s="62">
        <v>5</v>
      </c>
      <c r="G464" s="59" t="str">
        <f>IF(A464="","",個人種目!BH60)</f>
        <v/>
      </c>
      <c r="H464" s="62">
        <v>5</v>
      </c>
    </row>
    <row r="465" spans="1:8" x14ac:dyDescent="0.25">
      <c r="A465" s="59" t="str">
        <f>IF(個人種目!O61="","",個人種目!AP61)</f>
        <v/>
      </c>
      <c r="B465" s="59" t="str">
        <f>IF(A465="","",個人種目!AX61)</f>
        <v/>
      </c>
      <c r="C465" s="59" t="str">
        <f>IF(A465="","",個人種目!BC61)</f>
        <v/>
      </c>
      <c r="D465" s="59" t="str">
        <f>IF(A465="","",個人種目!AF61)</f>
        <v/>
      </c>
      <c r="E465" s="62">
        <v>0</v>
      </c>
      <c r="F465" s="62">
        <v>5</v>
      </c>
      <c r="G465" s="59" t="str">
        <f>IF(A465="","",個人種目!BH61)</f>
        <v/>
      </c>
      <c r="H465" s="62">
        <v>5</v>
      </c>
    </row>
    <row r="466" spans="1:8" x14ac:dyDescent="0.25">
      <c r="A466" s="59" t="str">
        <f>IF(個人種目!O62="","",個人種目!AP62)</f>
        <v/>
      </c>
      <c r="B466" s="59" t="str">
        <f>IF(A466="","",個人種目!AX62)</f>
        <v/>
      </c>
      <c r="C466" s="59" t="str">
        <f>IF(A466="","",個人種目!BC62)</f>
        <v/>
      </c>
      <c r="D466" s="59" t="str">
        <f>IF(A466="","",個人種目!AF62)</f>
        <v/>
      </c>
      <c r="E466" s="62">
        <v>0</v>
      </c>
      <c r="F466" s="62">
        <v>5</v>
      </c>
      <c r="G466" s="59" t="str">
        <f>IF(A466="","",個人種目!BH62)</f>
        <v/>
      </c>
      <c r="H466" s="62">
        <v>5</v>
      </c>
    </row>
    <row r="467" spans="1:8" x14ac:dyDescent="0.25">
      <c r="A467" s="59" t="str">
        <f>IF(個人種目!O63="","",個人種目!AP63)</f>
        <v/>
      </c>
      <c r="B467" s="59" t="str">
        <f>IF(A467="","",個人種目!AX63)</f>
        <v/>
      </c>
      <c r="C467" s="59" t="str">
        <f>IF(A467="","",個人種目!BC63)</f>
        <v/>
      </c>
      <c r="D467" s="59" t="str">
        <f>IF(A467="","",個人種目!AF63)</f>
        <v/>
      </c>
      <c r="E467" s="62">
        <v>0</v>
      </c>
      <c r="F467" s="62">
        <v>5</v>
      </c>
      <c r="G467" s="59" t="str">
        <f>IF(A467="","",個人種目!BH63)</f>
        <v/>
      </c>
      <c r="H467" s="62">
        <v>5</v>
      </c>
    </row>
    <row r="468" spans="1:8" x14ac:dyDescent="0.25">
      <c r="A468" s="59" t="str">
        <f>IF(個人種目!O64="","",個人種目!AP64)</f>
        <v/>
      </c>
      <c r="B468" s="59" t="str">
        <f>IF(A468="","",個人種目!AX64)</f>
        <v/>
      </c>
      <c r="C468" s="59" t="str">
        <f>IF(A468="","",個人種目!BC64)</f>
        <v/>
      </c>
      <c r="D468" s="59" t="str">
        <f>IF(A468="","",個人種目!AF64)</f>
        <v/>
      </c>
      <c r="E468" s="62">
        <v>0</v>
      </c>
      <c r="F468" s="62">
        <v>5</v>
      </c>
      <c r="G468" s="59" t="str">
        <f>IF(A468="","",個人種目!BH64)</f>
        <v/>
      </c>
      <c r="H468" s="62">
        <v>5</v>
      </c>
    </row>
    <row r="469" spans="1:8" x14ac:dyDescent="0.25">
      <c r="A469" s="59" t="str">
        <f>IF(個人種目!O65="","",個人種目!AP65)</f>
        <v/>
      </c>
      <c r="B469" s="59" t="str">
        <f>IF(A469="","",個人種目!AX65)</f>
        <v/>
      </c>
      <c r="C469" s="59" t="str">
        <f>IF(A469="","",個人種目!BC65)</f>
        <v/>
      </c>
      <c r="D469" s="59" t="str">
        <f>IF(A469="","",個人種目!AF65)</f>
        <v/>
      </c>
      <c r="E469" s="62">
        <v>0</v>
      </c>
      <c r="F469" s="62">
        <v>5</v>
      </c>
      <c r="G469" s="59" t="str">
        <f>IF(A469="","",個人種目!BH65)</f>
        <v/>
      </c>
      <c r="H469" s="62">
        <v>5</v>
      </c>
    </row>
    <row r="470" spans="1:8" x14ac:dyDescent="0.25">
      <c r="A470" s="59" t="str">
        <f>IF(個人種目!O66="","",個人種目!AP66)</f>
        <v/>
      </c>
      <c r="B470" s="59" t="str">
        <f>IF(A470="","",個人種目!AX66)</f>
        <v/>
      </c>
      <c r="C470" s="59" t="str">
        <f>IF(A470="","",個人種目!BC66)</f>
        <v/>
      </c>
      <c r="D470" s="59" t="str">
        <f>IF(A470="","",個人種目!AF66)</f>
        <v/>
      </c>
      <c r="E470" s="62">
        <v>0</v>
      </c>
      <c r="F470" s="62">
        <v>5</v>
      </c>
      <c r="G470" s="59" t="str">
        <f>IF(A470="","",個人種目!BH66)</f>
        <v/>
      </c>
      <c r="H470" s="62">
        <v>5</v>
      </c>
    </row>
    <row r="471" spans="1:8" x14ac:dyDescent="0.25">
      <c r="A471" s="59" t="str">
        <f>IF(個人種目!O67="","",個人種目!AP67)</f>
        <v/>
      </c>
      <c r="B471" s="59" t="str">
        <f>IF(A471="","",個人種目!AX67)</f>
        <v/>
      </c>
      <c r="C471" s="59" t="str">
        <f>IF(A471="","",個人種目!BC67)</f>
        <v/>
      </c>
      <c r="D471" s="59" t="str">
        <f>IF(A471="","",個人種目!AF67)</f>
        <v/>
      </c>
      <c r="E471" s="62">
        <v>0</v>
      </c>
      <c r="F471" s="62">
        <v>5</v>
      </c>
      <c r="G471" s="59" t="str">
        <f>IF(A471="","",個人種目!BH67)</f>
        <v/>
      </c>
      <c r="H471" s="62">
        <v>5</v>
      </c>
    </row>
    <row r="472" spans="1:8" x14ac:dyDescent="0.25">
      <c r="A472" s="59" t="str">
        <f>IF(個人種目!O68="","",個人種目!AP68)</f>
        <v/>
      </c>
      <c r="B472" s="59" t="str">
        <f>IF(A472="","",個人種目!AX68)</f>
        <v/>
      </c>
      <c r="C472" s="59" t="str">
        <f>IF(A472="","",個人種目!BC68)</f>
        <v/>
      </c>
      <c r="D472" s="59" t="str">
        <f>IF(A472="","",個人種目!AF68)</f>
        <v/>
      </c>
      <c r="E472" s="62">
        <v>0</v>
      </c>
      <c r="F472" s="62">
        <v>5</v>
      </c>
      <c r="G472" s="59" t="str">
        <f>IF(A472="","",個人種目!BH68)</f>
        <v/>
      </c>
      <c r="H472" s="62">
        <v>5</v>
      </c>
    </row>
    <row r="473" spans="1:8" x14ac:dyDescent="0.25">
      <c r="A473" s="59" t="str">
        <f>IF(個人種目!O69="","",個人種目!AP69)</f>
        <v/>
      </c>
      <c r="B473" s="59" t="str">
        <f>IF(A473="","",個人種目!AX69)</f>
        <v/>
      </c>
      <c r="C473" s="59" t="str">
        <f>IF(A473="","",個人種目!BC69)</f>
        <v/>
      </c>
      <c r="D473" s="59" t="str">
        <f>IF(A473="","",個人種目!AF69)</f>
        <v/>
      </c>
      <c r="E473" s="62">
        <v>0</v>
      </c>
      <c r="F473" s="62">
        <v>5</v>
      </c>
      <c r="G473" s="59" t="str">
        <f>IF(A473="","",個人種目!BH69)</f>
        <v/>
      </c>
      <c r="H473" s="62">
        <v>5</v>
      </c>
    </row>
    <row r="474" spans="1:8" x14ac:dyDescent="0.25">
      <c r="A474" s="59" t="str">
        <f>IF(個人種目!O70="","",個人種目!AP70)</f>
        <v/>
      </c>
      <c r="B474" s="59" t="str">
        <f>IF(A474="","",個人種目!AX70)</f>
        <v/>
      </c>
      <c r="C474" s="59" t="str">
        <f>IF(A474="","",個人種目!BC70)</f>
        <v/>
      </c>
      <c r="D474" s="59" t="str">
        <f>IF(A474="","",個人種目!AF70)</f>
        <v/>
      </c>
      <c r="E474" s="62">
        <v>0</v>
      </c>
      <c r="F474" s="62">
        <v>5</v>
      </c>
      <c r="G474" s="59" t="str">
        <f>IF(A474="","",個人種目!BH70)</f>
        <v/>
      </c>
      <c r="H474" s="62">
        <v>5</v>
      </c>
    </row>
    <row r="475" spans="1:8" x14ac:dyDescent="0.25">
      <c r="A475" s="59" t="str">
        <f>IF(個人種目!O71="","",個人種目!AP71)</f>
        <v/>
      </c>
      <c r="B475" s="59" t="str">
        <f>IF(A475="","",個人種目!AX71)</f>
        <v/>
      </c>
      <c r="C475" s="59" t="str">
        <f>IF(A475="","",個人種目!BC71)</f>
        <v/>
      </c>
      <c r="D475" s="59" t="str">
        <f>IF(A475="","",個人種目!AF71)</f>
        <v/>
      </c>
      <c r="E475" s="62">
        <v>0</v>
      </c>
      <c r="F475" s="62">
        <v>5</v>
      </c>
      <c r="G475" s="59" t="str">
        <f>IF(A475="","",個人種目!BH71)</f>
        <v/>
      </c>
      <c r="H475" s="62">
        <v>5</v>
      </c>
    </row>
    <row r="476" spans="1:8" x14ac:dyDescent="0.25">
      <c r="A476" s="59" t="str">
        <f>IF(個人種目!O72="","",個人種目!AP72)</f>
        <v/>
      </c>
      <c r="B476" s="59" t="str">
        <f>IF(A476="","",個人種目!AX72)</f>
        <v/>
      </c>
      <c r="C476" s="59" t="str">
        <f>IF(A476="","",個人種目!BC72)</f>
        <v/>
      </c>
      <c r="D476" s="59" t="str">
        <f>IF(A476="","",個人種目!AF72)</f>
        <v/>
      </c>
      <c r="E476" s="62">
        <v>0</v>
      </c>
      <c r="F476" s="62">
        <v>5</v>
      </c>
      <c r="G476" s="59" t="str">
        <f>IF(A476="","",個人種目!BH72)</f>
        <v/>
      </c>
      <c r="H476" s="62">
        <v>5</v>
      </c>
    </row>
    <row r="477" spans="1:8" x14ac:dyDescent="0.25">
      <c r="A477" s="59" t="str">
        <f>IF(個人種目!O73="","",個人種目!AP73)</f>
        <v/>
      </c>
      <c r="B477" s="59" t="str">
        <f>IF(A477="","",個人種目!AX73)</f>
        <v/>
      </c>
      <c r="C477" s="59" t="str">
        <f>IF(A477="","",個人種目!BC73)</f>
        <v/>
      </c>
      <c r="D477" s="59" t="str">
        <f>IF(A477="","",個人種目!AF73)</f>
        <v/>
      </c>
      <c r="E477" s="62">
        <v>0</v>
      </c>
      <c r="F477" s="62">
        <v>5</v>
      </c>
      <c r="G477" s="59" t="str">
        <f>IF(A477="","",個人種目!BH73)</f>
        <v/>
      </c>
      <c r="H477" s="62">
        <v>5</v>
      </c>
    </row>
    <row r="478" spans="1:8" x14ac:dyDescent="0.25">
      <c r="A478" s="59" t="str">
        <f>IF(個人種目!O74="","",個人種目!AP74)</f>
        <v/>
      </c>
      <c r="B478" s="59" t="str">
        <f>IF(A478="","",個人種目!AX74)</f>
        <v/>
      </c>
      <c r="C478" s="59" t="str">
        <f>IF(A478="","",個人種目!BC74)</f>
        <v/>
      </c>
      <c r="D478" s="59" t="str">
        <f>IF(A478="","",個人種目!AF74)</f>
        <v/>
      </c>
      <c r="E478" s="62">
        <v>0</v>
      </c>
      <c r="F478" s="62">
        <v>5</v>
      </c>
      <c r="G478" s="59" t="str">
        <f>IF(A478="","",個人種目!BH74)</f>
        <v/>
      </c>
      <c r="H478" s="62">
        <v>5</v>
      </c>
    </row>
    <row r="479" spans="1:8" x14ac:dyDescent="0.25">
      <c r="A479" s="59" t="str">
        <f>IF(個人種目!O75="","",個人種目!AP75)</f>
        <v/>
      </c>
      <c r="B479" s="59" t="str">
        <f>IF(A479="","",個人種目!AX75)</f>
        <v/>
      </c>
      <c r="C479" s="59" t="str">
        <f>IF(A479="","",個人種目!BC75)</f>
        <v/>
      </c>
      <c r="D479" s="59" t="str">
        <f>IF(A479="","",個人種目!AF75)</f>
        <v/>
      </c>
      <c r="E479" s="62">
        <v>0</v>
      </c>
      <c r="F479" s="62">
        <v>5</v>
      </c>
      <c r="G479" s="59" t="str">
        <f>IF(A479="","",個人種目!BH75)</f>
        <v/>
      </c>
      <c r="H479" s="62">
        <v>5</v>
      </c>
    </row>
    <row r="480" spans="1:8" x14ac:dyDescent="0.25">
      <c r="A480" s="59" t="str">
        <f>IF(個人種目!O76="","",個人種目!AP76)</f>
        <v/>
      </c>
      <c r="B480" s="59" t="str">
        <f>IF(A480="","",個人種目!AX76)</f>
        <v/>
      </c>
      <c r="C480" s="59" t="str">
        <f>IF(A480="","",個人種目!BC76)</f>
        <v/>
      </c>
      <c r="D480" s="59" t="str">
        <f>IF(A480="","",個人種目!AF76)</f>
        <v/>
      </c>
      <c r="E480" s="62">
        <v>0</v>
      </c>
      <c r="F480" s="62">
        <v>5</v>
      </c>
      <c r="G480" s="59" t="str">
        <f>IF(A480="","",個人種目!BH76)</f>
        <v/>
      </c>
      <c r="H480" s="62">
        <v>5</v>
      </c>
    </row>
    <row r="481" spans="1:8" x14ac:dyDescent="0.25">
      <c r="A481" s="59" t="str">
        <f>IF(個人種目!O77="","",個人種目!AP77)</f>
        <v/>
      </c>
      <c r="B481" s="59" t="str">
        <f>IF(A481="","",個人種目!AX77)</f>
        <v/>
      </c>
      <c r="C481" s="59" t="str">
        <f>IF(A481="","",個人種目!BC77)</f>
        <v/>
      </c>
      <c r="D481" s="59" t="str">
        <f>IF(A481="","",個人種目!AF77)</f>
        <v/>
      </c>
      <c r="E481" s="62">
        <v>0</v>
      </c>
      <c r="F481" s="62">
        <v>5</v>
      </c>
      <c r="G481" s="59" t="str">
        <f>IF(A481="","",個人種目!BH77)</f>
        <v/>
      </c>
      <c r="H481" s="62">
        <v>5</v>
      </c>
    </row>
    <row r="482" spans="1:8" x14ac:dyDescent="0.25">
      <c r="A482" s="59" t="str">
        <f>IF(個人種目!O78="","",個人種目!AP78)</f>
        <v/>
      </c>
      <c r="B482" s="59" t="str">
        <f>IF(A482="","",個人種目!AX78)</f>
        <v/>
      </c>
      <c r="C482" s="59" t="str">
        <f>IF(A482="","",個人種目!BC78)</f>
        <v/>
      </c>
      <c r="D482" s="59" t="str">
        <f>IF(A482="","",個人種目!AF78)</f>
        <v/>
      </c>
      <c r="E482" s="62">
        <v>0</v>
      </c>
      <c r="F482" s="62">
        <v>5</v>
      </c>
      <c r="G482" s="59" t="str">
        <f>IF(A482="","",個人種目!BH78)</f>
        <v/>
      </c>
      <c r="H482" s="62">
        <v>5</v>
      </c>
    </row>
    <row r="483" spans="1:8" x14ac:dyDescent="0.25">
      <c r="A483" s="59" t="str">
        <f>IF(個人種目!O79="","",個人種目!AP79)</f>
        <v/>
      </c>
      <c r="B483" s="59" t="str">
        <f>IF(A483="","",個人種目!AX79)</f>
        <v/>
      </c>
      <c r="C483" s="59" t="str">
        <f>IF(A483="","",個人種目!BC79)</f>
        <v/>
      </c>
      <c r="D483" s="59" t="str">
        <f>IF(A483="","",個人種目!AF79)</f>
        <v/>
      </c>
      <c r="E483" s="62">
        <v>0</v>
      </c>
      <c r="F483" s="62">
        <v>5</v>
      </c>
      <c r="G483" s="59" t="str">
        <f>IF(A483="","",個人種目!BH79)</f>
        <v/>
      </c>
      <c r="H483" s="62">
        <v>5</v>
      </c>
    </row>
    <row r="484" spans="1:8" x14ac:dyDescent="0.25">
      <c r="A484" s="59" t="str">
        <f>IF(個人種目!O80="","",個人種目!AP80)</f>
        <v/>
      </c>
      <c r="B484" s="59" t="str">
        <f>IF(A484="","",個人種目!AX80)</f>
        <v/>
      </c>
      <c r="C484" s="59" t="str">
        <f>IF(A484="","",個人種目!BC80)</f>
        <v/>
      </c>
      <c r="D484" s="59" t="str">
        <f>IF(A484="","",個人種目!AF80)</f>
        <v/>
      </c>
      <c r="E484" s="62">
        <v>0</v>
      </c>
      <c r="F484" s="62">
        <v>5</v>
      </c>
      <c r="G484" s="59" t="str">
        <f>IF(A484="","",個人種目!BH80)</f>
        <v/>
      </c>
      <c r="H484" s="62">
        <v>5</v>
      </c>
    </row>
    <row r="485" spans="1:8" x14ac:dyDescent="0.25">
      <c r="A485" s="59" t="str">
        <f>IF(個人種目!O81="","",個人種目!AP81)</f>
        <v/>
      </c>
      <c r="B485" s="59" t="str">
        <f>IF(A485="","",個人種目!AX81)</f>
        <v/>
      </c>
      <c r="C485" s="59" t="str">
        <f>IF(A485="","",個人種目!BC81)</f>
        <v/>
      </c>
      <c r="D485" s="59" t="str">
        <f>IF(A485="","",個人種目!AF81)</f>
        <v/>
      </c>
      <c r="E485" s="62">
        <v>0</v>
      </c>
      <c r="F485" s="62">
        <v>5</v>
      </c>
      <c r="G485" s="59" t="str">
        <f>IF(A485="","",個人種目!BH81)</f>
        <v/>
      </c>
      <c r="H485" s="62">
        <v>5</v>
      </c>
    </row>
    <row r="486" spans="1:8" x14ac:dyDescent="0.25">
      <c r="A486" s="59" t="str">
        <f>IF(個人種目!O82="","",個人種目!AP82)</f>
        <v/>
      </c>
      <c r="B486" s="59" t="str">
        <f>IF(A486="","",個人種目!AX82)</f>
        <v/>
      </c>
      <c r="C486" s="59" t="str">
        <f>IF(A486="","",個人種目!BC82)</f>
        <v/>
      </c>
      <c r="D486" s="59" t="str">
        <f>IF(A486="","",個人種目!AF82)</f>
        <v/>
      </c>
      <c r="E486" s="62">
        <v>0</v>
      </c>
      <c r="F486" s="62">
        <v>5</v>
      </c>
      <c r="G486" s="59" t="str">
        <f>IF(A486="","",個人種目!BH82)</f>
        <v/>
      </c>
      <c r="H486" s="62">
        <v>5</v>
      </c>
    </row>
    <row r="487" spans="1:8" x14ac:dyDescent="0.25">
      <c r="A487" s="59" t="str">
        <f>IF(個人種目!O83="","",個人種目!AP83)</f>
        <v/>
      </c>
      <c r="B487" s="59" t="str">
        <f>IF(A487="","",個人種目!AX83)</f>
        <v/>
      </c>
      <c r="C487" s="59" t="str">
        <f>IF(A487="","",個人種目!BC83)</f>
        <v/>
      </c>
      <c r="D487" s="59" t="str">
        <f>IF(A487="","",個人種目!AF83)</f>
        <v/>
      </c>
      <c r="E487" s="62">
        <v>0</v>
      </c>
      <c r="F487" s="62">
        <v>5</v>
      </c>
      <c r="G487" s="59" t="str">
        <f>IF(A487="","",個人種目!BH83)</f>
        <v/>
      </c>
      <c r="H487" s="62">
        <v>5</v>
      </c>
    </row>
    <row r="488" spans="1:8" x14ac:dyDescent="0.25">
      <c r="A488" s="59" t="str">
        <f>IF(個人種目!O84="","",個人種目!AP84)</f>
        <v/>
      </c>
      <c r="B488" s="59" t="str">
        <f>IF(A488="","",個人種目!AX84)</f>
        <v/>
      </c>
      <c r="C488" s="59" t="str">
        <f>IF(A488="","",個人種目!BC84)</f>
        <v/>
      </c>
      <c r="D488" s="59" t="str">
        <f>IF(A488="","",個人種目!AF84)</f>
        <v/>
      </c>
      <c r="E488" s="62">
        <v>0</v>
      </c>
      <c r="F488" s="62">
        <v>5</v>
      </c>
      <c r="G488" s="59" t="str">
        <f>IF(A488="","",個人種目!BH84)</f>
        <v/>
      </c>
      <c r="H488" s="62">
        <v>5</v>
      </c>
    </row>
    <row r="489" spans="1:8" x14ac:dyDescent="0.25">
      <c r="A489" s="59" t="str">
        <f>IF(個人種目!O85="","",個人種目!AP85)</f>
        <v/>
      </c>
      <c r="B489" s="59" t="str">
        <f>IF(A489="","",個人種目!AX85)</f>
        <v/>
      </c>
      <c r="C489" s="59" t="str">
        <f>IF(A489="","",個人種目!BC85)</f>
        <v/>
      </c>
      <c r="D489" s="59" t="str">
        <f>IF(A489="","",個人種目!AF85)</f>
        <v/>
      </c>
      <c r="E489" s="62">
        <v>0</v>
      </c>
      <c r="F489" s="62">
        <v>5</v>
      </c>
      <c r="G489" s="59" t="str">
        <f>IF(A489="","",個人種目!BH85)</f>
        <v/>
      </c>
      <c r="H489" s="62">
        <v>5</v>
      </c>
    </row>
    <row r="490" spans="1:8" x14ac:dyDescent="0.25">
      <c r="A490" s="59" t="str">
        <f>IF(個人種目!O86="","",個人種目!AP86)</f>
        <v/>
      </c>
      <c r="B490" s="59" t="str">
        <f>IF(A490="","",個人種目!AX86)</f>
        <v/>
      </c>
      <c r="C490" s="59" t="str">
        <f>IF(A490="","",個人種目!BC86)</f>
        <v/>
      </c>
      <c r="D490" s="59" t="str">
        <f>IF(A490="","",個人種目!AF86)</f>
        <v/>
      </c>
      <c r="E490" s="62">
        <v>0</v>
      </c>
      <c r="F490" s="62">
        <v>5</v>
      </c>
      <c r="G490" s="59" t="str">
        <f>IF(A490="","",個人種目!BH86)</f>
        <v/>
      </c>
      <c r="H490" s="62">
        <v>5</v>
      </c>
    </row>
    <row r="491" spans="1:8" x14ac:dyDescent="0.25">
      <c r="A491" s="59" t="str">
        <f>IF(個人種目!O87="","",個人種目!AP87)</f>
        <v/>
      </c>
      <c r="B491" s="59" t="str">
        <f>IF(A491="","",個人種目!AX87)</f>
        <v/>
      </c>
      <c r="C491" s="59" t="str">
        <f>IF(A491="","",個人種目!BC87)</f>
        <v/>
      </c>
      <c r="D491" s="59" t="str">
        <f>IF(A491="","",個人種目!AF87)</f>
        <v/>
      </c>
      <c r="E491" s="62">
        <v>0</v>
      </c>
      <c r="F491" s="62">
        <v>5</v>
      </c>
      <c r="G491" s="59" t="str">
        <f>IF(A491="","",個人種目!BH87)</f>
        <v/>
      </c>
      <c r="H491" s="62">
        <v>5</v>
      </c>
    </row>
    <row r="492" spans="1:8" x14ac:dyDescent="0.25">
      <c r="A492" s="59" t="str">
        <f>IF(個人種目!O88="","",個人種目!AP88)</f>
        <v/>
      </c>
      <c r="B492" s="59" t="str">
        <f>IF(A492="","",個人種目!AX88)</f>
        <v/>
      </c>
      <c r="C492" s="59" t="str">
        <f>IF(A492="","",個人種目!BC88)</f>
        <v/>
      </c>
      <c r="D492" s="59" t="str">
        <f>IF(A492="","",個人種目!AF88)</f>
        <v/>
      </c>
      <c r="E492" s="62">
        <v>0</v>
      </c>
      <c r="F492" s="62">
        <v>5</v>
      </c>
      <c r="G492" s="59" t="str">
        <f>IF(A492="","",個人種目!BH88)</f>
        <v/>
      </c>
      <c r="H492" s="62">
        <v>5</v>
      </c>
    </row>
    <row r="493" spans="1:8" x14ac:dyDescent="0.25">
      <c r="A493" s="59" t="str">
        <f>IF(個人種目!O89="","",個人種目!AP89)</f>
        <v/>
      </c>
      <c r="B493" s="59" t="str">
        <f>IF(A493="","",個人種目!AX89)</f>
        <v/>
      </c>
      <c r="C493" s="59" t="str">
        <f>IF(A493="","",個人種目!BC89)</f>
        <v/>
      </c>
      <c r="D493" s="59" t="str">
        <f>IF(A493="","",個人種目!AF89)</f>
        <v/>
      </c>
      <c r="E493" s="62">
        <v>0</v>
      </c>
      <c r="F493" s="62">
        <v>5</v>
      </c>
      <c r="G493" s="59" t="str">
        <f>IF(A493="","",個人種目!BH89)</f>
        <v/>
      </c>
      <c r="H493" s="62">
        <v>5</v>
      </c>
    </row>
    <row r="494" spans="1:8" x14ac:dyDescent="0.25">
      <c r="A494" s="59" t="str">
        <f>IF(個人種目!O90="","",個人種目!AP90)</f>
        <v/>
      </c>
      <c r="B494" s="59" t="str">
        <f>IF(A494="","",個人種目!AX90)</f>
        <v/>
      </c>
      <c r="C494" s="59" t="str">
        <f>IF(A494="","",個人種目!BC90)</f>
        <v/>
      </c>
      <c r="D494" s="59" t="str">
        <f>IF(A494="","",個人種目!AF90)</f>
        <v/>
      </c>
      <c r="E494" s="62">
        <v>0</v>
      </c>
      <c r="F494" s="62">
        <v>5</v>
      </c>
      <c r="G494" s="59" t="str">
        <f>IF(A494="","",個人種目!BH90)</f>
        <v/>
      </c>
      <c r="H494" s="62">
        <v>5</v>
      </c>
    </row>
    <row r="495" spans="1:8" x14ac:dyDescent="0.25">
      <c r="A495" s="59" t="str">
        <f>IF(個人種目!O91="","",個人種目!AP91)</f>
        <v/>
      </c>
      <c r="B495" s="59" t="str">
        <f>IF(A495="","",個人種目!AX91)</f>
        <v/>
      </c>
      <c r="C495" s="59" t="str">
        <f>IF(A495="","",個人種目!BC91)</f>
        <v/>
      </c>
      <c r="D495" s="59" t="str">
        <f>IF(A495="","",個人種目!AF91)</f>
        <v/>
      </c>
      <c r="E495" s="62">
        <v>0</v>
      </c>
      <c r="F495" s="62">
        <v>5</v>
      </c>
      <c r="G495" s="59" t="str">
        <f>IF(A495="","",個人種目!BH91)</f>
        <v/>
      </c>
      <c r="H495" s="62">
        <v>5</v>
      </c>
    </row>
    <row r="496" spans="1:8" x14ac:dyDescent="0.25">
      <c r="A496" s="59" t="str">
        <f>IF(個人種目!O92="","",個人種目!AP92)</f>
        <v/>
      </c>
      <c r="B496" s="59" t="str">
        <f>IF(A496="","",個人種目!AX92)</f>
        <v/>
      </c>
      <c r="C496" s="59" t="str">
        <f>IF(A496="","",個人種目!BC92)</f>
        <v/>
      </c>
      <c r="D496" s="59" t="str">
        <f>IF(A496="","",個人種目!AF92)</f>
        <v/>
      </c>
      <c r="E496" s="62">
        <v>0</v>
      </c>
      <c r="F496" s="62">
        <v>5</v>
      </c>
      <c r="G496" s="59" t="str">
        <f>IF(A496="","",個人種目!BH92)</f>
        <v/>
      </c>
      <c r="H496" s="62">
        <v>5</v>
      </c>
    </row>
    <row r="497" spans="1:8" x14ac:dyDescent="0.25">
      <c r="A497" s="59" t="str">
        <f>IF(個人種目!O93="","",個人種目!AP93)</f>
        <v/>
      </c>
      <c r="B497" s="59" t="str">
        <f>IF(A497="","",個人種目!AX93)</f>
        <v/>
      </c>
      <c r="C497" s="59" t="str">
        <f>IF(A497="","",個人種目!BC93)</f>
        <v/>
      </c>
      <c r="D497" s="59" t="str">
        <f>IF(A497="","",個人種目!AF93)</f>
        <v/>
      </c>
      <c r="E497" s="62">
        <v>0</v>
      </c>
      <c r="F497" s="62">
        <v>5</v>
      </c>
      <c r="G497" s="59" t="str">
        <f>IF(A497="","",個人種目!BH93)</f>
        <v/>
      </c>
      <c r="H497" s="62">
        <v>5</v>
      </c>
    </row>
    <row r="498" spans="1:8" x14ac:dyDescent="0.25">
      <c r="A498" s="59" t="str">
        <f>IF(個人種目!O94="","",個人種目!AP94)</f>
        <v/>
      </c>
      <c r="B498" s="59" t="str">
        <f>IF(A498="","",個人種目!AX94)</f>
        <v/>
      </c>
      <c r="C498" s="59" t="str">
        <f>IF(A498="","",個人種目!BC94)</f>
        <v/>
      </c>
      <c r="D498" s="59" t="str">
        <f>IF(A498="","",個人種目!AF94)</f>
        <v/>
      </c>
      <c r="E498" s="62">
        <v>0</v>
      </c>
      <c r="F498" s="62">
        <v>5</v>
      </c>
      <c r="G498" s="59" t="str">
        <f>IF(A498="","",個人種目!BH94)</f>
        <v/>
      </c>
      <c r="H498" s="62">
        <v>5</v>
      </c>
    </row>
    <row r="499" spans="1:8" x14ac:dyDescent="0.25">
      <c r="A499" s="59" t="str">
        <f>IF(個人種目!O95="","",個人種目!AP95)</f>
        <v/>
      </c>
      <c r="B499" s="59" t="str">
        <f>IF(A499="","",個人種目!AX95)</f>
        <v/>
      </c>
      <c r="C499" s="59" t="str">
        <f>IF(A499="","",個人種目!BC95)</f>
        <v/>
      </c>
      <c r="D499" s="59" t="str">
        <f>IF(A499="","",個人種目!AF95)</f>
        <v/>
      </c>
      <c r="E499" s="62">
        <v>0</v>
      </c>
      <c r="F499" s="62">
        <v>5</v>
      </c>
      <c r="G499" s="59" t="str">
        <f>IF(A499="","",個人種目!BH95)</f>
        <v/>
      </c>
      <c r="H499" s="62">
        <v>5</v>
      </c>
    </row>
    <row r="500" spans="1:8" x14ac:dyDescent="0.25">
      <c r="A500" s="59" t="str">
        <f>IF(個人種目!O96="","",個人種目!AP96)</f>
        <v/>
      </c>
      <c r="B500" s="59" t="str">
        <f>IF(A500="","",個人種目!AX96)</f>
        <v/>
      </c>
      <c r="C500" s="59" t="str">
        <f>IF(A500="","",個人種目!BC96)</f>
        <v/>
      </c>
      <c r="D500" s="59" t="str">
        <f>IF(A500="","",個人種目!AF96)</f>
        <v/>
      </c>
      <c r="E500" s="62">
        <v>0</v>
      </c>
      <c r="F500" s="62">
        <v>5</v>
      </c>
      <c r="G500" s="59" t="str">
        <f>IF(A500="","",個人種目!BH96)</f>
        <v/>
      </c>
      <c r="H500" s="62">
        <v>5</v>
      </c>
    </row>
    <row r="501" spans="1:8" x14ac:dyDescent="0.25">
      <c r="A501" s="59" t="str">
        <f>IF(個人種目!O97="","",個人種目!AP97)</f>
        <v/>
      </c>
      <c r="B501" s="59" t="str">
        <f>IF(A501="","",個人種目!AX97)</f>
        <v/>
      </c>
      <c r="C501" s="59" t="str">
        <f>IF(A501="","",個人種目!BC97)</f>
        <v/>
      </c>
      <c r="D501" s="59" t="str">
        <f>IF(A501="","",個人種目!AF97)</f>
        <v/>
      </c>
      <c r="E501" s="62">
        <v>0</v>
      </c>
      <c r="F501" s="62">
        <v>5</v>
      </c>
      <c r="G501" s="59" t="str">
        <f>IF(A501="","",個人種目!BH97)</f>
        <v/>
      </c>
      <c r="H501" s="62">
        <v>5</v>
      </c>
    </row>
    <row r="502" spans="1:8" x14ac:dyDescent="0.25">
      <c r="A502" s="59" t="str">
        <f>IF(個人種目!O98="","",個人種目!AP98)</f>
        <v/>
      </c>
      <c r="B502" s="59" t="str">
        <f>IF(A502="","",個人種目!AX98)</f>
        <v/>
      </c>
      <c r="C502" s="59" t="str">
        <f>IF(A502="","",個人種目!BC98)</f>
        <v/>
      </c>
      <c r="D502" s="59" t="str">
        <f>IF(A502="","",個人種目!AF98)</f>
        <v/>
      </c>
      <c r="E502" s="62">
        <v>0</v>
      </c>
      <c r="F502" s="62">
        <v>5</v>
      </c>
      <c r="G502" s="59" t="str">
        <f>IF(A502="","",個人種目!BH98)</f>
        <v/>
      </c>
      <c r="H502" s="62">
        <v>5</v>
      </c>
    </row>
    <row r="503" spans="1:8" x14ac:dyDescent="0.25">
      <c r="A503" s="59" t="str">
        <f>IF(個人種目!O99="","",個人種目!AP99)</f>
        <v/>
      </c>
      <c r="B503" s="59" t="str">
        <f>IF(A503="","",個人種目!AX99)</f>
        <v/>
      </c>
      <c r="C503" s="59" t="str">
        <f>IF(A503="","",個人種目!BC99)</f>
        <v/>
      </c>
      <c r="D503" s="59" t="str">
        <f>IF(A503="","",個人種目!AF99)</f>
        <v/>
      </c>
      <c r="E503" s="62">
        <v>0</v>
      </c>
      <c r="F503" s="62">
        <v>5</v>
      </c>
      <c r="G503" s="59" t="str">
        <f>IF(A503="","",個人種目!BH99)</f>
        <v/>
      </c>
      <c r="H503" s="62">
        <v>5</v>
      </c>
    </row>
    <row r="504" spans="1:8" x14ac:dyDescent="0.25">
      <c r="A504" s="59" t="str">
        <f>IF(個人種目!O100="","",個人種目!AP100)</f>
        <v/>
      </c>
      <c r="B504" s="59" t="str">
        <f>IF(A504="","",個人種目!AX100)</f>
        <v/>
      </c>
      <c r="C504" s="59" t="str">
        <f>IF(A504="","",個人種目!BC100)</f>
        <v/>
      </c>
      <c r="D504" s="59" t="str">
        <f>IF(A504="","",個人種目!AF100)</f>
        <v/>
      </c>
      <c r="E504" s="62">
        <v>0</v>
      </c>
      <c r="F504" s="62">
        <v>5</v>
      </c>
      <c r="G504" s="59" t="str">
        <f>IF(A504="","",個人種目!BH100)</f>
        <v/>
      </c>
      <c r="H504" s="62">
        <v>5</v>
      </c>
    </row>
    <row r="505" spans="1:8" x14ac:dyDescent="0.25">
      <c r="A505" s="59" t="str">
        <f>IF(個人種目!O101="","",個人種目!AP101)</f>
        <v/>
      </c>
      <c r="B505" s="59" t="str">
        <f>IF(A505="","",個人種目!AX101)</f>
        <v/>
      </c>
      <c r="C505" s="59" t="str">
        <f>IF(A505="","",個人種目!BC101)</f>
        <v/>
      </c>
      <c r="D505" s="59" t="str">
        <f>IF(A505="","",個人種目!AF101)</f>
        <v/>
      </c>
      <c r="E505" s="62">
        <v>0</v>
      </c>
      <c r="F505" s="62">
        <v>5</v>
      </c>
      <c r="G505" s="59" t="str">
        <f>IF(A505="","",個人種目!BH101)</f>
        <v/>
      </c>
      <c r="H505" s="62">
        <v>5</v>
      </c>
    </row>
    <row r="506" spans="1:8" x14ac:dyDescent="0.25">
      <c r="A506" s="59" t="str">
        <f>IF(個人種目!O102="","",個人種目!AP102)</f>
        <v/>
      </c>
      <c r="B506" s="59" t="str">
        <f>IF(A506="","",個人種目!AX102)</f>
        <v/>
      </c>
      <c r="C506" s="59" t="str">
        <f>IF(A506="","",個人種目!BC102)</f>
        <v/>
      </c>
      <c r="D506" s="59" t="str">
        <f>IF(A506="","",個人種目!AF102)</f>
        <v/>
      </c>
      <c r="E506" s="62">
        <v>0</v>
      </c>
      <c r="F506" s="62">
        <v>5</v>
      </c>
      <c r="G506" s="59" t="str">
        <f>IF(A506="","",個人種目!BH102)</f>
        <v/>
      </c>
      <c r="H506" s="62">
        <v>5</v>
      </c>
    </row>
    <row r="507" spans="1:8" x14ac:dyDescent="0.25">
      <c r="A507" s="59" t="str">
        <f>IF(個人種目!O103="","",個人種目!AP103)</f>
        <v/>
      </c>
      <c r="B507" s="59" t="str">
        <f>IF(A507="","",個人種目!AX103)</f>
        <v/>
      </c>
      <c r="C507" s="59" t="str">
        <f>IF(A507="","",個人種目!BC103)</f>
        <v/>
      </c>
      <c r="D507" s="59" t="str">
        <f>IF(A507="","",個人種目!AF103)</f>
        <v/>
      </c>
      <c r="E507" s="62">
        <v>0</v>
      </c>
      <c r="F507" s="62">
        <v>5</v>
      </c>
      <c r="G507" s="59" t="str">
        <f>IF(A507="","",個人種目!BH103)</f>
        <v/>
      </c>
      <c r="H507" s="62">
        <v>5</v>
      </c>
    </row>
    <row r="508" spans="1:8" x14ac:dyDescent="0.25">
      <c r="A508" s="59" t="str">
        <f>IF(個人種目!O104="","",個人種目!AP104)</f>
        <v/>
      </c>
      <c r="B508" s="59" t="str">
        <f>IF(A508="","",個人種目!AX104)</f>
        <v/>
      </c>
      <c r="C508" s="59" t="str">
        <f>IF(A508="","",個人種目!BC104)</f>
        <v/>
      </c>
      <c r="D508" s="59" t="str">
        <f>IF(A508="","",個人種目!AF104)</f>
        <v/>
      </c>
      <c r="E508" s="62">
        <v>0</v>
      </c>
      <c r="F508" s="62">
        <v>5</v>
      </c>
      <c r="G508" s="59" t="str">
        <f>IF(A508="","",個人種目!BH104)</f>
        <v/>
      </c>
      <c r="H508" s="62">
        <v>5</v>
      </c>
    </row>
    <row r="509" spans="1:8" x14ac:dyDescent="0.25">
      <c r="A509" s="59" t="str">
        <f>IF(個人種目!O105="","",個人種目!AP105)</f>
        <v/>
      </c>
      <c r="B509" s="59" t="str">
        <f>IF(A509="","",個人種目!AX105)</f>
        <v/>
      </c>
      <c r="C509" s="59" t="str">
        <f>IF(A509="","",個人種目!BC105)</f>
        <v/>
      </c>
      <c r="D509" s="59" t="str">
        <f>IF(A509="","",個人種目!AF105)</f>
        <v/>
      </c>
      <c r="E509" s="62">
        <v>0</v>
      </c>
      <c r="F509" s="62">
        <v>5</v>
      </c>
      <c r="G509" s="59" t="str">
        <f>IF(A509="","",個人種目!BH105)</f>
        <v/>
      </c>
      <c r="H509" s="62">
        <v>5</v>
      </c>
    </row>
    <row r="510" spans="1:8" x14ac:dyDescent="0.25">
      <c r="A510" s="59" t="str">
        <f>IF(個人種目!O106="","",個人種目!AP106)</f>
        <v/>
      </c>
      <c r="B510" s="59" t="str">
        <f>IF(A510="","",個人種目!AX106)</f>
        <v/>
      </c>
      <c r="C510" s="59" t="str">
        <f>IF(A510="","",個人種目!BC106)</f>
        <v/>
      </c>
      <c r="D510" s="59" t="str">
        <f>IF(A510="","",個人種目!AF106)</f>
        <v/>
      </c>
      <c r="E510" s="62">
        <v>0</v>
      </c>
      <c r="F510" s="62">
        <v>5</v>
      </c>
      <c r="G510" s="59" t="str">
        <f>IF(A510="","",個人種目!BH106)</f>
        <v/>
      </c>
      <c r="H510" s="62">
        <v>5</v>
      </c>
    </row>
    <row r="511" spans="1:8" x14ac:dyDescent="0.25">
      <c r="A511" s="58" t="str">
        <f>IF(個人種目!O107="","",個人種目!AP107)</f>
        <v/>
      </c>
      <c r="B511" s="59" t="str">
        <f>IF(A511="","",個人種目!AX107)</f>
        <v/>
      </c>
      <c r="C511" s="59" t="str">
        <f>IF(A511="","",個人種目!BC107)</f>
        <v/>
      </c>
      <c r="D511" s="59" t="str">
        <f>IF(A511="","",個人種目!AF107)</f>
        <v/>
      </c>
      <c r="E511" s="62">
        <v>0</v>
      </c>
      <c r="F511" s="62">
        <v>5</v>
      </c>
      <c r="G511" s="59" t="str">
        <f>IF(A511="","",個人種目!BH107)</f>
        <v/>
      </c>
      <c r="H511" s="65">
        <v>5</v>
      </c>
    </row>
    <row r="512" spans="1:8" x14ac:dyDescent="0.25">
      <c r="A512" s="63" t="str">
        <f>IF('個人種目(上級Ｓ)'!G6="","",'個人種目(上級Ｓ)'!AP6)</f>
        <v/>
      </c>
      <c r="B512" s="63" t="str">
        <f>IF(A512="","",'個人種目(上級Ｓ)'!AT6)</f>
        <v/>
      </c>
      <c r="C512" s="63" t="str">
        <f>IF(A512="","",'個人種目(上級Ｓ)'!AY6)</f>
        <v/>
      </c>
      <c r="D512" s="63" t="str">
        <f>IF(B512="","",'個人種目(上級Ｓ)'!AF6)</f>
        <v/>
      </c>
      <c r="E512" s="63">
        <v>0</v>
      </c>
      <c r="F512" s="63">
        <v>0</v>
      </c>
      <c r="G512" s="63" t="str">
        <f>IF(A512="","",'個人種目(上級Ｓ)'!BD6)</f>
        <v/>
      </c>
      <c r="H512" s="63">
        <v>1</v>
      </c>
    </row>
    <row r="513" spans="1:8" x14ac:dyDescent="0.25">
      <c r="A513" s="59" t="str">
        <f>IF('個人種目(上級Ｓ)'!G7="","",'個人種目(上級Ｓ)'!AP7)</f>
        <v/>
      </c>
      <c r="B513" s="59" t="str">
        <f>IF(A513="","",'個人種目(上級Ｓ)'!AT7)</f>
        <v/>
      </c>
      <c r="C513" s="59" t="str">
        <f>IF(A513="","",'個人種目(上級Ｓ)'!AY7)</f>
        <v/>
      </c>
      <c r="D513" s="59" t="str">
        <f>IF(B513="","",'個人種目(上級Ｓ)'!AF7)</f>
        <v/>
      </c>
      <c r="E513" s="59">
        <v>0</v>
      </c>
      <c r="F513" s="59">
        <v>0</v>
      </c>
      <c r="G513" s="59" t="str">
        <f>IF(A513="","",'個人種目(上級Ｓ)'!BD7)</f>
        <v/>
      </c>
      <c r="H513" s="59">
        <v>1</v>
      </c>
    </row>
    <row r="514" spans="1:8" x14ac:dyDescent="0.25">
      <c r="A514" s="59" t="str">
        <f>IF('個人種目(上級Ｓ)'!G8="","",'個人種目(上級Ｓ)'!AP8)</f>
        <v/>
      </c>
      <c r="B514" s="59" t="str">
        <f>IF(A514="","",'個人種目(上級Ｓ)'!AT8)</f>
        <v/>
      </c>
      <c r="C514" s="59" t="str">
        <f>IF(A514="","",'個人種目(上級Ｓ)'!AY8)</f>
        <v/>
      </c>
      <c r="D514" s="59" t="str">
        <f>IF(B514="","",'個人種目(上級Ｓ)'!AF8)</f>
        <v/>
      </c>
      <c r="E514" s="59">
        <v>0</v>
      </c>
      <c r="F514" s="59">
        <v>0</v>
      </c>
      <c r="G514" s="59" t="str">
        <f>IF(A514="","",'個人種目(上級Ｓ)'!BD8)</f>
        <v/>
      </c>
      <c r="H514" s="59">
        <v>1</v>
      </c>
    </row>
    <row r="515" spans="1:8" x14ac:dyDescent="0.25">
      <c r="A515" s="59" t="str">
        <f>IF('個人種目(上級Ｓ)'!G9="","",'個人種目(上級Ｓ)'!AP9)</f>
        <v/>
      </c>
      <c r="B515" s="59" t="str">
        <f>IF(A515="","",'個人種目(上級Ｓ)'!AT9)</f>
        <v/>
      </c>
      <c r="C515" s="59" t="str">
        <f>IF(A515="","",'個人種目(上級Ｓ)'!AY9)</f>
        <v/>
      </c>
      <c r="D515" s="59" t="str">
        <f>IF(B515="","",'個人種目(上級Ｓ)'!AF9)</f>
        <v/>
      </c>
      <c r="E515" s="59">
        <v>0</v>
      </c>
      <c r="F515" s="59">
        <v>0</v>
      </c>
      <c r="G515" s="59" t="str">
        <f>IF(A515="","",'個人種目(上級Ｓ)'!BD9)</f>
        <v/>
      </c>
      <c r="H515" s="59">
        <v>1</v>
      </c>
    </row>
    <row r="516" spans="1:8" x14ac:dyDescent="0.25">
      <c r="A516" s="59" t="str">
        <f>IF('個人種目(上級Ｓ)'!G10="","",'個人種目(上級Ｓ)'!AP10)</f>
        <v/>
      </c>
      <c r="B516" s="59" t="str">
        <f>IF(A516="","",'個人種目(上級Ｓ)'!AT10)</f>
        <v/>
      </c>
      <c r="C516" s="59" t="str">
        <f>IF(A516="","",'個人種目(上級Ｓ)'!AY10)</f>
        <v/>
      </c>
      <c r="D516" s="59" t="str">
        <f>IF(B516="","",'個人種目(上級Ｓ)'!AF10)</f>
        <v/>
      </c>
      <c r="E516" s="59">
        <v>0</v>
      </c>
      <c r="F516" s="59">
        <v>0</v>
      </c>
      <c r="G516" s="59" t="str">
        <f>IF(A516="","",'個人種目(上級Ｓ)'!BD10)</f>
        <v/>
      </c>
      <c r="H516" s="59">
        <v>1</v>
      </c>
    </row>
    <row r="517" spans="1:8" x14ac:dyDescent="0.25">
      <c r="A517" s="59" t="str">
        <f>IF('個人種目(上級Ｓ)'!G11="","",'個人種目(上級Ｓ)'!AP11)</f>
        <v/>
      </c>
      <c r="B517" s="59" t="str">
        <f>IF(A517="","",'個人種目(上級Ｓ)'!AT11)</f>
        <v/>
      </c>
      <c r="C517" s="59" t="str">
        <f>IF(A517="","",'個人種目(上級Ｓ)'!AY11)</f>
        <v/>
      </c>
      <c r="D517" s="59" t="str">
        <f>IF(B517="","",'個人種目(上級Ｓ)'!AF11)</f>
        <v/>
      </c>
      <c r="E517" s="59">
        <v>0</v>
      </c>
      <c r="F517" s="59">
        <v>0</v>
      </c>
      <c r="G517" s="59" t="str">
        <f>IF(A517="","",'個人種目(上級Ｓ)'!BD11)</f>
        <v/>
      </c>
      <c r="H517" s="59">
        <v>1</v>
      </c>
    </row>
    <row r="518" spans="1:8" x14ac:dyDescent="0.25">
      <c r="A518" s="59" t="str">
        <f>IF('個人種目(上級Ｓ)'!G12="","",'個人種目(上級Ｓ)'!AP12)</f>
        <v/>
      </c>
      <c r="B518" s="59" t="str">
        <f>IF(A518="","",'個人種目(上級Ｓ)'!AT12)</f>
        <v/>
      </c>
      <c r="C518" s="59" t="str">
        <f>IF(A518="","",'個人種目(上級Ｓ)'!AY12)</f>
        <v/>
      </c>
      <c r="D518" s="59" t="str">
        <f>IF(B518="","",'個人種目(上級Ｓ)'!AF12)</f>
        <v/>
      </c>
      <c r="E518" s="59">
        <v>0</v>
      </c>
      <c r="F518" s="59">
        <v>0</v>
      </c>
      <c r="G518" s="59" t="str">
        <f>IF(A518="","",'個人種目(上級Ｓ)'!BD12)</f>
        <v/>
      </c>
      <c r="H518" s="59">
        <v>1</v>
      </c>
    </row>
    <row r="519" spans="1:8" x14ac:dyDescent="0.25">
      <c r="A519" s="59" t="str">
        <f>IF('個人種目(上級Ｓ)'!G13="","",'個人種目(上級Ｓ)'!AP13)</f>
        <v/>
      </c>
      <c r="B519" s="59" t="str">
        <f>IF(A519="","",'個人種目(上級Ｓ)'!AT13)</f>
        <v/>
      </c>
      <c r="C519" s="59" t="str">
        <f>IF(A519="","",'個人種目(上級Ｓ)'!AY13)</f>
        <v/>
      </c>
      <c r="D519" s="59" t="str">
        <f>IF(B519="","",'個人種目(上級Ｓ)'!AF13)</f>
        <v/>
      </c>
      <c r="E519" s="59">
        <v>0</v>
      </c>
      <c r="F519" s="59">
        <v>0</v>
      </c>
      <c r="G519" s="59" t="str">
        <f>IF(A519="","",'個人種目(上級Ｓ)'!BD13)</f>
        <v/>
      </c>
      <c r="H519" s="59">
        <v>1</v>
      </c>
    </row>
    <row r="520" spans="1:8" x14ac:dyDescent="0.25">
      <c r="A520" s="59" t="str">
        <f>IF('個人種目(上級Ｓ)'!G14="","",'個人種目(上級Ｓ)'!AP14)</f>
        <v/>
      </c>
      <c r="B520" s="59" t="str">
        <f>IF(A520="","",'個人種目(上級Ｓ)'!AT14)</f>
        <v/>
      </c>
      <c r="C520" s="59" t="str">
        <f>IF(A520="","",'個人種目(上級Ｓ)'!AY14)</f>
        <v/>
      </c>
      <c r="D520" s="59" t="str">
        <f>IF(B520="","",'個人種目(上級Ｓ)'!AF14)</f>
        <v/>
      </c>
      <c r="E520" s="59">
        <v>0</v>
      </c>
      <c r="F520" s="59">
        <v>0</v>
      </c>
      <c r="G520" s="59" t="str">
        <f>IF(A520="","",'個人種目(上級Ｓ)'!BD14)</f>
        <v/>
      </c>
      <c r="H520" s="59">
        <v>1</v>
      </c>
    </row>
    <row r="521" spans="1:8" x14ac:dyDescent="0.25">
      <c r="A521" s="59" t="str">
        <f>IF('個人種目(上級Ｓ)'!G15="","",'個人種目(上級Ｓ)'!AP15)</f>
        <v/>
      </c>
      <c r="B521" s="59" t="str">
        <f>IF(A521="","",'個人種目(上級Ｓ)'!AT15)</f>
        <v/>
      </c>
      <c r="C521" s="59" t="str">
        <f>IF(A521="","",'個人種目(上級Ｓ)'!AY15)</f>
        <v/>
      </c>
      <c r="D521" s="59" t="str">
        <f>IF(B521="","",'個人種目(上級Ｓ)'!AF15)</f>
        <v/>
      </c>
      <c r="E521" s="59">
        <v>0</v>
      </c>
      <c r="F521" s="59">
        <v>0</v>
      </c>
      <c r="G521" s="59" t="str">
        <f>IF(A521="","",'個人種目(上級Ｓ)'!BD15)</f>
        <v/>
      </c>
      <c r="H521" s="59">
        <v>1</v>
      </c>
    </row>
    <row r="522" spans="1:8" x14ac:dyDescent="0.25">
      <c r="A522" s="59" t="str">
        <f>IF('個人種目(上級Ｓ)'!G16="","",'個人種目(上級Ｓ)'!AP16)</f>
        <v/>
      </c>
      <c r="B522" s="59" t="str">
        <f>IF(A522="","",'個人種目(上級Ｓ)'!AT16)</f>
        <v/>
      </c>
      <c r="C522" s="59" t="str">
        <f>IF(A522="","",'個人種目(上級Ｓ)'!AY16)</f>
        <v/>
      </c>
      <c r="D522" s="59" t="str">
        <f>IF(B522="","",'個人種目(上級Ｓ)'!AF16)</f>
        <v/>
      </c>
      <c r="E522" s="59">
        <v>0</v>
      </c>
      <c r="F522" s="59">
        <v>0</v>
      </c>
      <c r="G522" s="59" t="str">
        <f>IF(A522="","",'個人種目(上級Ｓ)'!BD16)</f>
        <v/>
      </c>
      <c r="H522" s="59">
        <v>1</v>
      </c>
    </row>
    <row r="523" spans="1:8" x14ac:dyDescent="0.25">
      <c r="A523" s="59" t="str">
        <f>IF('個人種目(上級Ｓ)'!G17="","",'個人種目(上級Ｓ)'!AP17)</f>
        <v/>
      </c>
      <c r="B523" s="59" t="str">
        <f>IF(A523="","",'個人種目(上級Ｓ)'!AT17)</f>
        <v/>
      </c>
      <c r="C523" s="59" t="str">
        <f>IF(A523="","",'個人種目(上級Ｓ)'!AY17)</f>
        <v/>
      </c>
      <c r="D523" s="59" t="str">
        <f>IF(B523="","",'個人種目(上級Ｓ)'!AF17)</f>
        <v/>
      </c>
      <c r="E523" s="59">
        <v>0</v>
      </c>
      <c r="F523" s="59">
        <v>0</v>
      </c>
      <c r="G523" s="59" t="str">
        <f>IF(A523="","",'個人種目(上級Ｓ)'!BD17)</f>
        <v/>
      </c>
      <c r="H523" s="59">
        <v>1</v>
      </c>
    </row>
    <row r="524" spans="1:8" x14ac:dyDescent="0.25">
      <c r="A524" s="59" t="str">
        <f>IF('個人種目(上級Ｓ)'!G18="","",'個人種目(上級Ｓ)'!AP18)</f>
        <v/>
      </c>
      <c r="B524" s="59" t="str">
        <f>IF(A524="","",'個人種目(上級Ｓ)'!AT18)</f>
        <v/>
      </c>
      <c r="C524" s="59" t="str">
        <f>IF(A524="","",'個人種目(上級Ｓ)'!AY18)</f>
        <v/>
      </c>
      <c r="D524" s="59" t="str">
        <f>IF(B524="","",'個人種目(上級Ｓ)'!AF18)</f>
        <v/>
      </c>
      <c r="E524" s="59">
        <v>0</v>
      </c>
      <c r="F524" s="59">
        <v>0</v>
      </c>
      <c r="G524" s="59" t="str">
        <f>IF(A524="","",'個人種目(上級Ｓ)'!BD18)</f>
        <v/>
      </c>
      <c r="H524" s="59">
        <v>1</v>
      </c>
    </row>
    <row r="525" spans="1:8" x14ac:dyDescent="0.25">
      <c r="A525" s="59" t="str">
        <f>IF('個人種目(上級Ｓ)'!G19="","",'個人種目(上級Ｓ)'!AP19)</f>
        <v/>
      </c>
      <c r="B525" s="59" t="str">
        <f>IF(A525="","",'個人種目(上級Ｓ)'!AT19)</f>
        <v/>
      </c>
      <c r="C525" s="59" t="str">
        <f>IF(A525="","",'個人種目(上級Ｓ)'!AY19)</f>
        <v/>
      </c>
      <c r="D525" s="59" t="str">
        <f>IF(B525="","",'個人種目(上級Ｓ)'!AF19)</f>
        <v/>
      </c>
      <c r="E525" s="59">
        <v>0</v>
      </c>
      <c r="F525" s="59">
        <v>0</v>
      </c>
      <c r="G525" s="59" t="str">
        <f>IF(A525="","",'個人種目(上級Ｓ)'!BD19)</f>
        <v/>
      </c>
      <c r="H525" s="59">
        <v>1</v>
      </c>
    </row>
    <row r="526" spans="1:8" x14ac:dyDescent="0.25">
      <c r="A526" s="59" t="str">
        <f>IF('個人種目(上級Ｓ)'!G20="","",'個人種目(上級Ｓ)'!AP20)</f>
        <v/>
      </c>
      <c r="B526" s="59" t="str">
        <f>IF(A526="","",'個人種目(上級Ｓ)'!AT20)</f>
        <v/>
      </c>
      <c r="C526" s="59" t="str">
        <f>IF(A526="","",'個人種目(上級Ｓ)'!AY20)</f>
        <v/>
      </c>
      <c r="D526" s="59" t="str">
        <f>IF(B526="","",'個人種目(上級Ｓ)'!AF20)</f>
        <v/>
      </c>
      <c r="E526" s="59">
        <v>0</v>
      </c>
      <c r="F526" s="59">
        <v>0</v>
      </c>
      <c r="G526" s="59" t="str">
        <f>IF(A526="","",'個人種目(上級Ｓ)'!BD20)</f>
        <v/>
      </c>
      <c r="H526" s="59">
        <v>1</v>
      </c>
    </row>
    <row r="527" spans="1:8" x14ac:dyDescent="0.25">
      <c r="A527" s="59" t="str">
        <f>IF('個人種目(上級Ｓ)'!G21="","",'個人種目(上級Ｓ)'!AP21)</f>
        <v/>
      </c>
      <c r="B527" s="59" t="str">
        <f>IF(A527="","",'個人種目(上級Ｓ)'!AT21)</f>
        <v/>
      </c>
      <c r="C527" s="59" t="str">
        <f>IF(A527="","",'個人種目(上級Ｓ)'!AY21)</f>
        <v/>
      </c>
      <c r="D527" s="59" t="str">
        <f>IF(B527="","",'個人種目(上級Ｓ)'!AF21)</f>
        <v/>
      </c>
      <c r="E527" s="59">
        <v>0</v>
      </c>
      <c r="F527" s="59">
        <v>0</v>
      </c>
      <c r="G527" s="59" t="str">
        <f>IF(A527="","",'個人種目(上級Ｓ)'!BD21)</f>
        <v/>
      </c>
      <c r="H527" s="59">
        <v>1</v>
      </c>
    </row>
    <row r="528" spans="1:8" x14ac:dyDescent="0.25">
      <c r="A528" s="59" t="str">
        <f>IF('個人種目(上級Ｓ)'!G22="","",'個人種目(上級Ｓ)'!AP22)</f>
        <v/>
      </c>
      <c r="B528" s="59" t="str">
        <f>IF(A528="","",'個人種目(上級Ｓ)'!AT22)</f>
        <v/>
      </c>
      <c r="C528" s="59" t="str">
        <f>IF(A528="","",'個人種目(上級Ｓ)'!AY22)</f>
        <v/>
      </c>
      <c r="D528" s="59" t="str">
        <f>IF(B528="","",'個人種目(上級Ｓ)'!AF22)</f>
        <v/>
      </c>
      <c r="E528" s="59">
        <v>0</v>
      </c>
      <c r="F528" s="59">
        <v>0</v>
      </c>
      <c r="G528" s="59" t="str">
        <f>IF(A528="","",'個人種目(上級Ｓ)'!BD22)</f>
        <v/>
      </c>
      <c r="H528" s="59">
        <v>1</v>
      </c>
    </row>
    <row r="529" spans="1:8" x14ac:dyDescent="0.25">
      <c r="A529" s="59" t="str">
        <f>IF('個人種目(上級Ｓ)'!G23="","",'個人種目(上級Ｓ)'!AP23)</f>
        <v/>
      </c>
      <c r="B529" s="59" t="str">
        <f>IF(A529="","",'個人種目(上級Ｓ)'!AT23)</f>
        <v/>
      </c>
      <c r="C529" s="59" t="str">
        <f>IF(A529="","",'個人種目(上級Ｓ)'!AY23)</f>
        <v/>
      </c>
      <c r="D529" s="59" t="str">
        <f>IF(B529="","",'個人種目(上級Ｓ)'!AF23)</f>
        <v/>
      </c>
      <c r="E529" s="59">
        <v>0</v>
      </c>
      <c r="F529" s="59">
        <v>0</v>
      </c>
      <c r="G529" s="59" t="str">
        <f>IF(A529="","",'個人種目(上級Ｓ)'!BD23)</f>
        <v/>
      </c>
      <c r="H529" s="59">
        <v>1</v>
      </c>
    </row>
    <row r="530" spans="1:8" x14ac:dyDescent="0.25">
      <c r="A530" s="59" t="str">
        <f>IF('個人種目(上級Ｓ)'!G24="","",'個人種目(上級Ｓ)'!AP24)</f>
        <v/>
      </c>
      <c r="B530" s="59" t="str">
        <f>IF(A530="","",'個人種目(上級Ｓ)'!AT24)</f>
        <v/>
      </c>
      <c r="C530" s="59" t="str">
        <f>IF(A530="","",'個人種目(上級Ｓ)'!AY24)</f>
        <v/>
      </c>
      <c r="D530" s="59" t="str">
        <f>IF(B530="","",'個人種目(上級Ｓ)'!AF24)</f>
        <v/>
      </c>
      <c r="E530" s="59">
        <v>0</v>
      </c>
      <c r="F530" s="59">
        <v>0</v>
      </c>
      <c r="G530" s="59" t="str">
        <f>IF(A530="","",'個人種目(上級Ｓ)'!BD24)</f>
        <v/>
      </c>
      <c r="H530" s="59">
        <v>1</v>
      </c>
    </row>
    <row r="531" spans="1:8" x14ac:dyDescent="0.25">
      <c r="A531" s="59" t="str">
        <f>IF('個人種目(上級Ｓ)'!G25="","",'個人種目(上級Ｓ)'!AP25)</f>
        <v/>
      </c>
      <c r="B531" s="59" t="str">
        <f>IF(A531="","",'個人種目(上級Ｓ)'!AT25)</f>
        <v/>
      </c>
      <c r="C531" s="59" t="str">
        <f>IF(A531="","",'個人種目(上級Ｓ)'!AY25)</f>
        <v/>
      </c>
      <c r="D531" s="59" t="str">
        <f>IF(B531="","",'個人種目(上級Ｓ)'!AF25)</f>
        <v/>
      </c>
      <c r="E531" s="59">
        <v>0</v>
      </c>
      <c r="F531" s="59">
        <v>0</v>
      </c>
      <c r="G531" s="59" t="str">
        <f>IF(A531="","",'個人種目(上級Ｓ)'!BD25)</f>
        <v/>
      </c>
      <c r="H531" s="59">
        <v>1</v>
      </c>
    </row>
    <row r="532" spans="1:8" x14ac:dyDescent="0.25">
      <c r="A532" s="59" t="str">
        <f>IF('個人種目(上級Ｓ)'!G26="","",'個人種目(上級Ｓ)'!AP26)</f>
        <v/>
      </c>
      <c r="B532" s="59" t="str">
        <f>IF(A532="","",'個人種目(上級Ｓ)'!AT26)</f>
        <v/>
      </c>
      <c r="C532" s="59" t="str">
        <f>IF(A532="","",'個人種目(上級Ｓ)'!AY26)</f>
        <v/>
      </c>
      <c r="D532" s="59" t="str">
        <f>IF(B532="","",'個人種目(上級Ｓ)'!AF26)</f>
        <v/>
      </c>
      <c r="E532" s="59">
        <v>0</v>
      </c>
      <c r="F532" s="59">
        <v>0</v>
      </c>
      <c r="G532" s="59" t="str">
        <f>IF(A532="","",'個人種目(上級Ｓ)'!BD26)</f>
        <v/>
      </c>
      <c r="H532" s="59">
        <v>1</v>
      </c>
    </row>
    <row r="533" spans="1:8" x14ac:dyDescent="0.25">
      <c r="A533" s="59" t="str">
        <f>IF('個人種目(上級Ｓ)'!G27="","",'個人種目(上級Ｓ)'!AP27)</f>
        <v/>
      </c>
      <c r="B533" s="59" t="str">
        <f>IF(A533="","",'個人種目(上級Ｓ)'!AT27)</f>
        <v/>
      </c>
      <c r="C533" s="59" t="str">
        <f>IF(A533="","",'個人種目(上級Ｓ)'!AY27)</f>
        <v/>
      </c>
      <c r="D533" s="59" t="str">
        <f>IF(B533="","",'個人種目(上級Ｓ)'!AF27)</f>
        <v/>
      </c>
      <c r="E533" s="59">
        <v>0</v>
      </c>
      <c r="F533" s="59">
        <v>0</v>
      </c>
      <c r="G533" s="59" t="str">
        <f>IF(A533="","",'個人種目(上級Ｓ)'!BD27)</f>
        <v/>
      </c>
      <c r="H533" s="59">
        <v>1</v>
      </c>
    </row>
    <row r="534" spans="1:8" x14ac:dyDescent="0.25">
      <c r="A534" s="59" t="str">
        <f>IF('個人種目(上級Ｓ)'!G28="","",'個人種目(上級Ｓ)'!AP28)</f>
        <v/>
      </c>
      <c r="B534" s="59" t="str">
        <f>IF(A534="","",'個人種目(上級Ｓ)'!AT28)</f>
        <v/>
      </c>
      <c r="C534" s="59" t="str">
        <f>IF(A534="","",'個人種目(上級Ｓ)'!AY28)</f>
        <v/>
      </c>
      <c r="D534" s="59" t="str">
        <f>IF(B534="","",'個人種目(上級Ｓ)'!AF28)</f>
        <v/>
      </c>
      <c r="E534" s="59">
        <v>0</v>
      </c>
      <c r="F534" s="59">
        <v>0</v>
      </c>
      <c r="G534" s="59" t="str">
        <f>IF(A534="","",'個人種目(上級Ｓ)'!BD28)</f>
        <v/>
      </c>
      <c r="H534" s="59">
        <v>1</v>
      </c>
    </row>
    <row r="535" spans="1:8" x14ac:dyDescent="0.25">
      <c r="A535" s="59" t="str">
        <f>IF('個人種目(上級Ｓ)'!G29="","",'個人種目(上級Ｓ)'!AP29)</f>
        <v/>
      </c>
      <c r="B535" s="59" t="str">
        <f>IF(A535="","",'個人種目(上級Ｓ)'!AT29)</f>
        <v/>
      </c>
      <c r="C535" s="59" t="str">
        <f>IF(A535="","",'個人種目(上級Ｓ)'!AY29)</f>
        <v/>
      </c>
      <c r="D535" s="59" t="str">
        <f>IF(B535="","",'個人種目(上級Ｓ)'!AF29)</f>
        <v/>
      </c>
      <c r="E535" s="59">
        <v>0</v>
      </c>
      <c r="F535" s="59">
        <v>0</v>
      </c>
      <c r="G535" s="59" t="str">
        <f>IF(A535="","",'個人種目(上級Ｓ)'!BD29)</f>
        <v/>
      </c>
      <c r="H535" s="59">
        <v>1</v>
      </c>
    </row>
    <row r="536" spans="1:8" x14ac:dyDescent="0.25">
      <c r="A536" s="59" t="str">
        <f>IF('個人種目(上級Ｓ)'!G30="","",'個人種目(上級Ｓ)'!AP30)</f>
        <v/>
      </c>
      <c r="B536" s="59" t="str">
        <f>IF(A536="","",'個人種目(上級Ｓ)'!AT30)</f>
        <v/>
      </c>
      <c r="C536" s="59" t="str">
        <f>IF(A536="","",'個人種目(上級Ｓ)'!AY30)</f>
        <v/>
      </c>
      <c r="D536" s="59" t="str">
        <f>IF(B536="","",'個人種目(上級Ｓ)'!AF30)</f>
        <v/>
      </c>
      <c r="E536" s="59">
        <v>0</v>
      </c>
      <c r="F536" s="59">
        <v>0</v>
      </c>
      <c r="G536" s="59" t="str">
        <f>IF(A536="","",'個人種目(上級Ｓ)'!BD30)</f>
        <v/>
      </c>
      <c r="H536" s="59">
        <v>1</v>
      </c>
    </row>
    <row r="537" spans="1:8" x14ac:dyDescent="0.25">
      <c r="A537" s="59" t="str">
        <f>IF('個人種目(上級Ｓ)'!G31="","",'個人種目(上級Ｓ)'!AP31)</f>
        <v/>
      </c>
      <c r="B537" s="59" t="str">
        <f>IF(A537="","",'個人種目(上級Ｓ)'!AT31)</f>
        <v/>
      </c>
      <c r="C537" s="59" t="str">
        <f>IF(A537="","",'個人種目(上級Ｓ)'!AY31)</f>
        <v/>
      </c>
      <c r="D537" s="59" t="str">
        <f>IF(B537="","",'個人種目(上級Ｓ)'!AF31)</f>
        <v/>
      </c>
      <c r="E537" s="59">
        <v>0</v>
      </c>
      <c r="F537" s="59">
        <v>0</v>
      </c>
      <c r="G537" s="59" t="str">
        <f>IF(A537="","",'個人種目(上級Ｓ)'!BD31)</f>
        <v/>
      </c>
      <c r="H537" s="59">
        <v>1</v>
      </c>
    </row>
    <row r="538" spans="1:8" x14ac:dyDescent="0.25">
      <c r="A538" s="59" t="str">
        <f>IF('個人種目(上級Ｓ)'!G32="","",'個人種目(上級Ｓ)'!AP32)</f>
        <v/>
      </c>
      <c r="B538" s="59" t="str">
        <f>IF(A538="","",'個人種目(上級Ｓ)'!AT32)</f>
        <v/>
      </c>
      <c r="C538" s="59" t="str">
        <f>IF(A538="","",'個人種目(上級Ｓ)'!AY32)</f>
        <v/>
      </c>
      <c r="D538" s="59" t="str">
        <f>IF(B538="","",'個人種目(上級Ｓ)'!AF32)</f>
        <v/>
      </c>
      <c r="E538" s="59">
        <v>0</v>
      </c>
      <c r="F538" s="59">
        <v>0</v>
      </c>
      <c r="G538" s="59" t="str">
        <f>IF(A538="","",'個人種目(上級Ｓ)'!BD32)</f>
        <v/>
      </c>
      <c r="H538" s="59">
        <v>1</v>
      </c>
    </row>
    <row r="539" spans="1:8" x14ac:dyDescent="0.25">
      <c r="A539" s="59" t="str">
        <f>IF('個人種目(上級Ｓ)'!G33="","",'個人種目(上級Ｓ)'!AP33)</f>
        <v/>
      </c>
      <c r="B539" s="59" t="str">
        <f>IF(A539="","",'個人種目(上級Ｓ)'!AT33)</f>
        <v/>
      </c>
      <c r="C539" s="59" t="str">
        <f>IF(A539="","",'個人種目(上級Ｓ)'!AY33)</f>
        <v/>
      </c>
      <c r="D539" s="59" t="str">
        <f>IF(B539="","",'個人種目(上級Ｓ)'!AF33)</f>
        <v/>
      </c>
      <c r="E539" s="59">
        <v>0</v>
      </c>
      <c r="F539" s="59">
        <v>0</v>
      </c>
      <c r="G539" s="59" t="str">
        <f>IF(A539="","",'個人種目(上級Ｓ)'!BD33)</f>
        <v/>
      </c>
      <c r="H539" s="59">
        <v>1</v>
      </c>
    </row>
    <row r="540" spans="1:8" x14ac:dyDescent="0.25">
      <c r="A540" s="59" t="str">
        <f>IF('個人種目(上級Ｓ)'!G34="","",'個人種目(上級Ｓ)'!AP34)</f>
        <v/>
      </c>
      <c r="B540" s="59" t="str">
        <f>IF(A540="","",'個人種目(上級Ｓ)'!AT34)</f>
        <v/>
      </c>
      <c r="C540" s="59" t="str">
        <f>IF(A540="","",'個人種目(上級Ｓ)'!AY34)</f>
        <v/>
      </c>
      <c r="D540" s="59" t="str">
        <f>IF(B540="","",'個人種目(上級Ｓ)'!AF34)</f>
        <v/>
      </c>
      <c r="E540" s="59">
        <v>0</v>
      </c>
      <c r="F540" s="59">
        <v>0</v>
      </c>
      <c r="G540" s="59" t="str">
        <f>IF(A540="","",'個人種目(上級Ｓ)'!BD34)</f>
        <v/>
      </c>
      <c r="H540" s="59">
        <v>1</v>
      </c>
    </row>
    <row r="541" spans="1:8" x14ac:dyDescent="0.25">
      <c r="A541" s="59" t="str">
        <f>IF('個人種目(上級Ｓ)'!G35="","",'個人種目(上級Ｓ)'!AP35)</f>
        <v/>
      </c>
      <c r="B541" s="59" t="str">
        <f>IF(A541="","",'個人種目(上級Ｓ)'!AT35)</f>
        <v/>
      </c>
      <c r="C541" s="59" t="str">
        <f>IF(A541="","",'個人種目(上級Ｓ)'!AY35)</f>
        <v/>
      </c>
      <c r="D541" s="59" t="str">
        <f>IF(B541="","",'個人種目(上級Ｓ)'!AF35)</f>
        <v/>
      </c>
      <c r="E541" s="59">
        <v>0</v>
      </c>
      <c r="F541" s="59">
        <v>0</v>
      </c>
      <c r="G541" s="59" t="str">
        <f>IF(A541="","",'個人種目(上級Ｓ)'!BD35)</f>
        <v/>
      </c>
      <c r="H541" s="59">
        <v>1</v>
      </c>
    </row>
    <row r="542" spans="1:8" x14ac:dyDescent="0.25">
      <c r="A542" s="59" t="str">
        <f>IF('個人種目(上級Ｓ)'!G36="","",'個人種目(上級Ｓ)'!AP36)</f>
        <v/>
      </c>
      <c r="B542" s="59" t="str">
        <f>IF(A542="","",'個人種目(上級Ｓ)'!AT36)</f>
        <v/>
      </c>
      <c r="C542" s="59" t="str">
        <f>IF(A542="","",'個人種目(上級Ｓ)'!AY36)</f>
        <v/>
      </c>
      <c r="D542" s="59" t="str">
        <f>IF(B542="","",'個人種目(上級Ｓ)'!AF36)</f>
        <v/>
      </c>
      <c r="E542" s="59">
        <v>0</v>
      </c>
      <c r="F542" s="59">
        <v>0</v>
      </c>
      <c r="G542" s="59" t="str">
        <f>IF(A542="","",'個人種目(上級Ｓ)'!BD36)</f>
        <v/>
      </c>
      <c r="H542" s="59">
        <v>1</v>
      </c>
    </row>
    <row r="543" spans="1:8" x14ac:dyDescent="0.25">
      <c r="A543" s="59" t="str">
        <f>IF('個人種目(上級Ｓ)'!G37="","",'個人種目(上級Ｓ)'!AP37)</f>
        <v/>
      </c>
      <c r="B543" s="59" t="str">
        <f>IF(A543="","",'個人種目(上級Ｓ)'!AT37)</f>
        <v/>
      </c>
      <c r="C543" s="59" t="str">
        <f>IF(A543="","",'個人種目(上級Ｓ)'!AY37)</f>
        <v/>
      </c>
      <c r="D543" s="59" t="str">
        <f>IF(B543="","",'個人種目(上級Ｓ)'!AF37)</f>
        <v/>
      </c>
      <c r="E543" s="59">
        <v>0</v>
      </c>
      <c r="F543" s="59">
        <v>0</v>
      </c>
      <c r="G543" s="59" t="str">
        <f>IF(A543="","",'個人種目(上級Ｓ)'!BD37)</f>
        <v/>
      </c>
      <c r="H543" s="59">
        <v>1</v>
      </c>
    </row>
    <row r="544" spans="1:8" x14ac:dyDescent="0.25">
      <c r="A544" s="59" t="str">
        <f>IF('個人種目(上級Ｓ)'!G38="","",'個人種目(上級Ｓ)'!AP38)</f>
        <v/>
      </c>
      <c r="B544" s="59" t="str">
        <f>IF(A544="","",'個人種目(上級Ｓ)'!AT38)</f>
        <v/>
      </c>
      <c r="C544" s="59" t="str">
        <f>IF(A544="","",'個人種目(上級Ｓ)'!AY38)</f>
        <v/>
      </c>
      <c r="D544" s="59" t="str">
        <f>IF(B544="","",'個人種目(上級Ｓ)'!AF38)</f>
        <v/>
      </c>
      <c r="E544" s="59">
        <v>0</v>
      </c>
      <c r="F544" s="59">
        <v>0</v>
      </c>
      <c r="G544" s="59" t="str">
        <f>IF(A544="","",'個人種目(上級Ｓ)'!BD38)</f>
        <v/>
      </c>
      <c r="H544" s="59">
        <v>1</v>
      </c>
    </row>
    <row r="545" spans="1:8" x14ac:dyDescent="0.25">
      <c r="A545" s="59" t="str">
        <f>IF('個人種目(上級Ｓ)'!G39="","",'個人種目(上級Ｓ)'!AP39)</f>
        <v/>
      </c>
      <c r="B545" s="59" t="str">
        <f>IF(A545="","",'個人種目(上級Ｓ)'!AT39)</f>
        <v/>
      </c>
      <c r="C545" s="59" t="str">
        <f>IF(A545="","",'個人種目(上級Ｓ)'!AY39)</f>
        <v/>
      </c>
      <c r="D545" s="59" t="str">
        <f>IF(B545="","",'個人種目(上級Ｓ)'!AF39)</f>
        <v/>
      </c>
      <c r="E545" s="59">
        <v>0</v>
      </c>
      <c r="F545" s="59">
        <v>0</v>
      </c>
      <c r="G545" s="59" t="str">
        <f>IF(A545="","",'個人種目(上級Ｓ)'!BD39)</f>
        <v/>
      </c>
      <c r="H545" s="59">
        <v>1</v>
      </c>
    </row>
    <row r="546" spans="1:8" x14ac:dyDescent="0.25">
      <c r="A546" s="59" t="str">
        <f>IF('個人種目(上級Ｓ)'!G40="","",'個人種目(上級Ｓ)'!AP40)</f>
        <v/>
      </c>
      <c r="B546" s="59" t="str">
        <f>IF(A546="","",'個人種目(上級Ｓ)'!AT40)</f>
        <v/>
      </c>
      <c r="C546" s="59" t="str">
        <f>IF(A546="","",'個人種目(上級Ｓ)'!AY40)</f>
        <v/>
      </c>
      <c r="D546" s="59" t="str">
        <f>IF(B546="","",'個人種目(上級Ｓ)'!AF40)</f>
        <v/>
      </c>
      <c r="E546" s="59">
        <v>0</v>
      </c>
      <c r="F546" s="59">
        <v>0</v>
      </c>
      <c r="G546" s="59" t="str">
        <f>IF(A546="","",'個人種目(上級Ｓ)'!BD40)</f>
        <v/>
      </c>
      <c r="H546" s="59">
        <v>1</v>
      </c>
    </row>
    <row r="547" spans="1:8" x14ac:dyDescent="0.25">
      <c r="A547" s="59" t="str">
        <f>IF('個人種目(上級Ｓ)'!G41="","",'個人種目(上級Ｓ)'!AP41)</f>
        <v/>
      </c>
      <c r="B547" s="59" t="str">
        <f>IF(A547="","",'個人種目(上級Ｓ)'!AT41)</f>
        <v/>
      </c>
      <c r="C547" s="59" t="str">
        <f>IF(A547="","",'個人種目(上級Ｓ)'!AY41)</f>
        <v/>
      </c>
      <c r="D547" s="59" t="str">
        <f>IF(B547="","",'個人種目(上級Ｓ)'!AF41)</f>
        <v/>
      </c>
      <c r="E547" s="59">
        <v>0</v>
      </c>
      <c r="F547" s="59">
        <v>0</v>
      </c>
      <c r="G547" s="59" t="str">
        <f>IF(A547="","",'個人種目(上級Ｓ)'!BD41)</f>
        <v/>
      </c>
      <c r="H547" s="59">
        <v>1</v>
      </c>
    </row>
    <row r="548" spans="1:8" x14ac:dyDescent="0.25">
      <c r="A548" s="59" t="str">
        <f>IF('個人種目(上級Ｓ)'!G42="","",'個人種目(上級Ｓ)'!AP42)</f>
        <v/>
      </c>
      <c r="B548" s="59" t="str">
        <f>IF(A548="","",'個人種目(上級Ｓ)'!AT42)</f>
        <v/>
      </c>
      <c r="C548" s="59" t="str">
        <f>IF(A548="","",'個人種目(上級Ｓ)'!AY42)</f>
        <v/>
      </c>
      <c r="D548" s="59" t="str">
        <f>IF(B548="","",'個人種目(上級Ｓ)'!AF42)</f>
        <v/>
      </c>
      <c r="E548" s="59">
        <v>0</v>
      </c>
      <c r="F548" s="59">
        <v>0</v>
      </c>
      <c r="G548" s="59" t="str">
        <f>IF(A548="","",'個人種目(上級Ｓ)'!BD42)</f>
        <v/>
      </c>
      <c r="H548" s="59">
        <v>1</v>
      </c>
    </row>
    <row r="549" spans="1:8" x14ac:dyDescent="0.25">
      <c r="A549" s="59" t="str">
        <f>IF('個人種目(上級Ｓ)'!G43="","",'個人種目(上級Ｓ)'!AP43)</f>
        <v/>
      </c>
      <c r="B549" s="59" t="str">
        <f>IF(A549="","",'個人種目(上級Ｓ)'!AT43)</f>
        <v/>
      </c>
      <c r="C549" s="59" t="str">
        <f>IF(A549="","",'個人種目(上級Ｓ)'!AY43)</f>
        <v/>
      </c>
      <c r="D549" s="59" t="str">
        <f>IF(B549="","",'個人種目(上級Ｓ)'!AF43)</f>
        <v/>
      </c>
      <c r="E549" s="59">
        <v>0</v>
      </c>
      <c r="F549" s="59">
        <v>0</v>
      </c>
      <c r="G549" s="59" t="str">
        <f>IF(A549="","",'個人種目(上級Ｓ)'!BD43)</f>
        <v/>
      </c>
      <c r="H549" s="59">
        <v>1</v>
      </c>
    </row>
    <row r="550" spans="1:8" x14ac:dyDescent="0.25">
      <c r="A550" s="59" t="str">
        <f>IF('個人種目(上級Ｓ)'!G44="","",'個人種目(上級Ｓ)'!AP44)</f>
        <v/>
      </c>
      <c r="B550" s="59" t="str">
        <f>IF(A550="","",'個人種目(上級Ｓ)'!AT44)</f>
        <v/>
      </c>
      <c r="C550" s="59" t="str">
        <f>IF(A550="","",'個人種目(上級Ｓ)'!AY44)</f>
        <v/>
      </c>
      <c r="D550" s="59" t="str">
        <f>IF(B550="","",'個人種目(上級Ｓ)'!AF44)</f>
        <v/>
      </c>
      <c r="E550" s="59">
        <v>0</v>
      </c>
      <c r="F550" s="59">
        <v>0</v>
      </c>
      <c r="G550" s="59" t="str">
        <f>IF(A550="","",'個人種目(上級Ｓ)'!BD44)</f>
        <v/>
      </c>
      <c r="H550" s="59">
        <v>1</v>
      </c>
    </row>
    <row r="551" spans="1:8" x14ac:dyDescent="0.25">
      <c r="A551" s="59" t="str">
        <f>IF('個人種目(上級Ｓ)'!G45="","",'個人種目(上級Ｓ)'!AP45)</f>
        <v/>
      </c>
      <c r="B551" s="59" t="str">
        <f>IF(A551="","",'個人種目(上級Ｓ)'!AT45)</f>
        <v/>
      </c>
      <c r="C551" s="59" t="str">
        <f>IF(A551="","",'個人種目(上級Ｓ)'!AY45)</f>
        <v/>
      </c>
      <c r="D551" s="59" t="str">
        <f>IF(B551="","",'個人種目(上級Ｓ)'!AF45)</f>
        <v/>
      </c>
      <c r="E551" s="59">
        <v>0</v>
      </c>
      <c r="F551" s="59">
        <v>0</v>
      </c>
      <c r="G551" s="59" t="str">
        <f>IF(A551="","",'個人種目(上級Ｓ)'!BD45)</f>
        <v/>
      </c>
      <c r="H551" s="59">
        <v>1</v>
      </c>
    </row>
    <row r="552" spans="1:8" x14ac:dyDescent="0.25">
      <c r="A552" s="59" t="str">
        <f>IF('個人種目(上級Ｓ)'!G46="","",'個人種目(上級Ｓ)'!AP46)</f>
        <v/>
      </c>
      <c r="B552" s="59" t="str">
        <f>IF(A552="","",'個人種目(上級Ｓ)'!AT46)</f>
        <v/>
      </c>
      <c r="C552" s="59" t="str">
        <f>IF(A552="","",'個人種目(上級Ｓ)'!AY46)</f>
        <v/>
      </c>
      <c r="D552" s="59" t="str">
        <f>IF(B552="","",'個人種目(上級Ｓ)'!AF46)</f>
        <v/>
      </c>
      <c r="E552" s="59">
        <v>0</v>
      </c>
      <c r="F552" s="59">
        <v>0</v>
      </c>
      <c r="G552" s="59" t="str">
        <f>IF(A552="","",'個人種目(上級Ｓ)'!BD46)</f>
        <v/>
      </c>
      <c r="H552" s="59">
        <v>1</v>
      </c>
    </row>
    <row r="553" spans="1:8" x14ac:dyDescent="0.25">
      <c r="A553" s="59" t="str">
        <f>IF('個人種目(上級Ｓ)'!G47="","",'個人種目(上級Ｓ)'!AP47)</f>
        <v/>
      </c>
      <c r="B553" s="59" t="str">
        <f>IF(A553="","",'個人種目(上級Ｓ)'!AT47)</f>
        <v/>
      </c>
      <c r="C553" s="59" t="str">
        <f>IF(A553="","",'個人種目(上級Ｓ)'!AY47)</f>
        <v/>
      </c>
      <c r="D553" s="59" t="str">
        <f>IF(B553="","",'個人種目(上級Ｓ)'!AF47)</f>
        <v/>
      </c>
      <c r="E553" s="59">
        <v>0</v>
      </c>
      <c r="F553" s="59">
        <v>0</v>
      </c>
      <c r="G553" s="59" t="str">
        <f>IF(A553="","",'個人種目(上級Ｓ)'!BD47)</f>
        <v/>
      </c>
      <c r="H553" s="59">
        <v>1</v>
      </c>
    </row>
    <row r="554" spans="1:8" x14ac:dyDescent="0.25">
      <c r="A554" s="59" t="str">
        <f>IF('個人種目(上級Ｓ)'!G48="","",'個人種目(上級Ｓ)'!AP48)</f>
        <v/>
      </c>
      <c r="B554" s="59" t="str">
        <f>IF(A554="","",'個人種目(上級Ｓ)'!AT48)</f>
        <v/>
      </c>
      <c r="C554" s="59" t="str">
        <f>IF(A554="","",'個人種目(上級Ｓ)'!AY48)</f>
        <v/>
      </c>
      <c r="D554" s="59" t="str">
        <f>IF(B554="","",'個人種目(上級Ｓ)'!AF48)</f>
        <v/>
      </c>
      <c r="E554" s="59">
        <v>0</v>
      </c>
      <c r="F554" s="59">
        <v>0</v>
      </c>
      <c r="G554" s="59" t="str">
        <f>IF(A554="","",'個人種目(上級Ｓ)'!BD48)</f>
        <v/>
      </c>
      <c r="H554" s="59">
        <v>1</v>
      </c>
    </row>
    <row r="555" spans="1:8" x14ac:dyDescent="0.25">
      <c r="A555" s="59" t="str">
        <f>IF('個人種目(上級Ｓ)'!G49="","",'個人種目(上級Ｓ)'!AP49)</f>
        <v/>
      </c>
      <c r="B555" s="59" t="str">
        <f>IF(A555="","",'個人種目(上級Ｓ)'!AT49)</f>
        <v/>
      </c>
      <c r="C555" s="59" t="str">
        <f>IF(A555="","",'個人種目(上級Ｓ)'!AY49)</f>
        <v/>
      </c>
      <c r="D555" s="59" t="str">
        <f>IF(B555="","",'個人種目(上級Ｓ)'!AF49)</f>
        <v/>
      </c>
      <c r="E555" s="59">
        <v>0</v>
      </c>
      <c r="F555" s="59">
        <v>0</v>
      </c>
      <c r="G555" s="59" t="str">
        <f>IF(A555="","",'個人種目(上級Ｓ)'!BD49)</f>
        <v/>
      </c>
      <c r="H555" s="59">
        <v>1</v>
      </c>
    </row>
    <row r="556" spans="1:8" x14ac:dyDescent="0.25">
      <c r="A556" s="59" t="str">
        <f>IF('個人種目(上級Ｓ)'!G50="","",'個人種目(上級Ｓ)'!AP50)</f>
        <v/>
      </c>
      <c r="B556" s="59" t="str">
        <f>IF(A556="","",'個人種目(上級Ｓ)'!AT50)</f>
        <v/>
      </c>
      <c r="C556" s="59" t="str">
        <f>IF(A556="","",'個人種目(上級Ｓ)'!AY50)</f>
        <v/>
      </c>
      <c r="D556" s="59" t="str">
        <f>IF(B556="","",'個人種目(上級Ｓ)'!AF50)</f>
        <v/>
      </c>
      <c r="E556" s="59">
        <v>0</v>
      </c>
      <c r="F556" s="59">
        <v>0</v>
      </c>
      <c r="G556" s="59" t="str">
        <f>IF(A556="","",'個人種目(上級Ｓ)'!BD50)</f>
        <v/>
      </c>
      <c r="H556" s="59">
        <v>1</v>
      </c>
    </row>
    <row r="557" spans="1:8" x14ac:dyDescent="0.25">
      <c r="A557" s="59" t="str">
        <f>IF('個人種目(上級Ｓ)'!G51="","",'個人種目(上級Ｓ)'!AP51)</f>
        <v/>
      </c>
      <c r="B557" s="59" t="str">
        <f>IF(A557="","",'個人種目(上級Ｓ)'!AT51)</f>
        <v/>
      </c>
      <c r="C557" s="59" t="str">
        <f>IF(A557="","",'個人種目(上級Ｓ)'!AY51)</f>
        <v/>
      </c>
      <c r="D557" s="59" t="str">
        <f>IF(B557="","",'個人種目(上級Ｓ)'!AF51)</f>
        <v/>
      </c>
      <c r="E557" s="59">
        <v>0</v>
      </c>
      <c r="F557" s="59">
        <v>0</v>
      </c>
      <c r="G557" s="59" t="str">
        <f>IF(A557="","",'個人種目(上級Ｓ)'!BD51)</f>
        <v/>
      </c>
      <c r="H557" s="59">
        <v>1</v>
      </c>
    </row>
    <row r="558" spans="1:8" x14ac:dyDescent="0.25">
      <c r="A558" s="59" t="str">
        <f>IF('個人種目(上級Ｓ)'!G52="","",'個人種目(上級Ｓ)'!AP52)</f>
        <v/>
      </c>
      <c r="B558" s="59" t="str">
        <f>IF(A558="","",'個人種目(上級Ｓ)'!AT52)</f>
        <v/>
      </c>
      <c r="C558" s="59" t="str">
        <f>IF(A558="","",'個人種目(上級Ｓ)'!AY52)</f>
        <v/>
      </c>
      <c r="D558" s="59" t="str">
        <f>IF(B558="","",'個人種目(上級Ｓ)'!AF52)</f>
        <v/>
      </c>
      <c r="E558" s="59">
        <v>0</v>
      </c>
      <c r="F558" s="59">
        <v>0</v>
      </c>
      <c r="G558" s="59" t="str">
        <f>IF(A558="","",'個人種目(上級Ｓ)'!BD52)</f>
        <v/>
      </c>
      <c r="H558" s="59">
        <v>1</v>
      </c>
    </row>
    <row r="559" spans="1:8" x14ac:dyDescent="0.25">
      <c r="A559" s="59" t="str">
        <f>IF('個人種目(上級Ｓ)'!G53="","",'個人種目(上級Ｓ)'!AP53)</f>
        <v/>
      </c>
      <c r="B559" s="59" t="str">
        <f>IF(A559="","",'個人種目(上級Ｓ)'!AT53)</f>
        <v/>
      </c>
      <c r="C559" s="59" t="str">
        <f>IF(A559="","",'個人種目(上級Ｓ)'!AY53)</f>
        <v/>
      </c>
      <c r="D559" s="59" t="str">
        <f>IF(B559="","",'個人種目(上級Ｓ)'!AF53)</f>
        <v/>
      </c>
      <c r="E559" s="59">
        <v>0</v>
      </c>
      <c r="F559" s="59">
        <v>0</v>
      </c>
      <c r="G559" s="59" t="str">
        <f>IF(A559="","",'個人種目(上級Ｓ)'!BD53)</f>
        <v/>
      </c>
      <c r="H559" s="59">
        <v>1</v>
      </c>
    </row>
    <row r="560" spans="1:8" x14ac:dyDescent="0.25">
      <c r="A560" s="59" t="str">
        <f>IF('個人種目(上級Ｓ)'!G54="","",'個人種目(上級Ｓ)'!AP54)</f>
        <v/>
      </c>
      <c r="B560" s="59" t="str">
        <f>IF(A560="","",'個人種目(上級Ｓ)'!AT54)</f>
        <v/>
      </c>
      <c r="C560" s="59" t="str">
        <f>IF(A560="","",'個人種目(上級Ｓ)'!AY54)</f>
        <v/>
      </c>
      <c r="D560" s="59" t="str">
        <f>IF(B560="","",'個人種目(上級Ｓ)'!AF54)</f>
        <v/>
      </c>
      <c r="E560" s="59">
        <v>0</v>
      </c>
      <c r="F560" s="59">
        <v>0</v>
      </c>
      <c r="G560" s="59" t="str">
        <f>IF(A560="","",'個人種目(上級Ｓ)'!BD54)</f>
        <v/>
      </c>
      <c r="H560" s="59">
        <v>1</v>
      </c>
    </row>
    <row r="561" spans="1:8" x14ac:dyDescent="0.25">
      <c r="A561" s="58" t="str">
        <f>IF('個人種目(上級Ｓ)'!G55="","",'個人種目(上級Ｓ)'!AP55)</f>
        <v/>
      </c>
      <c r="B561" s="58" t="str">
        <f>IF(A561="","",'個人種目(上級Ｓ)'!AT55)</f>
        <v/>
      </c>
      <c r="C561" s="58" t="str">
        <f>IF(A561="","",'個人種目(上級Ｓ)'!AY55)</f>
        <v/>
      </c>
      <c r="D561" s="58" t="str">
        <f>IF(B561="","",'個人種目(上級Ｓ)'!AF55)</f>
        <v/>
      </c>
      <c r="E561" s="58">
        <v>0</v>
      </c>
      <c r="F561" s="58">
        <v>0</v>
      </c>
      <c r="G561" s="58" t="str">
        <f>IF(A561="","",'個人種目(上級Ｓ)'!BD55)</f>
        <v/>
      </c>
      <c r="H561" s="58">
        <v>1</v>
      </c>
    </row>
    <row r="562" spans="1:8" x14ac:dyDescent="0.25">
      <c r="A562" s="59"/>
      <c r="B562" s="59"/>
      <c r="C562" s="59"/>
      <c r="D562" s="59"/>
      <c r="E562" s="59"/>
      <c r="F562" s="59"/>
      <c r="G562" s="59"/>
      <c r="H562" s="59"/>
    </row>
    <row r="563" spans="1:8" x14ac:dyDescent="0.25">
      <c r="A563" s="58"/>
      <c r="B563" s="58"/>
      <c r="C563" s="58"/>
      <c r="D563" s="58"/>
      <c r="E563" s="58"/>
      <c r="F563" s="58"/>
      <c r="G563" s="58"/>
      <c r="H563" s="58"/>
    </row>
    <row r="564" spans="1:8" x14ac:dyDescent="0.25">
      <c r="A564" s="59" t="str">
        <f>IF('個人種目(上級Ｓ)'!G58="","",'個人種目(上級Ｓ)'!AP58)</f>
        <v/>
      </c>
      <c r="B564" s="59" t="str">
        <f>IF(A564="","",'個人種目(上級Ｓ)'!AT58)</f>
        <v/>
      </c>
      <c r="C564" s="59" t="str">
        <f>IF(A564="","",'個人種目(上級Ｓ)'!AY58)</f>
        <v/>
      </c>
      <c r="D564" s="59" t="str">
        <f>IF(B564="","",'個人種目(上級Ｓ)'!AF58)</f>
        <v/>
      </c>
      <c r="E564" s="59">
        <v>0</v>
      </c>
      <c r="F564" s="59">
        <v>5</v>
      </c>
      <c r="G564" s="59" t="str">
        <f>IF(A564="","",'個人種目(上級Ｓ)'!BD58)</f>
        <v/>
      </c>
      <c r="H564" s="59">
        <v>1</v>
      </c>
    </row>
    <row r="565" spans="1:8" x14ac:dyDescent="0.25">
      <c r="A565" s="59" t="str">
        <f>IF('個人種目(上級Ｓ)'!G59="","",'個人種目(上級Ｓ)'!AP59)</f>
        <v/>
      </c>
      <c r="B565" s="59" t="str">
        <f>IF(A565="","",'個人種目(上級Ｓ)'!AT59)</f>
        <v/>
      </c>
      <c r="C565" s="59" t="str">
        <f>IF(A565="","",'個人種目(上級Ｓ)'!AY59)</f>
        <v/>
      </c>
      <c r="D565" s="59" t="str">
        <f>IF(B565="","",'個人種目(上級Ｓ)'!AF59)</f>
        <v/>
      </c>
      <c r="E565" s="59">
        <v>0</v>
      </c>
      <c r="F565" s="59">
        <v>5</v>
      </c>
      <c r="G565" s="59" t="str">
        <f>IF(A565="","",'個人種目(上級Ｓ)'!BD59)</f>
        <v/>
      </c>
      <c r="H565" s="59">
        <v>1</v>
      </c>
    </row>
    <row r="566" spans="1:8" x14ac:dyDescent="0.25">
      <c r="A566" s="59" t="str">
        <f>IF('個人種目(上級Ｓ)'!G60="","",'個人種目(上級Ｓ)'!AP60)</f>
        <v/>
      </c>
      <c r="B566" s="59" t="str">
        <f>IF(A566="","",'個人種目(上級Ｓ)'!AT60)</f>
        <v/>
      </c>
      <c r="C566" s="59" t="str">
        <f>IF(A566="","",'個人種目(上級Ｓ)'!AY60)</f>
        <v/>
      </c>
      <c r="D566" s="59" t="str">
        <f>IF(B566="","",'個人種目(上級Ｓ)'!AF60)</f>
        <v/>
      </c>
      <c r="E566" s="59">
        <v>0</v>
      </c>
      <c r="F566" s="59">
        <v>5</v>
      </c>
      <c r="G566" s="59" t="str">
        <f>IF(A566="","",'個人種目(上級Ｓ)'!BD60)</f>
        <v/>
      </c>
      <c r="H566" s="59">
        <v>1</v>
      </c>
    </row>
    <row r="567" spans="1:8" x14ac:dyDescent="0.25">
      <c r="A567" s="59" t="str">
        <f>IF('個人種目(上級Ｓ)'!G61="","",'個人種目(上級Ｓ)'!AP61)</f>
        <v/>
      </c>
      <c r="B567" s="59" t="str">
        <f>IF(A567="","",'個人種目(上級Ｓ)'!AT61)</f>
        <v/>
      </c>
      <c r="C567" s="59" t="str">
        <f>IF(A567="","",'個人種目(上級Ｓ)'!AY61)</f>
        <v/>
      </c>
      <c r="D567" s="59" t="str">
        <f>IF(B567="","",'個人種目(上級Ｓ)'!AF61)</f>
        <v/>
      </c>
      <c r="E567" s="59">
        <v>0</v>
      </c>
      <c r="F567" s="59">
        <v>5</v>
      </c>
      <c r="G567" s="59" t="str">
        <f>IF(A567="","",'個人種目(上級Ｓ)'!BD61)</f>
        <v/>
      </c>
      <c r="H567" s="59">
        <v>1</v>
      </c>
    </row>
    <row r="568" spans="1:8" x14ac:dyDescent="0.25">
      <c r="A568" s="59" t="str">
        <f>IF('個人種目(上級Ｓ)'!G62="","",'個人種目(上級Ｓ)'!AP62)</f>
        <v/>
      </c>
      <c r="B568" s="59" t="str">
        <f>IF(A568="","",'個人種目(上級Ｓ)'!AT62)</f>
        <v/>
      </c>
      <c r="C568" s="59" t="str">
        <f>IF(A568="","",'個人種目(上級Ｓ)'!AY62)</f>
        <v/>
      </c>
      <c r="D568" s="59" t="str">
        <f>IF(B568="","",'個人種目(上級Ｓ)'!AF62)</f>
        <v/>
      </c>
      <c r="E568" s="59">
        <v>0</v>
      </c>
      <c r="F568" s="59">
        <v>5</v>
      </c>
      <c r="G568" s="59" t="str">
        <f>IF(A568="","",'個人種目(上級Ｓ)'!BD62)</f>
        <v/>
      </c>
      <c r="H568" s="59">
        <v>1</v>
      </c>
    </row>
    <row r="569" spans="1:8" x14ac:dyDescent="0.25">
      <c r="A569" s="59" t="str">
        <f>IF('個人種目(上級Ｓ)'!G63="","",'個人種目(上級Ｓ)'!AP63)</f>
        <v/>
      </c>
      <c r="B569" s="59" t="str">
        <f>IF(A569="","",'個人種目(上級Ｓ)'!AT63)</f>
        <v/>
      </c>
      <c r="C569" s="59" t="str">
        <f>IF(A569="","",'個人種目(上級Ｓ)'!AY63)</f>
        <v/>
      </c>
      <c r="D569" s="59" t="str">
        <f>IF(B569="","",'個人種目(上級Ｓ)'!AF63)</f>
        <v/>
      </c>
      <c r="E569" s="59">
        <v>0</v>
      </c>
      <c r="F569" s="59">
        <v>5</v>
      </c>
      <c r="G569" s="59" t="str">
        <f>IF(A569="","",'個人種目(上級Ｓ)'!BD63)</f>
        <v/>
      </c>
      <c r="H569" s="59">
        <v>1</v>
      </c>
    </row>
    <row r="570" spans="1:8" x14ac:dyDescent="0.25">
      <c r="A570" s="59" t="str">
        <f>IF('個人種目(上級Ｓ)'!G64="","",'個人種目(上級Ｓ)'!AP64)</f>
        <v/>
      </c>
      <c r="B570" s="59" t="str">
        <f>IF(A570="","",'個人種目(上級Ｓ)'!AT64)</f>
        <v/>
      </c>
      <c r="C570" s="59" t="str">
        <f>IF(A570="","",'個人種目(上級Ｓ)'!AY64)</f>
        <v/>
      </c>
      <c r="D570" s="59" t="str">
        <f>IF(B570="","",'個人種目(上級Ｓ)'!AF64)</f>
        <v/>
      </c>
      <c r="E570" s="59">
        <v>0</v>
      </c>
      <c r="F570" s="59">
        <v>5</v>
      </c>
      <c r="G570" s="59" t="str">
        <f>IF(A570="","",'個人種目(上級Ｓ)'!BD64)</f>
        <v/>
      </c>
      <c r="H570" s="59">
        <v>1</v>
      </c>
    </row>
    <row r="571" spans="1:8" x14ac:dyDescent="0.25">
      <c r="A571" s="59" t="str">
        <f>IF('個人種目(上級Ｓ)'!G65="","",'個人種目(上級Ｓ)'!AP65)</f>
        <v/>
      </c>
      <c r="B571" s="59" t="str">
        <f>IF(A571="","",'個人種目(上級Ｓ)'!AT65)</f>
        <v/>
      </c>
      <c r="C571" s="59" t="str">
        <f>IF(A571="","",'個人種目(上級Ｓ)'!AY65)</f>
        <v/>
      </c>
      <c r="D571" s="59" t="str">
        <f>IF(B571="","",'個人種目(上級Ｓ)'!AF65)</f>
        <v/>
      </c>
      <c r="E571" s="59">
        <v>0</v>
      </c>
      <c r="F571" s="59">
        <v>5</v>
      </c>
      <c r="G571" s="59" t="str">
        <f>IF(A571="","",'個人種目(上級Ｓ)'!BD65)</f>
        <v/>
      </c>
      <c r="H571" s="59">
        <v>1</v>
      </c>
    </row>
    <row r="572" spans="1:8" x14ac:dyDescent="0.25">
      <c r="A572" s="59" t="str">
        <f>IF('個人種目(上級Ｓ)'!G66="","",'個人種目(上級Ｓ)'!AP66)</f>
        <v/>
      </c>
      <c r="B572" s="59" t="str">
        <f>IF(A572="","",'個人種目(上級Ｓ)'!AT66)</f>
        <v/>
      </c>
      <c r="C572" s="59" t="str">
        <f>IF(A572="","",'個人種目(上級Ｓ)'!AY66)</f>
        <v/>
      </c>
      <c r="D572" s="59" t="str">
        <f>IF(B572="","",'個人種目(上級Ｓ)'!AF66)</f>
        <v/>
      </c>
      <c r="E572" s="59">
        <v>0</v>
      </c>
      <c r="F572" s="59">
        <v>5</v>
      </c>
      <c r="G572" s="59" t="str">
        <f>IF(A572="","",'個人種目(上級Ｓ)'!BD66)</f>
        <v/>
      </c>
      <c r="H572" s="59">
        <v>1</v>
      </c>
    </row>
    <row r="573" spans="1:8" x14ac:dyDescent="0.25">
      <c r="A573" s="59" t="str">
        <f>IF('個人種目(上級Ｓ)'!G67="","",'個人種目(上級Ｓ)'!AP67)</f>
        <v/>
      </c>
      <c r="B573" s="59" t="str">
        <f>IF(A573="","",'個人種目(上級Ｓ)'!AT67)</f>
        <v/>
      </c>
      <c r="C573" s="59" t="str">
        <f>IF(A573="","",'個人種目(上級Ｓ)'!AY67)</f>
        <v/>
      </c>
      <c r="D573" s="59" t="str">
        <f>IF(B573="","",'個人種目(上級Ｓ)'!AF67)</f>
        <v/>
      </c>
      <c r="E573" s="59">
        <v>0</v>
      </c>
      <c r="F573" s="59">
        <v>5</v>
      </c>
      <c r="G573" s="59" t="str">
        <f>IF(A573="","",'個人種目(上級Ｓ)'!BD67)</f>
        <v/>
      </c>
      <c r="H573" s="59">
        <v>1</v>
      </c>
    </row>
    <row r="574" spans="1:8" x14ac:dyDescent="0.25">
      <c r="A574" s="59" t="str">
        <f>IF('個人種目(上級Ｓ)'!G68="","",'個人種目(上級Ｓ)'!AP68)</f>
        <v/>
      </c>
      <c r="B574" s="59" t="str">
        <f>IF(A574="","",'個人種目(上級Ｓ)'!AT68)</f>
        <v/>
      </c>
      <c r="C574" s="59" t="str">
        <f>IF(A574="","",'個人種目(上級Ｓ)'!AY68)</f>
        <v/>
      </c>
      <c r="D574" s="59" t="str">
        <f>IF(B574="","",'個人種目(上級Ｓ)'!AF68)</f>
        <v/>
      </c>
      <c r="E574" s="59">
        <v>0</v>
      </c>
      <c r="F574" s="59">
        <v>5</v>
      </c>
      <c r="G574" s="59" t="str">
        <f>IF(A574="","",'個人種目(上級Ｓ)'!BD68)</f>
        <v/>
      </c>
      <c r="H574" s="59">
        <v>1</v>
      </c>
    </row>
    <row r="575" spans="1:8" x14ac:dyDescent="0.25">
      <c r="A575" s="59" t="str">
        <f>IF('個人種目(上級Ｓ)'!G69="","",'個人種目(上級Ｓ)'!AP69)</f>
        <v/>
      </c>
      <c r="B575" s="59" t="str">
        <f>IF(A575="","",'個人種目(上級Ｓ)'!AT69)</f>
        <v/>
      </c>
      <c r="C575" s="59" t="str">
        <f>IF(A575="","",'個人種目(上級Ｓ)'!AY69)</f>
        <v/>
      </c>
      <c r="D575" s="59" t="str">
        <f>IF(B575="","",'個人種目(上級Ｓ)'!AF69)</f>
        <v/>
      </c>
      <c r="E575" s="59">
        <v>0</v>
      </c>
      <c r="F575" s="59">
        <v>5</v>
      </c>
      <c r="G575" s="59" t="str">
        <f>IF(A575="","",'個人種目(上級Ｓ)'!BD69)</f>
        <v/>
      </c>
      <c r="H575" s="59">
        <v>1</v>
      </c>
    </row>
    <row r="576" spans="1:8" x14ac:dyDescent="0.25">
      <c r="A576" s="59" t="str">
        <f>IF('個人種目(上級Ｓ)'!G70="","",'個人種目(上級Ｓ)'!AP70)</f>
        <v/>
      </c>
      <c r="B576" s="59" t="str">
        <f>IF(A576="","",'個人種目(上級Ｓ)'!AT70)</f>
        <v/>
      </c>
      <c r="C576" s="59" t="str">
        <f>IF(A576="","",'個人種目(上級Ｓ)'!AY70)</f>
        <v/>
      </c>
      <c r="D576" s="59" t="str">
        <f>IF(B576="","",'個人種目(上級Ｓ)'!AF70)</f>
        <v/>
      </c>
      <c r="E576" s="59">
        <v>0</v>
      </c>
      <c r="F576" s="59">
        <v>5</v>
      </c>
      <c r="G576" s="59" t="str">
        <f>IF(A576="","",'個人種目(上級Ｓ)'!BD70)</f>
        <v/>
      </c>
      <c r="H576" s="59">
        <v>1</v>
      </c>
    </row>
    <row r="577" spans="1:8" x14ac:dyDescent="0.25">
      <c r="A577" s="59" t="str">
        <f>IF('個人種目(上級Ｓ)'!G71="","",'個人種目(上級Ｓ)'!AP71)</f>
        <v/>
      </c>
      <c r="B577" s="59" t="str">
        <f>IF(A577="","",'個人種目(上級Ｓ)'!AT71)</f>
        <v/>
      </c>
      <c r="C577" s="59" t="str">
        <f>IF(A577="","",'個人種目(上級Ｓ)'!AY71)</f>
        <v/>
      </c>
      <c r="D577" s="59" t="str">
        <f>IF(B577="","",'個人種目(上級Ｓ)'!AF71)</f>
        <v/>
      </c>
      <c r="E577" s="59">
        <v>0</v>
      </c>
      <c r="F577" s="59">
        <v>5</v>
      </c>
      <c r="G577" s="59" t="str">
        <f>IF(A577="","",'個人種目(上級Ｓ)'!BD71)</f>
        <v/>
      </c>
      <c r="H577" s="59">
        <v>1</v>
      </c>
    </row>
    <row r="578" spans="1:8" x14ac:dyDescent="0.25">
      <c r="A578" s="59" t="str">
        <f>IF('個人種目(上級Ｓ)'!G72="","",'個人種目(上級Ｓ)'!AP72)</f>
        <v/>
      </c>
      <c r="B578" s="59" t="str">
        <f>IF(A578="","",'個人種目(上級Ｓ)'!AT72)</f>
        <v/>
      </c>
      <c r="C578" s="59" t="str">
        <f>IF(A578="","",'個人種目(上級Ｓ)'!AY72)</f>
        <v/>
      </c>
      <c r="D578" s="59" t="str">
        <f>IF(B578="","",'個人種目(上級Ｓ)'!AF72)</f>
        <v/>
      </c>
      <c r="E578" s="59">
        <v>0</v>
      </c>
      <c r="F578" s="59">
        <v>5</v>
      </c>
      <c r="G578" s="59" t="str">
        <f>IF(A578="","",'個人種目(上級Ｓ)'!BD72)</f>
        <v/>
      </c>
      <c r="H578" s="59">
        <v>1</v>
      </c>
    </row>
    <row r="579" spans="1:8" x14ac:dyDescent="0.25">
      <c r="A579" s="59" t="str">
        <f>IF('個人種目(上級Ｓ)'!G73="","",'個人種目(上級Ｓ)'!AP73)</f>
        <v/>
      </c>
      <c r="B579" s="59" t="str">
        <f>IF(A579="","",'個人種目(上級Ｓ)'!AT73)</f>
        <v/>
      </c>
      <c r="C579" s="59" t="str">
        <f>IF(A579="","",'個人種目(上級Ｓ)'!AY73)</f>
        <v/>
      </c>
      <c r="D579" s="59" t="str">
        <f>IF(B579="","",'個人種目(上級Ｓ)'!AF73)</f>
        <v/>
      </c>
      <c r="E579" s="59">
        <v>0</v>
      </c>
      <c r="F579" s="59">
        <v>5</v>
      </c>
      <c r="G579" s="59" t="str">
        <f>IF(A579="","",'個人種目(上級Ｓ)'!BD73)</f>
        <v/>
      </c>
      <c r="H579" s="59">
        <v>1</v>
      </c>
    </row>
    <row r="580" spans="1:8" x14ac:dyDescent="0.25">
      <c r="A580" s="59" t="str">
        <f>IF('個人種目(上級Ｓ)'!G74="","",'個人種目(上級Ｓ)'!AP74)</f>
        <v/>
      </c>
      <c r="B580" s="59" t="str">
        <f>IF(A580="","",'個人種目(上級Ｓ)'!AT74)</f>
        <v/>
      </c>
      <c r="C580" s="59" t="str">
        <f>IF(A580="","",'個人種目(上級Ｓ)'!AY74)</f>
        <v/>
      </c>
      <c r="D580" s="59" t="str">
        <f>IF(B580="","",'個人種目(上級Ｓ)'!AF74)</f>
        <v/>
      </c>
      <c r="E580" s="59">
        <v>0</v>
      </c>
      <c r="F580" s="59">
        <v>5</v>
      </c>
      <c r="G580" s="59" t="str">
        <f>IF(A580="","",'個人種目(上級Ｓ)'!BD74)</f>
        <v/>
      </c>
      <c r="H580" s="59">
        <v>1</v>
      </c>
    </row>
    <row r="581" spans="1:8" x14ac:dyDescent="0.25">
      <c r="A581" s="59" t="str">
        <f>IF('個人種目(上級Ｓ)'!G75="","",'個人種目(上級Ｓ)'!AP75)</f>
        <v/>
      </c>
      <c r="B581" s="59" t="str">
        <f>IF(A581="","",'個人種目(上級Ｓ)'!AT75)</f>
        <v/>
      </c>
      <c r="C581" s="59" t="str">
        <f>IF(A581="","",'個人種目(上級Ｓ)'!AY75)</f>
        <v/>
      </c>
      <c r="D581" s="59" t="str">
        <f>IF(B581="","",'個人種目(上級Ｓ)'!AF75)</f>
        <v/>
      </c>
      <c r="E581" s="59">
        <v>0</v>
      </c>
      <c r="F581" s="59">
        <v>5</v>
      </c>
      <c r="G581" s="59" t="str">
        <f>IF(A581="","",'個人種目(上級Ｓ)'!BD75)</f>
        <v/>
      </c>
      <c r="H581" s="59">
        <v>1</v>
      </c>
    </row>
    <row r="582" spans="1:8" x14ac:dyDescent="0.25">
      <c r="A582" s="59" t="str">
        <f>IF('個人種目(上級Ｓ)'!G76="","",'個人種目(上級Ｓ)'!AP76)</f>
        <v/>
      </c>
      <c r="B582" s="59" t="str">
        <f>IF(A582="","",'個人種目(上級Ｓ)'!AT76)</f>
        <v/>
      </c>
      <c r="C582" s="59" t="str">
        <f>IF(A582="","",'個人種目(上級Ｓ)'!AY76)</f>
        <v/>
      </c>
      <c r="D582" s="59" t="str">
        <f>IF(B582="","",'個人種目(上級Ｓ)'!AF76)</f>
        <v/>
      </c>
      <c r="E582" s="59">
        <v>0</v>
      </c>
      <c r="F582" s="59">
        <v>5</v>
      </c>
      <c r="G582" s="59" t="str">
        <f>IF(A582="","",'個人種目(上級Ｓ)'!BD76)</f>
        <v/>
      </c>
      <c r="H582" s="59">
        <v>1</v>
      </c>
    </row>
    <row r="583" spans="1:8" x14ac:dyDescent="0.25">
      <c r="A583" s="59" t="str">
        <f>IF('個人種目(上級Ｓ)'!G77="","",'個人種目(上級Ｓ)'!AP77)</f>
        <v/>
      </c>
      <c r="B583" s="59" t="str">
        <f>IF(A583="","",'個人種目(上級Ｓ)'!AT77)</f>
        <v/>
      </c>
      <c r="C583" s="59" t="str">
        <f>IF(A583="","",'個人種目(上級Ｓ)'!AY77)</f>
        <v/>
      </c>
      <c r="D583" s="59" t="str">
        <f>IF(B583="","",'個人種目(上級Ｓ)'!AF77)</f>
        <v/>
      </c>
      <c r="E583" s="59">
        <v>0</v>
      </c>
      <c r="F583" s="59">
        <v>5</v>
      </c>
      <c r="G583" s="59" t="str">
        <f>IF(A583="","",'個人種目(上級Ｓ)'!BD77)</f>
        <v/>
      </c>
      <c r="H583" s="59">
        <v>1</v>
      </c>
    </row>
    <row r="584" spans="1:8" x14ac:dyDescent="0.25">
      <c r="A584" s="59" t="str">
        <f>IF('個人種目(上級Ｓ)'!G78="","",'個人種目(上級Ｓ)'!AP78)</f>
        <v/>
      </c>
      <c r="B584" s="59" t="str">
        <f>IF(A584="","",'個人種目(上級Ｓ)'!AT78)</f>
        <v/>
      </c>
      <c r="C584" s="59" t="str">
        <f>IF(A584="","",'個人種目(上級Ｓ)'!AY78)</f>
        <v/>
      </c>
      <c r="D584" s="59" t="str">
        <f>IF(B584="","",'個人種目(上級Ｓ)'!AF78)</f>
        <v/>
      </c>
      <c r="E584" s="59">
        <v>0</v>
      </c>
      <c r="F584" s="59">
        <v>5</v>
      </c>
      <c r="G584" s="59" t="str">
        <f>IF(A584="","",'個人種目(上級Ｓ)'!BD78)</f>
        <v/>
      </c>
      <c r="H584" s="59">
        <v>1</v>
      </c>
    </row>
    <row r="585" spans="1:8" x14ac:dyDescent="0.25">
      <c r="A585" s="59" t="str">
        <f>IF('個人種目(上級Ｓ)'!G79="","",'個人種目(上級Ｓ)'!AP79)</f>
        <v/>
      </c>
      <c r="B585" s="59" t="str">
        <f>IF(A585="","",'個人種目(上級Ｓ)'!AT79)</f>
        <v/>
      </c>
      <c r="C585" s="59" t="str">
        <f>IF(A585="","",'個人種目(上級Ｓ)'!AY79)</f>
        <v/>
      </c>
      <c r="D585" s="59" t="str">
        <f>IF(B585="","",'個人種目(上級Ｓ)'!AF79)</f>
        <v/>
      </c>
      <c r="E585" s="59">
        <v>0</v>
      </c>
      <c r="F585" s="59">
        <v>5</v>
      </c>
      <c r="G585" s="59" t="str">
        <f>IF(A585="","",'個人種目(上級Ｓ)'!BD79)</f>
        <v/>
      </c>
      <c r="H585" s="59">
        <v>1</v>
      </c>
    </row>
    <row r="586" spans="1:8" x14ac:dyDescent="0.25">
      <c r="A586" s="59" t="str">
        <f>IF('個人種目(上級Ｓ)'!G80="","",'個人種目(上級Ｓ)'!AP80)</f>
        <v/>
      </c>
      <c r="B586" s="59" t="str">
        <f>IF(A586="","",'個人種目(上級Ｓ)'!AT80)</f>
        <v/>
      </c>
      <c r="C586" s="59" t="str">
        <f>IF(A586="","",'個人種目(上級Ｓ)'!AY80)</f>
        <v/>
      </c>
      <c r="D586" s="59" t="str">
        <f>IF(B586="","",'個人種目(上級Ｓ)'!AF80)</f>
        <v/>
      </c>
      <c r="E586" s="59">
        <v>0</v>
      </c>
      <c r="F586" s="59">
        <v>5</v>
      </c>
      <c r="G586" s="59" t="str">
        <f>IF(A586="","",'個人種目(上級Ｓ)'!BD80)</f>
        <v/>
      </c>
      <c r="H586" s="59">
        <v>1</v>
      </c>
    </row>
    <row r="587" spans="1:8" x14ac:dyDescent="0.25">
      <c r="A587" s="59" t="str">
        <f>IF('個人種目(上級Ｓ)'!G81="","",'個人種目(上級Ｓ)'!AP81)</f>
        <v/>
      </c>
      <c r="B587" s="59" t="str">
        <f>IF(A587="","",'個人種目(上級Ｓ)'!AT81)</f>
        <v/>
      </c>
      <c r="C587" s="59" t="str">
        <f>IF(A587="","",'個人種目(上級Ｓ)'!AY81)</f>
        <v/>
      </c>
      <c r="D587" s="59" t="str">
        <f>IF(B587="","",'個人種目(上級Ｓ)'!AF81)</f>
        <v/>
      </c>
      <c r="E587" s="59">
        <v>0</v>
      </c>
      <c r="F587" s="59">
        <v>5</v>
      </c>
      <c r="G587" s="59" t="str">
        <f>IF(A587="","",'個人種目(上級Ｓ)'!BD81)</f>
        <v/>
      </c>
      <c r="H587" s="59">
        <v>1</v>
      </c>
    </row>
    <row r="588" spans="1:8" x14ac:dyDescent="0.25">
      <c r="A588" s="59" t="str">
        <f>IF('個人種目(上級Ｓ)'!G82="","",'個人種目(上級Ｓ)'!AP82)</f>
        <v/>
      </c>
      <c r="B588" s="59" t="str">
        <f>IF(A588="","",'個人種目(上級Ｓ)'!AT82)</f>
        <v/>
      </c>
      <c r="C588" s="59" t="str">
        <f>IF(A588="","",'個人種目(上級Ｓ)'!AY82)</f>
        <v/>
      </c>
      <c r="D588" s="59" t="str">
        <f>IF(B588="","",'個人種目(上級Ｓ)'!AF82)</f>
        <v/>
      </c>
      <c r="E588" s="59">
        <v>0</v>
      </c>
      <c r="F588" s="59">
        <v>5</v>
      </c>
      <c r="G588" s="59" t="str">
        <f>IF(A588="","",'個人種目(上級Ｓ)'!BD82)</f>
        <v/>
      </c>
      <c r="H588" s="59">
        <v>1</v>
      </c>
    </row>
    <row r="589" spans="1:8" x14ac:dyDescent="0.25">
      <c r="A589" s="59" t="str">
        <f>IF('個人種目(上級Ｓ)'!G83="","",'個人種目(上級Ｓ)'!AP83)</f>
        <v/>
      </c>
      <c r="B589" s="59" t="str">
        <f>IF(A589="","",'個人種目(上級Ｓ)'!AT83)</f>
        <v/>
      </c>
      <c r="C589" s="59" t="str">
        <f>IF(A589="","",'個人種目(上級Ｓ)'!AY83)</f>
        <v/>
      </c>
      <c r="D589" s="59" t="str">
        <f>IF(B589="","",'個人種目(上級Ｓ)'!AF83)</f>
        <v/>
      </c>
      <c r="E589" s="59">
        <v>0</v>
      </c>
      <c r="F589" s="59">
        <v>5</v>
      </c>
      <c r="G589" s="59" t="str">
        <f>IF(A589="","",'個人種目(上級Ｓ)'!BD83)</f>
        <v/>
      </c>
      <c r="H589" s="59">
        <v>1</v>
      </c>
    </row>
    <row r="590" spans="1:8" x14ac:dyDescent="0.25">
      <c r="A590" s="59" t="str">
        <f>IF('個人種目(上級Ｓ)'!G84="","",'個人種目(上級Ｓ)'!AP84)</f>
        <v/>
      </c>
      <c r="B590" s="59" t="str">
        <f>IF(A590="","",'個人種目(上級Ｓ)'!AT84)</f>
        <v/>
      </c>
      <c r="C590" s="59" t="str">
        <f>IF(A590="","",'個人種目(上級Ｓ)'!AY84)</f>
        <v/>
      </c>
      <c r="D590" s="59" t="str">
        <f>IF(B590="","",'個人種目(上級Ｓ)'!AF84)</f>
        <v/>
      </c>
      <c r="E590" s="59">
        <v>0</v>
      </c>
      <c r="F590" s="59">
        <v>5</v>
      </c>
      <c r="G590" s="59" t="str">
        <f>IF(A590="","",'個人種目(上級Ｓ)'!BD84)</f>
        <v/>
      </c>
      <c r="H590" s="59">
        <v>1</v>
      </c>
    </row>
    <row r="591" spans="1:8" x14ac:dyDescent="0.25">
      <c r="A591" s="59" t="str">
        <f>IF('個人種目(上級Ｓ)'!G85="","",'個人種目(上級Ｓ)'!AP85)</f>
        <v/>
      </c>
      <c r="B591" s="59" t="str">
        <f>IF(A591="","",'個人種目(上級Ｓ)'!AT85)</f>
        <v/>
      </c>
      <c r="C591" s="59" t="str">
        <f>IF(A591="","",'個人種目(上級Ｓ)'!AY85)</f>
        <v/>
      </c>
      <c r="D591" s="59" t="str">
        <f>IF(B591="","",'個人種目(上級Ｓ)'!AF85)</f>
        <v/>
      </c>
      <c r="E591" s="59">
        <v>0</v>
      </c>
      <c r="F591" s="59">
        <v>5</v>
      </c>
      <c r="G591" s="59" t="str">
        <f>IF(A591="","",'個人種目(上級Ｓ)'!BD85)</f>
        <v/>
      </c>
      <c r="H591" s="59">
        <v>1</v>
      </c>
    </row>
    <row r="592" spans="1:8" x14ac:dyDescent="0.25">
      <c r="A592" s="59" t="str">
        <f>IF('個人種目(上級Ｓ)'!G86="","",'個人種目(上級Ｓ)'!AP86)</f>
        <v/>
      </c>
      <c r="B592" s="59" t="str">
        <f>IF(A592="","",'個人種目(上級Ｓ)'!AT86)</f>
        <v/>
      </c>
      <c r="C592" s="59" t="str">
        <f>IF(A592="","",'個人種目(上級Ｓ)'!AY86)</f>
        <v/>
      </c>
      <c r="D592" s="59" t="str">
        <f>IF(B592="","",'個人種目(上級Ｓ)'!AF86)</f>
        <v/>
      </c>
      <c r="E592" s="59">
        <v>0</v>
      </c>
      <c r="F592" s="59">
        <v>5</v>
      </c>
      <c r="G592" s="59" t="str">
        <f>IF(A592="","",'個人種目(上級Ｓ)'!BD86)</f>
        <v/>
      </c>
      <c r="H592" s="59">
        <v>1</v>
      </c>
    </row>
    <row r="593" spans="1:8" x14ac:dyDescent="0.25">
      <c r="A593" s="59" t="str">
        <f>IF('個人種目(上級Ｓ)'!G87="","",'個人種目(上級Ｓ)'!AP87)</f>
        <v/>
      </c>
      <c r="B593" s="59" t="str">
        <f>IF(A593="","",'個人種目(上級Ｓ)'!AT87)</f>
        <v/>
      </c>
      <c r="C593" s="59" t="str">
        <f>IF(A593="","",'個人種目(上級Ｓ)'!AY87)</f>
        <v/>
      </c>
      <c r="D593" s="59" t="str">
        <f>IF(B593="","",'個人種目(上級Ｓ)'!AF87)</f>
        <v/>
      </c>
      <c r="E593" s="59">
        <v>0</v>
      </c>
      <c r="F593" s="59">
        <v>5</v>
      </c>
      <c r="G593" s="59" t="str">
        <f>IF(A593="","",'個人種目(上級Ｓ)'!BD87)</f>
        <v/>
      </c>
      <c r="H593" s="59">
        <v>1</v>
      </c>
    </row>
    <row r="594" spans="1:8" x14ac:dyDescent="0.25">
      <c r="A594" s="59" t="str">
        <f>IF('個人種目(上級Ｓ)'!G88="","",'個人種目(上級Ｓ)'!AP88)</f>
        <v/>
      </c>
      <c r="B594" s="59" t="str">
        <f>IF(A594="","",'個人種目(上級Ｓ)'!AT88)</f>
        <v/>
      </c>
      <c r="C594" s="59" t="str">
        <f>IF(A594="","",'個人種目(上級Ｓ)'!AY88)</f>
        <v/>
      </c>
      <c r="D594" s="59" t="str">
        <f>IF(B594="","",'個人種目(上級Ｓ)'!AF88)</f>
        <v/>
      </c>
      <c r="E594" s="59">
        <v>0</v>
      </c>
      <c r="F594" s="59">
        <v>5</v>
      </c>
      <c r="G594" s="59" t="str">
        <f>IF(A594="","",'個人種目(上級Ｓ)'!BD88)</f>
        <v/>
      </c>
      <c r="H594" s="59">
        <v>1</v>
      </c>
    </row>
    <row r="595" spans="1:8" x14ac:dyDescent="0.25">
      <c r="A595" s="59" t="str">
        <f>IF('個人種目(上級Ｓ)'!G89="","",'個人種目(上級Ｓ)'!AP89)</f>
        <v/>
      </c>
      <c r="B595" s="59" t="str">
        <f>IF(A595="","",'個人種目(上級Ｓ)'!AT89)</f>
        <v/>
      </c>
      <c r="C595" s="59" t="str">
        <f>IF(A595="","",'個人種目(上級Ｓ)'!AY89)</f>
        <v/>
      </c>
      <c r="D595" s="59" t="str">
        <f>IF(B595="","",'個人種目(上級Ｓ)'!AF89)</f>
        <v/>
      </c>
      <c r="E595" s="59">
        <v>0</v>
      </c>
      <c r="F595" s="59">
        <v>5</v>
      </c>
      <c r="G595" s="59" t="str">
        <f>IF(A595="","",'個人種目(上級Ｓ)'!BD89)</f>
        <v/>
      </c>
      <c r="H595" s="59">
        <v>1</v>
      </c>
    </row>
    <row r="596" spans="1:8" x14ac:dyDescent="0.25">
      <c r="A596" s="59" t="str">
        <f>IF('個人種目(上級Ｓ)'!G90="","",'個人種目(上級Ｓ)'!AP90)</f>
        <v/>
      </c>
      <c r="B596" s="59" t="str">
        <f>IF(A596="","",'個人種目(上級Ｓ)'!AT90)</f>
        <v/>
      </c>
      <c r="C596" s="59" t="str">
        <f>IF(A596="","",'個人種目(上級Ｓ)'!AY90)</f>
        <v/>
      </c>
      <c r="D596" s="59" t="str">
        <f>IF(B596="","",'個人種目(上級Ｓ)'!AF90)</f>
        <v/>
      </c>
      <c r="E596" s="59">
        <v>0</v>
      </c>
      <c r="F596" s="59">
        <v>5</v>
      </c>
      <c r="G596" s="59" t="str">
        <f>IF(A596="","",'個人種目(上級Ｓ)'!BD90)</f>
        <v/>
      </c>
      <c r="H596" s="59">
        <v>1</v>
      </c>
    </row>
    <row r="597" spans="1:8" x14ac:dyDescent="0.25">
      <c r="A597" s="59" t="str">
        <f>IF('個人種目(上級Ｓ)'!G91="","",'個人種目(上級Ｓ)'!AP91)</f>
        <v/>
      </c>
      <c r="B597" s="59" t="str">
        <f>IF(A597="","",'個人種目(上級Ｓ)'!AT91)</f>
        <v/>
      </c>
      <c r="C597" s="59" t="str">
        <f>IF(A597="","",'個人種目(上級Ｓ)'!AY91)</f>
        <v/>
      </c>
      <c r="D597" s="59" t="str">
        <f>IF(B597="","",'個人種目(上級Ｓ)'!AF91)</f>
        <v/>
      </c>
      <c r="E597" s="59">
        <v>0</v>
      </c>
      <c r="F597" s="59">
        <v>5</v>
      </c>
      <c r="G597" s="59" t="str">
        <f>IF(A597="","",'個人種目(上級Ｓ)'!BD91)</f>
        <v/>
      </c>
      <c r="H597" s="59">
        <v>1</v>
      </c>
    </row>
    <row r="598" spans="1:8" x14ac:dyDescent="0.25">
      <c r="A598" s="59" t="str">
        <f>IF('個人種目(上級Ｓ)'!G92="","",'個人種目(上級Ｓ)'!AP92)</f>
        <v/>
      </c>
      <c r="B598" s="59" t="str">
        <f>IF(A598="","",'個人種目(上級Ｓ)'!AT92)</f>
        <v/>
      </c>
      <c r="C598" s="59" t="str">
        <f>IF(A598="","",'個人種目(上級Ｓ)'!AY92)</f>
        <v/>
      </c>
      <c r="D598" s="59" t="str">
        <f>IF(B598="","",'個人種目(上級Ｓ)'!AF92)</f>
        <v/>
      </c>
      <c r="E598" s="59">
        <v>0</v>
      </c>
      <c r="F598" s="59">
        <v>5</v>
      </c>
      <c r="G598" s="59" t="str">
        <f>IF(A598="","",'個人種目(上級Ｓ)'!BD92)</f>
        <v/>
      </c>
      <c r="H598" s="59">
        <v>1</v>
      </c>
    </row>
    <row r="599" spans="1:8" x14ac:dyDescent="0.25">
      <c r="A599" s="59" t="str">
        <f>IF('個人種目(上級Ｓ)'!G93="","",'個人種目(上級Ｓ)'!AP93)</f>
        <v/>
      </c>
      <c r="B599" s="59" t="str">
        <f>IF(A599="","",'個人種目(上級Ｓ)'!AT93)</f>
        <v/>
      </c>
      <c r="C599" s="59" t="str">
        <f>IF(A599="","",'個人種目(上級Ｓ)'!AY93)</f>
        <v/>
      </c>
      <c r="D599" s="59" t="str">
        <f>IF(B599="","",'個人種目(上級Ｓ)'!AF93)</f>
        <v/>
      </c>
      <c r="E599" s="59">
        <v>0</v>
      </c>
      <c r="F599" s="59">
        <v>5</v>
      </c>
      <c r="G599" s="59" t="str">
        <f>IF(A599="","",'個人種目(上級Ｓ)'!BD93)</f>
        <v/>
      </c>
      <c r="H599" s="59">
        <v>1</v>
      </c>
    </row>
    <row r="600" spans="1:8" x14ac:dyDescent="0.25">
      <c r="A600" s="59" t="str">
        <f>IF('個人種目(上級Ｓ)'!G94="","",'個人種目(上級Ｓ)'!AP94)</f>
        <v/>
      </c>
      <c r="B600" s="59" t="str">
        <f>IF(A600="","",'個人種目(上級Ｓ)'!AT94)</f>
        <v/>
      </c>
      <c r="C600" s="59" t="str">
        <f>IF(A600="","",'個人種目(上級Ｓ)'!AY94)</f>
        <v/>
      </c>
      <c r="D600" s="59" t="str">
        <f>IF(B600="","",'個人種目(上級Ｓ)'!AF94)</f>
        <v/>
      </c>
      <c r="E600" s="59">
        <v>0</v>
      </c>
      <c r="F600" s="59">
        <v>5</v>
      </c>
      <c r="G600" s="59" t="str">
        <f>IF(A600="","",'個人種目(上級Ｓ)'!BD94)</f>
        <v/>
      </c>
      <c r="H600" s="59">
        <v>1</v>
      </c>
    </row>
    <row r="601" spans="1:8" x14ac:dyDescent="0.25">
      <c r="A601" s="59" t="str">
        <f>IF('個人種目(上級Ｓ)'!G95="","",'個人種目(上級Ｓ)'!AP95)</f>
        <v/>
      </c>
      <c r="B601" s="59" t="str">
        <f>IF(A601="","",'個人種目(上級Ｓ)'!AT95)</f>
        <v/>
      </c>
      <c r="C601" s="59" t="str">
        <f>IF(A601="","",'個人種目(上級Ｓ)'!AY95)</f>
        <v/>
      </c>
      <c r="D601" s="59" t="str">
        <f>IF(B601="","",'個人種目(上級Ｓ)'!AF95)</f>
        <v/>
      </c>
      <c r="E601" s="59">
        <v>0</v>
      </c>
      <c r="F601" s="59">
        <v>5</v>
      </c>
      <c r="G601" s="59" t="str">
        <f>IF(A601="","",'個人種目(上級Ｓ)'!BD95)</f>
        <v/>
      </c>
      <c r="H601" s="59">
        <v>1</v>
      </c>
    </row>
    <row r="602" spans="1:8" x14ac:dyDescent="0.25">
      <c r="A602" s="59" t="str">
        <f>IF('個人種目(上級Ｓ)'!G96="","",'個人種目(上級Ｓ)'!AP96)</f>
        <v/>
      </c>
      <c r="B602" s="59" t="str">
        <f>IF(A602="","",'個人種目(上級Ｓ)'!AT96)</f>
        <v/>
      </c>
      <c r="C602" s="59" t="str">
        <f>IF(A602="","",'個人種目(上級Ｓ)'!AY96)</f>
        <v/>
      </c>
      <c r="D602" s="59" t="str">
        <f>IF(B602="","",'個人種目(上級Ｓ)'!AF96)</f>
        <v/>
      </c>
      <c r="E602" s="59">
        <v>0</v>
      </c>
      <c r="F602" s="59">
        <v>5</v>
      </c>
      <c r="G602" s="59" t="str">
        <f>IF(A602="","",'個人種目(上級Ｓ)'!BD96)</f>
        <v/>
      </c>
      <c r="H602" s="59">
        <v>1</v>
      </c>
    </row>
    <row r="603" spans="1:8" x14ac:dyDescent="0.25">
      <c r="A603" s="59" t="str">
        <f>IF('個人種目(上級Ｓ)'!G97="","",'個人種目(上級Ｓ)'!AP97)</f>
        <v/>
      </c>
      <c r="B603" s="59" t="str">
        <f>IF(A603="","",'個人種目(上級Ｓ)'!AT97)</f>
        <v/>
      </c>
      <c r="C603" s="59" t="str">
        <f>IF(A603="","",'個人種目(上級Ｓ)'!AY97)</f>
        <v/>
      </c>
      <c r="D603" s="59" t="str">
        <f>IF(B603="","",'個人種目(上級Ｓ)'!AF97)</f>
        <v/>
      </c>
      <c r="E603" s="59">
        <v>0</v>
      </c>
      <c r="F603" s="59">
        <v>5</v>
      </c>
      <c r="G603" s="59" t="str">
        <f>IF(A603="","",'個人種目(上級Ｓ)'!BD97)</f>
        <v/>
      </c>
      <c r="H603" s="59">
        <v>1</v>
      </c>
    </row>
    <row r="604" spans="1:8" x14ac:dyDescent="0.25">
      <c r="A604" s="59" t="str">
        <f>IF('個人種目(上級Ｓ)'!G98="","",'個人種目(上級Ｓ)'!AP98)</f>
        <v/>
      </c>
      <c r="B604" s="59" t="str">
        <f>IF(A604="","",'個人種目(上級Ｓ)'!AT98)</f>
        <v/>
      </c>
      <c r="C604" s="59" t="str">
        <f>IF(A604="","",'個人種目(上級Ｓ)'!AY98)</f>
        <v/>
      </c>
      <c r="D604" s="59" t="str">
        <f>IF(B604="","",'個人種目(上級Ｓ)'!AF98)</f>
        <v/>
      </c>
      <c r="E604" s="59">
        <v>0</v>
      </c>
      <c r="F604" s="59">
        <v>5</v>
      </c>
      <c r="G604" s="59" t="str">
        <f>IF(A604="","",'個人種目(上級Ｓ)'!BD98)</f>
        <v/>
      </c>
      <c r="H604" s="59">
        <v>1</v>
      </c>
    </row>
    <row r="605" spans="1:8" x14ac:dyDescent="0.25">
      <c r="A605" s="59" t="str">
        <f>IF('個人種目(上級Ｓ)'!G99="","",'個人種目(上級Ｓ)'!AP99)</f>
        <v/>
      </c>
      <c r="B605" s="59" t="str">
        <f>IF(A605="","",'個人種目(上級Ｓ)'!AT99)</f>
        <v/>
      </c>
      <c r="C605" s="59" t="str">
        <f>IF(A605="","",'個人種目(上級Ｓ)'!AY99)</f>
        <v/>
      </c>
      <c r="D605" s="59" t="str">
        <f>IF(B605="","",'個人種目(上級Ｓ)'!AF99)</f>
        <v/>
      </c>
      <c r="E605" s="59">
        <v>0</v>
      </c>
      <c r="F605" s="59">
        <v>5</v>
      </c>
      <c r="G605" s="59" t="str">
        <f>IF(A605="","",'個人種目(上級Ｓ)'!BD99)</f>
        <v/>
      </c>
      <c r="H605" s="59">
        <v>1</v>
      </c>
    </row>
    <row r="606" spans="1:8" x14ac:dyDescent="0.25">
      <c r="A606" s="59" t="str">
        <f>IF('個人種目(上級Ｓ)'!G100="","",'個人種目(上級Ｓ)'!AP100)</f>
        <v/>
      </c>
      <c r="B606" s="59" t="str">
        <f>IF(A606="","",'個人種目(上級Ｓ)'!AT100)</f>
        <v/>
      </c>
      <c r="C606" s="59" t="str">
        <f>IF(A606="","",'個人種目(上級Ｓ)'!AY100)</f>
        <v/>
      </c>
      <c r="D606" s="59" t="str">
        <f>IF(B606="","",'個人種目(上級Ｓ)'!AF100)</f>
        <v/>
      </c>
      <c r="E606" s="59">
        <v>0</v>
      </c>
      <c r="F606" s="59">
        <v>5</v>
      </c>
      <c r="G606" s="59" t="str">
        <f>IF(A606="","",'個人種目(上級Ｓ)'!BD100)</f>
        <v/>
      </c>
      <c r="H606" s="59">
        <v>1</v>
      </c>
    </row>
    <row r="607" spans="1:8" x14ac:dyDescent="0.25">
      <c r="A607" s="59" t="str">
        <f>IF('個人種目(上級Ｓ)'!G101="","",'個人種目(上級Ｓ)'!AP101)</f>
        <v/>
      </c>
      <c r="B607" s="59" t="str">
        <f>IF(A607="","",'個人種目(上級Ｓ)'!AT101)</f>
        <v/>
      </c>
      <c r="C607" s="59" t="str">
        <f>IF(A607="","",'個人種目(上級Ｓ)'!AY101)</f>
        <v/>
      </c>
      <c r="D607" s="59" t="str">
        <f>IF(B607="","",'個人種目(上級Ｓ)'!AF101)</f>
        <v/>
      </c>
      <c r="E607" s="59">
        <v>0</v>
      </c>
      <c r="F607" s="59">
        <v>5</v>
      </c>
      <c r="G607" s="59" t="str">
        <f>IF(A607="","",'個人種目(上級Ｓ)'!BD101)</f>
        <v/>
      </c>
      <c r="H607" s="59">
        <v>1</v>
      </c>
    </row>
    <row r="608" spans="1:8" x14ac:dyDescent="0.25">
      <c r="A608" s="59" t="str">
        <f>IF('個人種目(上級Ｓ)'!G102="","",'個人種目(上級Ｓ)'!AP102)</f>
        <v/>
      </c>
      <c r="B608" s="59" t="str">
        <f>IF(A608="","",'個人種目(上級Ｓ)'!AT102)</f>
        <v/>
      </c>
      <c r="C608" s="59" t="str">
        <f>IF(A608="","",'個人種目(上級Ｓ)'!AY102)</f>
        <v/>
      </c>
      <c r="D608" s="59" t="str">
        <f>IF(B608="","",'個人種目(上級Ｓ)'!AF102)</f>
        <v/>
      </c>
      <c r="E608" s="59">
        <v>0</v>
      </c>
      <c r="F608" s="59">
        <v>5</v>
      </c>
      <c r="G608" s="59" t="str">
        <f>IF(A608="","",'個人種目(上級Ｓ)'!BD102)</f>
        <v/>
      </c>
      <c r="H608" s="59">
        <v>1</v>
      </c>
    </row>
    <row r="609" spans="1:10" x14ac:dyDescent="0.25">
      <c r="A609" s="59" t="str">
        <f>IF('個人種目(上級Ｓ)'!G103="","",'個人種目(上級Ｓ)'!AP103)</f>
        <v/>
      </c>
      <c r="B609" s="59" t="str">
        <f>IF(A609="","",'個人種目(上級Ｓ)'!AT103)</f>
        <v/>
      </c>
      <c r="C609" s="59" t="str">
        <f>IF(A609="","",'個人種目(上級Ｓ)'!AY103)</f>
        <v/>
      </c>
      <c r="D609" s="59" t="str">
        <f>IF(B609="","",'個人種目(上級Ｓ)'!AF103)</f>
        <v/>
      </c>
      <c r="E609" s="59">
        <v>0</v>
      </c>
      <c r="F609" s="59">
        <v>5</v>
      </c>
      <c r="G609" s="59" t="str">
        <f>IF(A609="","",'個人種目(上級Ｓ)'!BD103)</f>
        <v/>
      </c>
      <c r="H609" s="59">
        <v>1</v>
      </c>
    </row>
    <row r="610" spans="1:10" x14ac:dyDescent="0.25">
      <c r="A610" s="59" t="str">
        <f>IF('個人種目(上級Ｓ)'!G104="","",'個人種目(上級Ｓ)'!AP104)</f>
        <v/>
      </c>
      <c r="B610" s="59" t="str">
        <f>IF(A610="","",'個人種目(上級Ｓ)'!AT104)</f>
        <v/>
      </c>
      <c r="C610" s="59" t="str">
        <f>IF(A610="","",'個人種目(上級Ｓ)'!AY104)</f>
        <v/>
      </c>
      <c r="D610" s="59" t="str">
        <f>IF(B610="","",'個人種目(上級Ｓ)'!AF104)</f>
        <v/>
      </c>
      <c r="E610" s="59">
        <v>0</v>
      </c>
      <c r="F610" s="59">
        <v>5</v>
      </c>
      <c r="G610" s="59" t="str">
        <f>IF(A610="","",'個人種目(上級Ｓ)'!BD104)</f>
        <v/>
      </c>
      <c r="H610" s="59">
        <v>1</v>
      </c>
    </row>
    <row r="611" spans="1:10" x14ac:dyDescent="0.25">
      <c r="A611" s="59" t="str">
        <f>IF('個人種目(上級Ｓ)'!G105="","",'個人種目(上級Ｓ)'!AP105)</f>
        <v/>
      </c>
      <c r="B611" s="59" t="str">
        <f>IF(A611="","",'個人種目(上級Ｓ)'!AT105)</f>
        <v/>
      </c>
      <c r="C611" s="59" t="str">
        <f>IF(A611="","",'個人種目(上級Ｓ)'!AY105)</f>
        <v/>
      </c>
      <c r="D611" s="59" t="str">
        <f>IF(B611="","",'個人種目(上級Ｓ)'!AF105)</f>
        <v/>
      </c>
      <c r="E611" s="59">
        <v>0</v>
      </c>
      <c r="F611" s="59">
        <v>5</v>
      </c>
      <c r="G611" s="59" t="str">
        <f>IF(A611="","",'個人種目(上級Ｓ)'!BD105)</f>
        <v/>
      </c>
      <c r="H611" s="59">
        <v>1</v>
      </c>
    </row>
    <row r="612" spans="1:10" x14ac:dyDescent="0.25">
      <c r="A612" s="59" t="str">
        <f>IF('個人種目(上級Ｓ)'!G106="","",'個人種目(上級Ｓ)'!AP106)</f>
        <v/>
      </c>
      <c r="B612" s="59" t="str">
        <f>IF(A612="","",'個人種目(上級Ｓ)'!AT106)</f>
        <v/>
      </c>
      <c r="C612" s="59" t="str">
        <f>IF(A612="","",'個人種目(上級Ｓ)'!AY106)</f>
        <v/>
      </c>
      <c r="D612" s="59" t="str">
        <f>IF(B612="","",'個人種目(上級Ｓ)'!AF106)</f>
        <v/>
      </c>
      <c r="E612" s="59">
        <v>0</v>
      </c>
      <c r="F612" s="59">
        <v>5</v>
      </c>
      <c r="G612" s="59" t="str">
        <f>IF(A612="","",'個人種目(上級Ｓ)'!BD106)</f>
        <v/>
      </c>
      <c r="H612" s="59">
        <v>1</v>
      </c>
    </row>
    <row r="613" spans="1:10" x14ac:dyDescent="0.25">
      <c r="A613" s="58" t="str">
        <f>IF('個人種目(上級Ｓ)'!G107="","",'個人種目(上級Ｓ)'!AP107)</f>
        <v/>
      </c>
      <c r="B613" s="58" t="str">
        <f>IF(A613="","",'個人種目(上級Ｓ)'!AT107)</f>
        <v/>
      </c>
      <c r="C613" s="58" t="str">
        <f>IF(A613="","",'個人種目(上級Ｓ)'!AY107)</f>
        <v/>
      </c>
      <c r="D613" s="58" t="str">
        <f>IF(B613="","",'個人種目(上級Ｓ)'!AF107)</f>
        <v/>
      </c>
      <c r="E613" s="58">
        <v>0</v>
      </c>
      <c r="F613" s="58">
        <v>5</v>
      </c>
      <c r="G613" s="58" t="str">
        <f>IF(A613="","",'個人種目(上級Ｓ)'!BD107)</f>
        <v/>
      </c>
      <c r="H613" s="58">
        <v>1</v>
      </c>
      <c r="I613" s="58"/>
      <c r="J613" s="58"/>
    </row>
    <row r="614" spans="1:10" x14ac:dyDescent="0.25">
      <c r="A614" s="59" t="str">
        <f>IF('個人種目(上級Ｓ)'!I6="","",'個人種目(上級Ｓ)'!AP6)</f>
        <v/>
      </c>
      <c r="B614" s="59" t="str">
        <f>IF(A614="","",'個人種目(上級Ｓ)'!AU6)</f>
        <v/>
      </c>
      <c r="C614" s="59" t="str">
        <f>IF(A614="","",'個人種目(上級Ｓ)'!AZ6)</f>
        <v/>
      </c>
      <c r="D614" s="59" t="str">
        <f>IF(A614="","",'個人種目(上級Ｓ)'!AF6)</f>
        <v/>
      </c>
      <c r="E614" s="59">
        <v>0</v>
      </c>
      <c r="F614" s="59">
        <v>0</v>
      </c>
      <c r="G614" s="59" t="str">
        <f>IF(A614="","",'個人種目(上級Ｓ)'!BE6)</f>
        <v/>
      </c>
      <c r="H614" s="62">
        <v>2</v>
      </c>
    </row>
    <row r="615" spans="1:10" x14ac:dyDescent="0.25">
      <c r="A615" s="59" t="str">
        <f>IF('個人種目(上級Ｓ)'!I7="","",'個人種目(上級Ｓ)'!AP7)</f>
        <v/>
      </c>
      <c r="B615" s="59" t="str">
        <f>IF(A615="","",'個人種目(上級Ｓ)'!AU7)</f>
        <v/>
      </c>
      <c r="C615" s="59" t="str">
        <f>IF(A615="","",'個人種目(上級Ｓ)'!AZ7)</f>
        <v/>
      </c>
      <c r="D615" s="59" t="str">
        <f>IF(A615="","",'個人種目(上級Ｓ)'!AF7)</f>
        <v/>
      </c>
      <c r="E615" s="59">
        <v>0</v>
      </c>
      <c r="F615" s="59">
        <v>0</v>
      </c>
      <c r="G615" s="59" t="str">
        <f>IF(A615="","",'個人種目(上級Ｓ)'!BE7)</f>
        <v/>
      </c>
      <c r="H615" s="62">
        <v>2</v>
      </c>
    </row>
    <row r="616" spans="1:10" x14ac:dyDescent="0.25">
      <c r="A616" s="59" t="str">
        <f>IF('個人種目(上級Ｓ)'!I8="","",'個人種目(上級Ｓ)'!AP8)</f>
        <v/>
      </c>
      <c r="B616" s="59" t="str">
        <f>IF(A616="","",'個人種目(上級Ｓ)'!AU8)</f>
        <v/>
      </c>
      <c r="C616" s="59" t="str">
        <f>IF(A616="","",'個人種目(上級Ｓ)'!AZ8)</f>
        <v/>
      </c>
      <c r="D616" s="59" t="str">
        <f>IF(A616="","",'個人種目(上級Ｓ)'!AF8)</f>
        <v/>
      </c>
      <c r="E616" s="59">
        <v>0</v>
      </c>
      <c r="F616" s="59">
        <v>0</v>
      </c>
      <c r="G616" s="59" t="str">
        <f>IF(A616="","",'個人種目(上級Ｓ)'!BE8)</f>
        <v/>
      </c>
      <c r="H616" s="62">
        <v>2</v>
      </c>
    </row>
    <row r="617" spans="1:10" x14ac:dyDescent="0.25">
      <c r="A617" s="59" t="str">
        <f>IF('個人種目(上級Ｓ)'!I9="","",'個人種目(上級Ｓ)'!AP9)</f>
        <v/>
      </c>
      <c r="B617" s="59" t="str">
        <f>IF(A617="","",'個人種目(上級Ｓ)'!AU9)</f>
        <v/>
      </c>
      <c r="C617" s="59" t="str">
        <f>IF(A617="","",'個人種目(上級Ｓ)'!AZ9)</f>
        <v/>
      </c>
      <c r="D617" s="59" t="str">
        <f>IF(A617="","",'個人種目(上級Ｓ)'!AF9)</f>
        <v/>
      </c>
      <c r="E617" s="59">
        <v>0</v>
      </c>
      <c r="F617" s="59">
        <v>0</v>
      </c>
      <c r="G617" s="59" t="str">
        <f>IF(A617="","",'個人種目(上級Ｓ)'!BE9)</f>
        <v/>
      </c>
      <c r="H617" s="62">
        <v>2</v>
      </c>
    </row>
    <row r="618" spans="1:10" x14ac:dyDescent="0.25">
      <c r="A618" s="59" t="str">
        <f>IF('個人種目(上級Ｓ)'!I10="","",'個人種目(上級Ｓ)'!AP10)</f>
        <v/>
      </c>
      <c r="B618" s="59" t="str">
        <f>IF(A618="","",'個人種目(上級Ｓ)'!AU10)</f>
        <v/>
      </c>
      <c r="C618" s="59" t="str">
        <f>IF(A618="","",'個人種目(上級Ｓ)'!AZ10)</f>
        <v/>
      </c>
      <c r="D618" s="59" t="str">
        <f>IF(A618="","",'個人種目(上級Ｓ)'!AF10)</f>
        <v/>
      </c>
      <c r="E618" s="59">
        <v>0</v>
      </c>
      <c r="F618" s="59">
        <v>0</v>
      </c>
      <c r="G618" s="59" t="str">
        <f>IF(A618="","",'個人種目(上級Ｓ)'!BE10)</f>
        <v/>
      </c>
      <c r="H618" s="62">
        <v>2</v>
      </c>
    </row>
    <row r="619" spans="1:10" x14ac:dyDescent="0.25">
      <c r="A619" s="59" t="str">
        <f>IF('個人種目(上級Ｓ)'!I11="","",'個人種目(上級Ｓ)'!AP11)</f>
        <v/>
      </c>
      <c r="B619" s="59" t="str">
        <f>IF(A619="","",'個人種目(上級Ｓ)'!AU11)</f>
        <v/>
      </c>
      <c r="C619" s="59" t="str">
        <f>IF(A619="","",'個人種目(上級Ｓ)'!AZ11)</f>
        <v/>
      </c>
      <c r="D619" s="59" t="str">
        <f>IF(A619="","",'個人種目(上級Ｓ)'!AF11)</f>
        <v/>
      </c>
      <c r="E619" s="59">
        <v>0</v>
      </c>
      <c r="F619" s="59">
        <v>0</v>
      </c>
      <c r="G619" s="59" t="str">
        <f>IF(A619="","",'個人種目(上級Ｓ)'!BE11)</f>
        <v/>
      </c>
      <c r="H619" s="62">
        <v>2</v>
      </c>
    </row>
    <row r="620" spans="1:10" x14ac:dyDescent="0.25">
      <c r="A620" s="59" t="str">
        <f>IF('個人種目(上級Ｓ)'!I12="","",'個人種目(上級Ｓ)'!AP12)</f>
        <v/>
      </c>
      <c r="B620" s="59" t="str">
        <f>IF(A620="","",'個人種目(上級Ｓ)'!AU12)</f>
        <v/>
      </c>
      <c r="C620" s="59" t="str">
        <f>IF(A620="","",'個人種目(上級Ｓ)'!AZ12)</f>
        <v/>
      </c>
      <c r="D620" s="59" t="str">
        <f>IF(A620="","",'個人種目(上級Ｓ)'!AF12)</f>
        <v/>
      </c>
      <c r="E620" s="59">
        <v>0</v>
      </c>
      <c r="F620" s="59">
        <v>0</v>
      </c>
      <c r="G620" s="59" t="str">
        <f>IF(A620="","",'個人種目(上級Ｓ)'!BE12)</f>
        <v/>
      </c>
      <c r="H620" s="62">
        <v>2</v>
      </c>
    </row>
    <row r="621" spans="1:10" x14ac:dyDescent="0.25">
      <c r="A621" s="59" t="str">
        <f>IF('個人種目(上級Ｓ)'!I13="","",'個人種目(上級Ｓ)'!AP13)</f>
        <v/>
      </c>
      <c r="B621" s="59" t="str">
        <f>IF(A621="","",'個人種目(上級Ｓ)'!AU13)</f>
        <v/>
      </c>
      <c r="C621" s="59" t="str">
        <f>IF(A621="","",'個人種目(上級Ｓ)'!AZ13)</f>
        <v/>
      </c>
      <c r="D621" s="59" t="str">
        <f>IF(A621="","",'個人種目(上級Ｓ)'!AF13)</f>
        <v/>
      </c>
      <c r="E621" s="59">
        <v>0</v>
      </c>
      <c r="F621" s="59">
        <v>0</v>
      </c>
      <c r="G621" s="59" t="str">
        <f>IF(A621="","",'個人種目(上級Ｓ)'!BE13)</f>
        <v/>
      </c>
      <c r="H621" s="62">
        <v>2</v>
      </c>
    </row>
    <row r="622" spans="1:10" x14ac:dyDescent="0.25">
      <c r="A622" s="59" t="str">
        <f>IF('個人種目(上級Ｓ)'!I14="","",'個人種目(上級Ｓ)'!AP14)</f>
        <v/>
      </c>
      <c r="B622" s="59" t="str">
        <f>IF(A622="","",'個人種目(上級Ｓ)'!AU14)</f>
        <v/>
      </c>
      <c r="C622" s="59" t="str">
        <f>IF(A622="","",'個人種目(上級Ｓ)'!AZ14)</f>
        <v/>
      </c>
      <c r="D622" s="59" t="str">
        <f>IF(A622="","",'個人種目(上級Ｓ)'!AF14)</f>
        <v/>
      </c>
      <c r="E622" s="59">
        <v>0</v>
      </c>
      <c r="F622" s="59">
        <v>0</v>
      </c>
      <c r="G622" s="59" t="str">
        <f>IF(A622="","",'個人種目(上級Ｓ)'!BE14)</f>
        <v/>
      </c>
      <c r="H622" s="62">
        <v>2</v>
      </c>
    </row>
    <row r="623" spans="1:10" x14ac:dyDescent="0.25">
      <c r="A623" s="59" t="str">
        <f>IF('個人種目(上級Ｓ)'!I15="","",'個人種目(上級Ｓ)'!AP15)</f>
        <v/>
      </c>
      <c r="B623" s="59" t="str">
        <f>IF(A623="","",'個人種目(上級Ｓ)'!AU15)</f>
        <v/>
      </c>
      <c r="C623" s="59" t="str">
        <f>IF(A623="","",'個人種目(上級Ｓ)'!AZ15)</f>
        <v/>
      </c>
      <c r="D623" s="59" t="str">
        <f>IF(A623="","",'個人種目(上級Ｓ)'!AF15)</f>
        <v/>
      </c>
      <c r="E623" s="59">
        <v>0</v>
      </c>
      <c r="F623" s="59">
        <v>0</v>
      </c>
      <c r="G623" s="59" t="str">
        <f>IF(A623="","",'個人種目(上級Ｓ)'!BE15)</f>
        <v/>
      </c>
      <c r="H623" s="62">
        <v>2</v>
      </c>
    </row>
    <row r="624" spans="1:10" x14ac:dyDescent="0.25">
      <c r="A624" s="59" t="str">
        <f>IF('個人種目(上級Ｓ)'!I16="","",'個人種目(上級Ｓ)'!AP16)</f>
        <v/>
      </c>
      <c r="B624" s="59" t="str">
        <f>IF(A624="","",'個人種目(上級Ｓ)'!AU16)</f>
        <v/>
      </c>
      <c r="C624" s="59" t="str">
        <f>IF(A624="","",'個人種目(上級Ｓ)'!AZ16)</f>
        <v/>
      </c>
      <c r="D624" s="59" t="str">
        <f>IF(A624="","",'個人種目(上級Ｓ)'!AF16)</f>
        <v/>
      </c>
      <c r="E624" s="59">
        <v>0</v>
      </c>
      <c r="F624" s="59">
        <v>0</v>
      </c>
      <c r="G624" s="59" t="str">
        <f>IF(A624="","",'個人種目(上級Ｓ)'!BE16)</f>
        <v/>
      </c>
      <c r="H624" s="62">
        <v>2</v>
      </c>
    </row>
    <row r="625" spans="1:8" x14ac:dyDescent="0.25">
      <c r="A625" s="59" t="str">
        <f>IF('個人種目(上級Ｓ)'!I17="","",'個人種目(上級Ｓ)'!AP17)</f>
        <v/>
      </c>
      <c r="B625" s="59" t="str">
        <f>IF(A625="","",'個人種目(上級Ｓ)'!AU17)</f>
        <v/>
      </c>
      <c r="C625" s="59" t="str">
        <f>IF(A625="","",'個人種目(上級Ｓ)'!AZ17)</f>
        <v/>
      </c>
      <c r="D625" s="59" t="str">
        <f>IF(A625="","",'個人種目(上級Ｓ)'!AF17)</f>
        <v/>
      </c>
      <c r="E625" s="59">
        <v>0</v>
      </c>
      <c r="F625" s="59">
        <v>0</v>
      </c>
      <c r="G625" s="59" t="str">
        <f>IF(A625="","",'個人種目(上級Ｓ)'!BE17)</f>
        <v/>
      </c>
      <c r="H625" s="62">
        <v>2</v>
      </c>
    </row>
    <row r="626" spans="1:8" x14ac:dyDescent="0.25">
      <c r="A626" s="59" t="str">
        <f>IF('個人種目(上級Ｓ)'!I18="","",'個人種目(上級Ｓ)'!AP18)</f>
        <v/>
      </c>
      <c r="B626" s="59" t="str">
        <f>IF(A626="","",'個人種目(上級Ｓ)'!AU18)</f>
        <v/>
      </c>
      <c r="C626" s="59" t="str">
        <f>IF(A626="","",'個人種目(上級Ｓ)'!AZ18)</f>
        <v/>
      </c>
      <c r="D626" s="59" t="str">
        <f>IF(A626="","",'個人種目(上級Ｓ)'!AF18)</f>
        <v/>
      </c>
      <c r="E626" s="59">
        <v>0</v>
      </c>
      <c r="F626" s="59">
        <v>0</v>
      </c>
      <c r="G626" s="59" t="str">
        <f>IF(A626="","",'個人種目(上級Ｓ)'!BE18)</f>
        <v/>
      </c>
      <c r="H626" s="62">
        <v>2</v>
      </c>
    </row>
    <row r="627" spans="1:8" x14ac:dyDescent="0.25">
      <c r="A627" s="59" t="str">
        <f>IF('個人種目(上級Ｓ)'!I19="","",'個人種目(上級Ｓ)'!AP19)</f>
        <v/>
      </c>
      <c r="B627" s="59" t="str">
        <f>IF(A627="","",'個人種目(上級Ｓ)'!AU19)</f>
        <v/>
      </c>
      <c r="C627" s="59" t="str">
        <f>IF(A627="","",'個人種目(上級Ｓ)'!AZ19)</f>
        <v/>
      </c>
      <c r="D627" s="59" t="str">
        <f>IF(A627="","",'個人種目(上級Ｓ)'!AF19)</f>
        <v/>
      </c>
      <c r="E627" s="59">
        <v>0</v>
      </c>
      <c r="F627" s="59">
        <v>0</v>
      </c>
      <c r="G627" s="59" t="str">
        <f>IF(A627="","",'個人種目(上級Ｓ)'!BE19)</f>
        <v/>
      </c>
      <c r="H627" s="62">
        <v>2</v>
      </c>
    </row>
    <row r="628" spans="1:8" x14ac:dyDescent="0.25">
      <c r="A628" s="59" t="str">
        <f>IF('個人種目(上級Ｓ)'!I20="","",'個人種目(上級Ｓ)'!AP20)</f>
        <v/>
      </c>
      <c r="B628" s="59" t="str">
        <f>IF(A628="","",'個人種目(上級Ｓ)'!AU20)</f>
        <v/>
      </c>
      <c r="C628" s="59" t="str">
        <f>IF(A628="","",'個人種目(上級Ｓ)'!AZ20)</f>
        <v/>
      </c>
      <c r="D628" s="59" t="str">
        <f>IF(A628="","",'個人種目(上級Ｓ)'!AF20)</f>
        <v/>
      </c>
      <c r="E628" s="59">
        <v>0</v>
      </c>
      <c r="F628" s="59">
        <v>0</v>
      </c>
      <c r="G628" s="59" t="str">
        <f>IF(A628="","",'個人種目(上級Ｓ)'!BE20)</f>
        <v/>
      </c>
      <c r="H628" s="62">
        <v>2</v>
      </c>
    </row>
    <row r="629" spans="1:8" x14ac:dyDescent="0.25">
      <c r="A629" s="59" t="str">
        <f>IF('個人種目(上級Ｓ)'!I21="","",'個人種目(上級Ｓ)'!AP21)</f>
        <v/>
      </c>
      <c r="B629" s="59" t="str">
        <f>IF(A629="","",'個人種目(上級Ｓ)'!AU21)</f>
        <v/>
      </c>
      <c r="C629" s="59" t="str">
        <f>IF(A629="","",'個人種目(上級Ｓ)'!AZ21)</f>
        <v/>
      </c>
      <c r="D629" s="59" t="str">
        <f>IF(A629="","",'個人種目(上級Ｓ)'!AF21)</f>
        <v/>
      </c>
      <c r="E629" s="59">
        <v>0</v>
      </c>
      <c r="F629" s="59">
        <v>0</v>
      </c>
      <c r="G629" s="59" t="str">
        <f>IF(A629="","",'個人種目(上級Ｓ)'!BE21)</f>
        <v/>
      </c>
      <c r="H629" s="62">
        <v>2</v>
      </c>
    </row>
    <row r="630" spans="1:8" x14ac:dyDescent="0.25">
      <c r="A630" s="59" t="str">
        <f>IF('個人種目(上級Ｓ)'!I22="","",'個人種目(上級Ｓ)'!AP22)</f>
        <v/>
      </c>
      <c r="B630" s="59" t="str">
        <f>IF(A630="","",'個人種目(上級Ｓ)'!AU22)</f>
        <v/>
      </c>
      <c r="C630" s="59" t="str">
        <f>IF(A630="","",'個人種目(上級Ｓ)'!AZ22)</f>
        <v/>
      </c>
      <c r="D630" s="59" t="str">
        <f>IF(A630="","",'個人種目(上級Ｓ)'!AF22)</f>
        <v/>
      </c>
      <c r="E630" s="59">
        <v>0</v>
      </c>
      <c r="F630" s="59">
        <v>0</v>
      </c>
      <c r="G630" s="59" t="str">
        <f>IF(A630="","",'個人種目(上級Ｓ)'!BE22)</f>
        <v/>
      </c>
      <c r="H630" s="62">
        <v>2</v>
      </c>
    </row>
    <row r="631" spans="1:8" x14ac:dyDescent="0.25">
      <c r="A631" s="59" t="str">
        <f>IF('個人種目(上級Ｓ)'!I23="","",'個人種目(上級Ｓ)'!AP23)</f>
        <v/>
      </c>
      <c r="B631" s="59" t="str">
        <f>IF(A631="","",'個人種目(上級Ｓ)'!AU23)</f>
        <v/>
      </c>
      <c r="C631" s="59" t="str">
        <f>IF(A631="","",'個人種目(上級Ｓ)'!AZ23)</f>
        <v/>
      </c>
      <c r="D631" s="59" t="str">
        <f>IF(A631="","",'個人種目(上級Ｓ)'!AF23)</f>
        <v/>
      </c>
      <c r="E631" s="59">
        <v>0</v>
      </c>
      <c r="F631" s="59">
        <v>0</v>
      </c>
      <c r="G631" s="59" t="str">
        <f>IF(A631="","",'個人種目(上級Ｓ)'!BE23)</f>
        <v/>
      </c>
      <c r="H631" s="62">
        <v>2</v>
      </c>
    </row>
    <row r="632" spans="1:8" x14ac:dyDescent="0.25">
      <c r="A632" s="59" t="str">
        <f>IF('個人種目(上級Ｓ)'!I24="","",'個人種目(上級Ｓ)'!AP24)</f>
        <v/>
      </c>
      <c r="B632" s="59" t="str">
        <f>IF(A632="","",'個人種目(上級Ｓ)'!AU24)</f>
        <v/>
      </c>
      <c r="C632" s="59" t="str">
        <f>IF(A632="","",'個人種目(上級Ｓ)'!AZ24)</f>
        <v/>
      </c>
      <c r="D632" s="59" t="str">
        <f>IF(A632="","",'個人種目(上級Ｓ)'!AF24)</f>
        <v/>
      </c>
      <c r="E632" s="59">
        <v>0</v>
      </c>
      <c r="F632" s="59">
        <v>0</v>
      </c>
      <c r="G632" s="59" t="str">
        <f>IF(A632="","",'個人種目(上級Ｓ)'!BE24)</f>
        <v/>
      </c>
      <c r="H632" s="62">
        <v>2</v>
      </c>
    </row>
    <row r="633" spans="1:8" x14ac:dyDescent="0.25">
      <c r="A633" s="59" t="str">
        <f>IF('個人種目(上級Ｓ)'!I25="","",'個人種目(上級Ｓ)'!AP25)</f>
        <v/>
      </c>
      <c r="B633" s="59" t="str">
        <f>IF(A633="","",'個人種目(上級Ｓ)'!AU25)</f>
        <v/>
      </c>
      <c r="C633" s="59" t="str">
        <f>IF(A633="","",'個人種目(上級Ｓ)'!AZ25)</f>
        <v/>
      </c>
      <c r="D633" s="59" t="str">
        <f>IF(A633="","",'個人種目(上級Ｓ)'!AF25)</f>
        <v/>
      </c>
      <c r="E633" s="59">
        <v>0</v>
      </c>
      <c r="F633" s="59">
        <v>0</v>
      </c>
      <c r="G633" s="59" t="str">
        <f>IF(A633="","",'個人種目(上級Ｓ)'!BE25)</f>
        <v/>
      </c>
      <c r="H633" s="62">
        <v>2</v>
      </c>
    </row>
    <row r="634" spans="1:8" x14ac:dyDescent="0.25">
      <c r="A634" s="59" t="str">
        <f>IF('個人種目(上級Ｓ)'!I26="","",'個人種目(上級Ｓ)'!AP26)</f>
        <v/>
      </c>
      <c r="B634" s="59" t="str">
        <f>IF(A634="","",'個人種目(上級Ｓ)'!AU26)</f>
        <v/>
      </c>
      <c r="C634" s="59" t="str">
        <f>IF(A634="","",'個人種目(上級Ｓ)'!AZ26)</f>
        <v/>
      </c>
      <c r="D634" s="59" t="str">
        <f>IF(A634="","",'個人種目(上級Ｓ)'!AF26)</f>
        <v/>
      </c>
      <c r="E634" s="59">
        <v>0</v>
      </c>
      <c r="F634" s="59">
        <v>0</v>
      </c>
      <c r="G634" s="59" t="str">
        <f>IF(A634="","",'個人種目(上級Ｓ)'!BE26)</f>
        <v/>
      </c>
      <c r="H634" s="62">
        <v>2</v>
      </c>
    </row>
    <row r="635" spans="1:8" x14ac:dyDescent="0.25">
      <c r="A635" s="59" t="str">
        <f>IF('個人種目(上級Ｓ)'!I27="","",'個人種目(上級Ｓ)'!AP27)</f>
        <v/>
      </c>
      <c r="B635" s="59" t="str">
        <f>IF(A635="","",'個人種目(上級Ｓ)'!AU27)</f>
        <v/>
      </c>
      <c r="C635" s="59" t="str">
        <f>IF(A635="","",'個人種目(上級Ｓ)'!AZ27)</f>
        <v/>
      </c>
      <c r="D635" s="59" t="str">
        <f>IF(A635="","",'個人種目(上級Ｓ)'!AF27)</f>
        <v/>
      </c>
      <c r="E635" s="59">
        <v>0</v>
      </c>
      <c r="F635" s="59">
        <v>0</v>
      </c>
      <c r="G635" s="59" t="str">
        <f>IF(A635="","",'個人種目(上級Ｓ)'!BE27)</f>
        <v/>
      </c>
      <c r="H635" s="62">
        <v>2</v>
      </c>
    </row>
    <row r="636" spans="1:8" x14ac:dyDescent="0.25">
      <c r="A636" s="59" t="str">
        <f>IF('個人種目(上級Ｓ)'!I28="","",'個人種目(上級Ｓ)'!AP28)</f>
        <v/>
      </c>
      <c r="B636" s="59" t="str">
        <f>IF(A636="","",'個人種目(上級Ｓ)'!AU28)</f>
        <v/>
      </c>
      <c r="C636" s="59" t="str">
        <f>IF(A636="","",'個人種目(上級Ｓ)'!AZ28)</f>
        <v/>
      </c>
      <c r="D636" s="59" t="str">
        <f>IF(A636="","",'個人種目(上級Ｓ)'!AF28)</f>
        <v/>
      </c>
      <c r="E636" s="59">
        <v>0</v>
      </c>
      <c r="F636" s="59">
        <v>0</v>
      </c>
      <c r="G636" s="59" t="str">
        <f>IF(A636="","",'個人種目(上級Ｓ)'!BE28)</f>
        <v/>
      </c>
      <c r="H636" s="62">
        <v>2</v>
      </c>
    </row>
    <row r="637" spans="1:8" x14ac:dyDescent="0.25">
      <c r="A637" s="59" t="str">
        <f>IF('個人種目(上級Ｓ)'!I29="","",'個人種目(上級Ｓ)'!AP29)</f>
        <v/>
      </c>
      <c r="B637" s="59" t="str">
        <f>IF(A637="","",'個人種目(上級Ｓ)'!AU29)</f>
        <v/>
      </c>
      <c r="C637" s="59" t="str">
        <f>IF(A637="","",'個人種目(上級Ｓ)'!AZ29)</f>
        <v/>
      </c>
      <c r="D637" s="59" t="str">
        <f>IF(A637="","",'個人種目(上級Ｓ)'!AF29)</f>
        <v/>
      </c>
      <c r="E637" s="59">
        <v>0</v>
      </c>
      <c r="F637" s="59">
        <v>0</v>
      </c>
      <c r="G637" s="59" t="str">
        <f>IF(A637="","",'個人種目(上級Ｓ)'!BE29)</f>
        <v/>
      </c>
      <c r="H637" s="62">
        <v>2</v>
      </c>
    </row>
    <row r="638" spans="1:8" x14ac:dyDescent="0.25">
      <c r="A638" s="59" t="str">
        <f>IF('個人種目(上級Ｓ)'!I30="","",'個人種目(上級Ｓ)'!AP30)</f>
        <v/>
      </c>
      <c r="B638" s="59" t="str">
        <f>IF(A638="","",'個人種目(上級Ｓ)'!AU30)</f>
        <v/>
      </c>
      <c r="C638" s="59" t="str">
        <f>IF(A638="","",'個人種目(上級Ｓ)'!AZ30)</f>
        <v/>
      </c>
      <c r="D638" s="59" t="str">
        <f>IF(A638="","",'個人種目(上級Ｓ)'!AF30)</f>
        <v/>
      </c>
      <c r="E638" s="59">
        <v>0</v>
      </c>
      <c r="F638" s="59">
        <v>0</v>
      </c>
      <c r="G638" s="59" t="str">
        <f>IF(A638="","",'個人種目(上級Ｓ)'!BE30)</f>
        <v/>
      </c>
      <c r="H638" s="62">
        <v>2</v>
      </c>
    </row>
    <row r="639" spans="1:8" x14ac:dyDescent="0.25">
      <c r="A639" s="59" t="str">
        <f>IF('個人種目(上級Ｓ)'!I31="","",'個人種目(上級Ｓ)'!AP31)</f>
        <v/>
      </c>
      <c r="B639" s="59" t="str">
        <f>IF(A639="","",'個人種目(上級Ｓ)'!AU31)</f>
        <v/>
      </c>
      <c r="C639" s="59" t="str">
        <f>IF(A639="","",'個人種目(上級Ｓ)'!AZ31)</f>
        <v/>
      </c>
      <c r="D639" s="59" t="str">
        <f>IF(A639="","",'個人種目(上級Ｓ)'!AF31)</f>
        <v/>
      </c>
      <c r="E639" s="59">
        <v>0</v>
      </c>
      <c r="F639" s="59">
        <v>0</v>
      </c>
      <c r="G639" s="59" t="str">
        <f>IF(A639="","",'個人種目(上級Ｓ)'!BE31)</f>
        <v/>
      </c>
      <c r="H639" s="62">
        <v>2</v>
      </c>
    </row>
    <row r="640" spans="1:8" x14ac:dyDescent="0.25">
      <c r="A640" s="59" t="str">
        <f>IF('個人種目(上級Ｓ)'!I32="","",'個人種目(上級Ｓ)'!AP32)</f>
        <v/>
      </c>
      <c r="B640" s="59" t="str">
        <f>IF(A640="","",'個人種目(上級Ｓ)'!AU32)</f>
        <v/>
      </c>
      <c r="C640" s="59" t="str">
        <f>IF(A640="","",'個人種目(上級Ｓ)'!AZ32)</f>
        <v/>
      </c>
      <c r="D640" s="59" t="str">
        <f>IF(A640="","",'個人種目(上級Ｓ)'!AF32)</f>
        <v/>
      </c>
      <c r="E640" s="59">
        <v>0</v>
      </c>
      <c r="F640" s="59">
        <v>0</v>
      </c>
      <c r="G640" s="59" t="str">
        <f>IF(A640="","",'個人種目(上級Ｓ)'!BE32)</f>
        <v/>
      </c>
      <c r="H640" s="62">
        <v>2</v>
      </c>
    </row>
    <row r="641" spans="1:8" x14ac:dyDescent="0.25">
      <c r="A641" s="59" t="str">
        <f>IF('個人種目(上級Ｓ)'!I33="","",'個人種目(上級Ｓ)'!AP33)</f>
        <v/>
      </c>
      <c r="B641" s="59" t="str">
        <f>IF(A641="","",'個人種目(上級Ｓ)'!AU33)</f>
        <v/>
      </c>
      <c r="C641" s="59" t="str">
        <f>IF(A641="","",'個人種目(上級Ｓ)'!AZ33)</f>
        <v/>
      </c>
      <c r="D641" s="59" t="str">
        <f>IF(A641="","",'個人種目(上級Ｓ)'!AF33)</f>
        <v/>
      </c>
      <c r="E641" s="59">
        <v>0</v>
      </c>
      <c r="F641" s="59">
        <v>0</v>
      </c>
      <c r="G641" s="59" t="str">
        <f>IF(A641="","",'個人種目(上級Ｓ)'!BE33)</f>
        <v/>
      </c>
      <c r="H641" s="62">
        <v>2</v>
      </c>
    </row>
    <row r="642" spans="1:8" x14ac:dyDescent="0.25">
      <c r="A642" s="59" t="str">
        <f>IF('個人種目(上級Ｓ)'!I34="","",'個人種目(上級Ｓ)'!AP34)</f>
        <v/>
      </c>
      <c r="B642" s="59" t="str">
        <f>IF(A642="","",'個人種目(上級Ｓ)'!AU34)</f>
        <v/>
      </c>
      <c r="C642" s="59" t="str">
        <f>IF(A642="","",'個人種目(上級Ｓ)'!AZ34)</f>
        <v/>
      </c>
      <c r="D642" s="59" t="str">
        <f>IF(A642="","",'個人種目(上級Ｓ)'!AF34)</f>
        <v/>
      </c>
      <c r="E642" s="59">
        <v>0</v>
      </c>
      <c r="F642" s="59">
        <v>0</v>
      </c>
      <c r="G642" s="59" t="str">
        <f>IF(A642="","",'個人種目(上級Ｓ)'!BE34)</f>
        <v/>
      </c>
      <c r="H642" s="62">
        <v>2</v>
      </c>
    </row>
    <row r="643" spans="1:8" x14ac:dyDescent="0.25">
      <c r="A643" s="59" t="str">
        <f>IF('個人種目(上級Ｓ)'!I35="","",'個人種目(上級Ｓ)'!AP35)</f>
        <v/>
      </c>
      <c r="B643" s="59" t="str">
        <f>IF(A643="","",'個人種目(上級Ｓ)'!AU35)</f>
        <v/>
      </c>
      <c r="C643" s="59" t="str">
        <f>IF(A643="","",'個人種目(上級Ｓ)'!AZ35)</f>
        <v/>
      </c>
      <c r="D643" s="59" t="str">
        <f>IF(A643="","",'個人種目(上級Ｓ)'!AF35)</f>
        <v/>
      </c>
      <c r="E643" s="59">
        <v>0</v>
      </c>
      <c r="F643" s="59">
        <v>0</v>
      </c>
      <c r="G643" s="59" t="str">
        <f>IF(A643="","",'個人種目(上級Ｓ)'!BE35)</f>
        <v/>
      </c>
      <c r="H643" s="62">
        <v>2</v>
      </c>
    </row>
    <row r="644" spans="1:8" x14ac:dyDescent="0.25">
      <c r="A644" s="59" t="str">
        <f>IF('個人種目(上級Ｓ)'!I36="","",'個人種目(上級Ｓ)'!AP36)</f>
        <v/>
      </c>
      <c r="B644" s="59" t="str">
        <f>IF(A644="","",'個人種目(上級Ｓ)'!AU36)</f>
        <v/>
      </c>
      <c r="C644" s="59" t="str">
        <f>IF(A644="","",'個人種目(上級Ｓ)'!AZ36)</f>
        <v/>
      </c>
      <c r="D644" s="59" t="str">
        <f>IF(A644="","",'個人種目(上級Ｓ)'!AF36)</f>
        <v/>
      </c>
      <c r="E644" s="59">
        <v>0</v>
      </c>
      <c r="F644" s="59">
        <v>0</v>
      </c>
      <c r="G644" s="59" t="str">
        <f>IF(A644="","",'個人種目(上級Ｓ)'!BE36)</f>
        <v/>
      </c>
      <c r="H644" s="62">
        <v>2</v>
      </c>
    </row>
    <row r="645" spans="1:8" x14ac:dyDescent="0.25">
      <c r="A645" s="59" t="str">
        <f>IF('個人種目(上級Ｓ)'!I37="","",'個人種目(上級Ｓ)'!AP37)</f>
        <v/>
      </c>
      <c r="B645" s="59" t="str">
        <f>IF(A645="","",'個人種目(上級Ｓ)'!AU37)</f>
        <v/>
      </c>
      <c r="C645" s="59" t="str">
        <f>IF(A645="","",'個人種目(上級Ｓ)'!AZ37)</f>
        <v/>
      </c>
      <c r="D645" s="59" t="str">
        <f>IF(A645="","",'個人種目(上級Ｓ)'!AF37)</f>
        <v/>
      </c>
      <c r="E645" s="59">
        <v>0</v>
      </c>
      <c r="F645" s="59">
        <v>0</v>
      </c>
      <c r="G645" s="59" t="str">
        <f>IF(A645="","",'個人種目(上級Ｓ)'!BE37)</f>
        <v/>
      </c>
      <c r="H645" s="62">
        <v>2</v>
      </c>
    </row>
    <row r="646" spans="1:8" x14ac:dyDescent="0.25">
      <c r="A646" s="59" t="str">
        <f>IF('個人種目(上級Ｓ)'!I38="","",'個人種目(上級Ｓ)'!AP38)</f>
        <v/>
      </c>
      <c r="B646" s="59" t="str">
        <f>IF(A646="","",'個人種目(上級Ｓ)'!AU38)</f>
        <v/>
      </c>
      <c r="C646" s="59" t="str">
        <f>IF(A646="","",'個人種目(上級Ｓ)'!AZ38)</f>
        <v/>
      </c>
      <c r="D646" s="59" t="str">
        <f>IF(A646="","",'個人種目(上級Ｓ)'!AF38)</f>
        <v/>
      </c>
      <c r="E646" s="59">
        <v>0</v>
      </c>
      <c r="F646" s="59">
        <v>0</v>
      </c>
      <c r="G646" s="59" t="str">
        <f>IF(A646="","",'個人種目(上級Ｓ)'!BE38)</f>
        <v/>
      </c>
      <c r="H646" s="62">
        <v>2</v>
      </c>
    </row>
    <row r="647" spans="1:8" x14ac:dyDescent="0.25">
      <c r="A647" s="59" t="str">
        <f>IF('個人種目(上級Ｓ)'!I39="","",'個人種目(上級Ｓ)'!AP39)</f>
        <v/>
      </c>
      <c r="B647" s="59" t="str">
        <f>IF(A647="","",'個人種目(上級Ｓ)'!AU39)</f>
        <v/>
      </c>
      <c r="C647" s="59" t="str">
        <f>IF(A647="","",'個人種目(上級Ｓ)'!AZ39)</f>
        <v/>
      </c>
      <c r="D647" s="59" t="str">
        <f>IF(A647="","",'個人種目(上級Ｓ)'!AF39)</f>
        <v/>
      </c>
      <c r="E647" s="59">
        <v>0</v>
      </c>
      <c r="F647" s="59">
        <v>0</v>
      </c>
      <c r="G647" s="59" t="str">
        <f>IF(A647="","",'個人種目(上級Ｓ)'!BE39)</f>
        <v/>
      </c>
      <c r="H647" s="62">
        <v>2</v>
      </c>
    </row>
    <row r="648" spans="1:8" x14ac:dyDescent="0.25">
      <c r="A648" s="59" t="str">
        <f>IF('個人種目(上級Ｓ)'!I40="","",'個人種目(上級Ｓ)'!AP40)</f>
        <v/>
      </c>
      <c r="B648" s="59" t="str">
        <f>IF(A648="","",'個人種目(上級Ｓ)'!AU40)</f>
        <v/>
      </c>
      <c r="C648" s="59" t="str">
        <f>IF(A648="","",'個人種目(上級Ｓ)'!AZ40)</f>
        <v/>
      </c>
      <c r="D648" s="59" t="str">
        <f>IF(A648="","",'個人種目(上級Ｓ)'!AF40)</f>
        <v/>
      </c>
      <c r="E648" s="59">
        <v>0</v>
      </c>
      <c r="F648" s="59">
        <v>0</v>
      </c>
      <c r="G648" s="59" t="str">
        <f>IF(A648="","",'個人種目(上級Ｓ)'!BE40)</f>
        <v/>
      </c>
      <c r="H648" s="62">
        <v>2</v>
      </c>
    </row>
    <row r="649" spans="1:8" x14ac:dyDescent="0.25">
      <c r="A649" s="59" t="str">
        <f>IF('個人種目(上級Ｓ)'!I41="","",'個人種目(上級Ｓ)'!AP41)</f>
        <v/>
      </c>
      <c r="B649" s="59" t="str">
        <f>IF(A649="","",'個人種目(上級Ｓ)'!AU41)</f>
        <v/>
      </c>
      <c r="C649" s="59" t="str">
        <f>IF(A649="","",'個人種目(上級Ｓ)'!AZ41)</f>
        <v/>
      </c>
      <c r="D649" s="59" t="str">
        <f>IF(A649="","",'個人種目(上級Ｓ)'!AF41)</f>
        <v/>
      </c>
      <c r="E649" s="59">
        <v>0</v>
      </c>
      <c r="F649" s="59">
        <v>0</v>
      </c>
      <c r="G649" s="59" t="str">
        <f>IF(A649="","",'個人種目(上級Ｓ)'!BE41)</f>
        <v/>
      </c>
      <c r="H649" s="62">
        <v>2</v>
      </c>
    </row>
    <row r="650" spans="1:8" x14ac:dyDescent="0.25">
      <c r="A650" s="59" t="str">
        <f>IF('個人種目(上級Ｓ)'!I42="","",'個人種目(上級Ｓ)'!AP42)</f>
        <v/>
      </c>
      <c r="B650" s="59" t="str">
        <f>IF(A650="","",'個人種目(上級Ｓ)'!AU42)</f>
        <v/>
      </c>
      <c r="C650" s="59" t="str">
        <f>IF(A650="","",'個人種目(上級Ｓ)'!AZ42)</f>
        <v/>
      </c>
      <c r="D650" s="59" t="str">
        <f>IF(A650="","",'個人種目(上級Ｓ)'!AF42)</f>
        <v/>
      </c>
      <c r="E650" s="59">
        <v>0</v>
      </c>
      <c r="F650" s="59">
        <v>0</v>
      </c>
      <c r="G650" s="59" t="str">
        <f>IF(A650="","",'個人種目(上級Ｓ)'!BE42)</f>
        <v/>
      </c>
      <c r="H650" s="62">
        <v>2</v>
      </c>
    </row>
    <row r="651" spans="1:8" x14ac:dyDescent="0.25">
      <c r="A651" s="59" t="str">
        <f>IF('個人種目(上級Ｓ)'!I43="","",'個人種目(上級Ｓ)'!AP43)</f>
        <v/>
      </c>
      <c r="B651" s="59" t="str">
        <f>IF(A651="","",'個人種目(上級Ｓ)'!AU43)</f>
        <v/>
      </c>
      <c r="C651" s="59" t="str">
        <f>IF(A651="","",'個人種目(上級Ｓ)'!AZ43)</f>
        <v/>
      </c>
      <c r="D651" s="59" t="str">
        <f>IF(A651="","",'個人種目(上級Ｓ)'!AF43)</f>
        <v/>
      </c>
      <c r="E651" s="59">
        <v>0</v>
      </c>
      <c r="F651" s="59">
        <v>0</v>
      </c>
      <c r="G651" s="59" t="str">
        <f>IF(A651="","",'個人種目(上級Ｓ)'!BE43)</f>
        <v/>
      </c>
      <c r="H651" s="62">
        <v>2</v>
      </c>
    </row>
    <row r="652" spans="1:8" x14ac:dyDescent="0.25">
      <c r="A652" s="59" t="str">
        <f>IF('個人種目(上級Ｓ)'!I44="","",'個人種目(上級Ｓ)'!AP44)</f>
        <v/>
      </c>
      <c r="B652" s="59" t="str">
        <f>IF(A652="","",'個人種目(上級Ｓ)'!AU44)</f>
        <v/>
      </c>
      <c r="C652" s="59" t="str">
        <f>IF(A652="","",'個人種目(上級Ｓ)'!AZ44)</f>
        <v/>
      </c>
      <c r="D652" s="59" t="str">
        <f>IF(A652="","",'個人種目(上級Ｓ)'!AF44)</f>
        <v/>
      </c>
      <c r="E652" s="59">
        <v>0</v>
      </c>
      <c r="F652" s="59">
        <v>0</v>
      </c>
      <c r="G652" s="59" t="str">
        <f>IF(A652="","",'個人種目(上級Ｓ)'!BE44)</f>
        <v/>
      </c>
      <c r="H652" s="62">
        <v>2</v>
      </c>
    </row>
    <row r="653" spans="1:8" x14ac:dyDescent="0.25">
      <c r="A653" s="59" t="str">
        <f>IF('個人種目(上級Ｓ)'!I45="","",'個人種目(上級Ｓ)'!AP45)</f>
        <v/>
      </c>
      <c r="B653" s="59" t="str">
        <f>IF(A653="","",'個人種目(上級Ｓ)'!AU45)</f>
        <v/>
      </c>
      <c r="C653" s="59" t="str">
        <f>IF(A653="","",'個人種目(上級Ｓ)'!AZ45)</f>
        <v/>
      </c>
      <c r="D653" s="59" t="str">
        <f>IF(A653="","",'個人種目(上級Ｓ)'!AF45)</f>
        <v/>
      </c>
      <c r="E653" s="59">
        <v>0</v>
      </c>
      <c r="F653" s="59">
        <v>0</v>
      </c>
      <c r="G653" s="59" t="str">
        <f>IF(A653="","",'個人種目(上級Ｓ)'!BE45)</f>
        <v/>
      </c>
      <c r="H653" s="62">
        <v>2</v>
      </c>
    </row>
    <row r="654" spans="1:8" x14ac:dyDescent="0.25">
      <c r="A654" s="59" t="str">
        <f>IF('個人種目(上級Ｓ)'!I46="","",'個人種目(上級Ｓ)'!AP46)</f>
        <v/>
      </c>
      <c r="B654" s="59" t="str">
        <f>IF(A654="","",'個人種目(上級Ｓ)'!AU46)</f>
        <v/>
      </c>
      <c r="C654" s="59" t="str">
        <f>IF(A654="","",'個人種目(上級Ｓ)'!AZ46)</f>
        <v/>
      </c>
      <c r="D654" s="59" t="str">
        <f>IF(A654="","",'個人種目(上級Ｓ)'!AF46)</f>
        <v/>
      </c>
      <c r="E654" s="59">
        <v>0</v>
      </c>
      <c r="F654" s="59">
        <v>0</v>
      </c>
      <c r="G654" s="59" t="str">
        <f>IF(A654="","",'個人種目(上級Ｓ)'!BE46)</f>
        <v/>
      </c>
      <c r="H654" s="62">
        <v>2</v>
      </c>
    </row>
    <row r="655" spans="1:8" x14ac:dyDescent="0.25">
      <c r="A655" s="59" t="str">
        <f>IF('個人種目(上級Ｓ)'!I47="","",'個人種目(上級Ｓ)'!AP47)</f>
        <v/>
      </c>
      <c r="B655" s="59" t="str">
        <f>IF(A655="","",'個人種目(上級Ｓ)'!AU47)</f>
        <v/>
      </c>
      <c r="C655" s="59" t="str">
        <f>IF(A655="","",'個人種目(上級Ｓ)'!AZ47)</f>
        <v/>
      </c>
      <c r="D655" s="59" t="str">
        <f>IF(A655="","",'個人種目(上級Ｓ)'!AF47)</f>
        <v/>
      </c>
      <c r="E655" s="59">
        <v>0</v>
      </c>
      <c r="F655" s="59">
        <v>0</v>
      </c>
      <c r="G655" s="59" t="str">
        <f>IF(A655="","",'個人種目(上級Ｓ)'!BE47)</f>
        <v/>
      </c>
      <c r="H655" s="62">
        <v>2</v>
      </c>
    </row>
    <row r="656" spans="1:8" x14ac:dyDescent="0.25">
      <c r="A656" s="59" t="str">
        <f>IF('個人種目(上級Ｓ)'!I48="","",'個人種目(上級Ｓ)'!AP48)</f>
        <v/>
      </c>
      <c r="B656" s="59" t="str">
        <f>IF(A656="","",'個人種目(上級Ｓ)'!AU48)</f>
        <v/>
      </c>
      <c r="C656" s="59" t="str">
        <f>IF(A656="","",'個人種目(上級Ｓ)'!AZ48)</f>
        <v/>
      </c>
      <c r="D656" s="59" t="str">
        <f>IF(A656="","",'個人種目(上級Ｓ)'!AF48)</f>
        <v/>
      </c>
      <c r="E656" s="59">
        <v>0</v>
      </c>
      <c r="F656" s="59">
        <v>0</v>
      </c>
      <c r="G656" s="59" t="str">
        <f>IF(A656="","",'個人種目(上級Ｓ)'!BE48)</f>
        <v/>
      </c>
      <c r="H656" s="62">
        <v>2</v>
      </c>
    </row>
    <row r="657" spans="1:8" x14ac:dyDescent="0.25">
      <c r="A657" s="59" t="str">
        <f>IF('個人種目(上級Ｓ)'!I49="","",'個人種目(上級Ｓ)'!AP49)</f>
        <v/>
      </c>
      <c r="B657" s="59" t="str">
        <f>IF(A657="","",'個人種目(上級Ｓ)'!AU49)</f>
        <v/>
      </c>
      <c r="C657" s="59" t="str">
        <f>IF(A657="","",'個人種目(上級Ｓ)'!AZ49)</f>
        <v/>
      </c>
      <c r="D657" s="59" t="str">
        <f>IF(A657="","",'個人種目(上級Ｓ)'!AF49)</f>
        <v/>
      </c>
      <c r="E657" s="59">
        <v>0</v>
      </c>
      <c r="F657" s="59">
        <v>0</v>
      </c>
      <c r="G657" s="59" t="str">
        <f>IF(A657="","",'個人種目(上級Ｓ)'!BE49)</f>
        <v/>
      </c>
      <c r="H657" s="62">
        <v>2</v>
      </c>
    </row>
    <row r="658" spans="1:8" x14ac:dyDescent="0.25">
      <c r="A658" s="59" t="str">
        <f>IF('個人種目(上級Ｓ)'!I50="","",'個人種目(上級Ｓ)'!AP50)</f>
        <v/>
      </c>
      <c r="B658" s="59" t="str">
        <f>IF(A658="","",'個人種目(上級Ｓ)'!AU50)</f>
        <v/>
      </c>
      <c r="C658" s="59" t="str">
        <f>IF(A658="","",'個人種目(上級Ｓ)'!AZ50)</f>
        <v/>
      </c>
      <c r="D658" s="59" t="str">
        <f>IF(A658="","",'個人種目(上級Ｓ)'!AF50)</f>
        <v/>
      </c>
      <c r="E658" s="59">
        <v>0</v>
      </c>
      <c r="F658" s="59">
        <v>0</v>
      </c>
      <c r="G658" s="59" t="str">
        <f>IF(A658="","",'個人種目(上級Ｓ)'!BE50)</f>
        <v/>
      </c>
      <c r="H658" s="62">
        <v>2</v>
      </c>
    </row>
    <row r="659" spans="1:8" x14ac:dyDescent="0.25">
      <c r="A659" s="59" t="str">
        <f>IF('個人種目(上級Ｓ)'!I51="","",'個人種目(上級Ｓ)'!AP51)</f>
        <v/>
      </c>
      <c r="B659" s="59" t="str">
        <f>IF(A659="","",'個人種目(上級Ｓ)'!AU51)</f>
        <v/>
      </c>
      <c r="C659" s="59" t="str">
        <f>IF(A659="","",'個人種目(上級Ｓ)'!AZ51)</f>
        <v/>
      </c>
      <c r="D659" s="59" t="str">
        <f>IF(A659="","",'個人種目(上級Ｓ)'!AF51)</f>
        <v/>
      </c>
      <c r="E659" s="59">
        <v>0</v>
      </c>
      <c r="F659" s="59">
        <v>0</v>
      </c>
      <c r="G659" s="59" t="str">
        <f>IF(A659="","",'個人種目(上級Ｓ)'!BE51)</f>
        <v/>
      </c>
      <c r="H659" s="62">
        <v>2</v>
      </c>
    </row>
    <row r="660" spans="1:8" x14ac:dyDescent="0.25">
      <c r="A660" s="59" t="str">
        <f>IF('個人種目(上級Ｓ)'!I52="","",'個人種目(上級Ｓ)'!AP52)</f>
        <v/>
      </c>
      <c r="B660" s="59" t="str">
        <f>IF(A660="","",'個人種目(上級Ｓ)'!AU52)</f>
        <v/>
      </c>
      <c r="C660" s="59" t="str">
        <f>IF(A660="","",'個人種目(上級Ｓ)'!AZ52)</f>
        <v/>
      </c>
      <c r="D660" s="59" t="str">
        <f>IF(A660="","",'個人種目(上級Ｓ)'!AF52)</f>
        <v/>
      </c>
      <c r="E660" s="59">
        <v>0</v>
      </c>
      <c r="F660" s="59">
        <v>0</v>
      </c>
      <c r="G660" s="59" t="str">
        <f>IF(A660="","",'個人種目(上級Ｓ)'!BE52)</f>
        <v/>
      </c>
      <c r="H660" s="62">
        <v>2</v>
      </c>
    </row>
    <row r="661" spans="1:8" x14ac:dyDescent="0.25">
      <c r="A661" s="59" t="str">
        <f>IF('個人種目(上級Ｓ)'!I53="","",'個人種目(上級Ｓ)'!AP53)</f>
        <v/>
      </c>
      <c r="B661" s="59" t="str">
        <f>IF(A661="","",'個人種目(上級Ｓ)'!AU53)</f>
        <v/>
      </c>
      <c r="C661" s="59" t="str">
        <f>IF(A661="","",'個人種目(上級Ｓ)'!AZ53)</f>
        <v/>
      </c>
      <c r="D661" s="59" t="str">
        <f>IF(A661="","",'個人種目(上級Ｓ)'!AF53)</f>
        <v/>
      </c>
      <c r="E661" s="59">
        <v>0</v>
      </c>
      <c r="F661" s="59">
        <v>0</v>
      </c>
      <c r="G661" s="59" t="str">
        <f>IF(A661="","",'個人種目(上級Ｓ)'!BE53)</f>
        <v/>
      </c>
      <c r="H661" s="62">
        <v>2</v>
      </c>
    </row>
    <row r="662" spans="1:8" x14ac:dyDescent="0.25">
      <c r="A662" s="59" t="str">
        <f>IF('個人種目(上級Ｓ)'!I54="","",'個人種目(上級Ｓ)'!AP54)</f>
        <v/>
      </c>
      <c r="B662" s="59" t="str">
        <f>IF(A662="","",'個人種目(上級Ｓ)'!AU54)</f>
        <v/>
      </c>
      <c r="C662" s="59" t="str">
        <f>IF(A662="","",'個人種目(上級Ｓ)'!AZ54)</f>
        <v/>
      </c>
      <c r="D662" s="59" t="str">
        <f>IF(A662="","",'個人種目(上級Ｓ)'!AF54)</f>
        <v/>
      </c>
      <c r="E662" s="59">
        <v>0</v>
      </c>
      <c r="F662" s="59">
        <v>0</v>
      </c>
      <c r="G662" s="59" t="str">
        <f>IF(A662="","",'個人種目(上級Ｓ)'!BE54)</f>
        <v/>
      </c>
      <c r="H662" s="62">
        <v>2</v>
      </c>
    </row>
    <row r="663" spans="1:8" x14ac:dyDescent="0.25">
      <c r="A663" s="58" t="str">
        <f>IF('個人種目(上級Ｓ)'!I55="","",'個人種目(上級Ｓ)'!AP55)</f>
        <v/>
      </c>
      <c r="B663" s="58" t="str">
        <f>IF(A663="","",'個人種目(上級Ｓ)'!AU55)</f>
        <v/>
      </c>
      <c r="C663" s="58" t="str">
        <f>IF(A663="","",'個人種目(上級Ｓ)'!AZ55)</f>
        <v/>
      </c>
      <c r="D663" s="58" t="str">
        <f>IF(A663="","",'個人種目(上級Ｓ)'!AF55)</f>
        <v/>
      </c>
      <c r="E663" s="58">
        <v>0</v>
      </c>
      <c r="F663" s="58">
        <v>0</v>
      </c>
      <c r="G663" s="58" t="str">
        <f>IF(A663="","",'個人種目(上級Ｓ)'!BE55)</f>
        <v/>
      </c>
      <c r="H663" s="65">
        <v>2</v>
      </c>
    </row>
    <row r="664" spans="1:8" x14ac:dyDescent="0.25">
      <c r="A664" s="59"/>
      <c r="B664" s="59"/>
      <c r="C664" s="59"/>
      <c r="D664" s="59"/>
      <c r="E664" s="59"/>
      <c r="F664" s="59"/>
      <c r="G664" s="59"/>
      <c r="H664" s="62"/>
    </row>
    <row r="665" spans="1:8" x14ac:dyDescent="0.25">
      <c r="A665" s="58"/>
      <c r="B665" s="58"/>
      <c r="C665" s="58"/>
      <c r="D665" s="58"/>
      <c r="E665" s="58"/>
      <c r="F665" s="58"/>
      <c r="G665" s="58"/>
      <c r="H665" s="65"/>
    </row>
    <row r="666" spans="1:8" x14ac:dyDescent="0.25">
      <c r="A666" s="63" t="str">
        <f>IF('個人種目(上級Ｓ)'!I58="","",'個人種目(上級Ｓ)'!AP58)</f>
        <v/>
      </c>
      <c r="B666" s="63" t="str">
        <f>IF(A666="","",'個人種目(上級Ｓ)'!AU58)</f>
        <v/>
      </c>
      <c r="C666" s="63" t="str">
        <f>IF(A666="","",'個人種目(上級Ｓ)'!AZ58)</f>
        <v/>
      </c>
      <c r="D666" s="63" t="str">
        <f>IF(A666="","",'個人種目(上級Ｓ)'!AF58)</f>
        <v/>
      </c>
      <c r="E666" s="63">
        <v>0</v>
      </c>
      <c r="F666" s="63">
        <v>5</v>
      </c>
      <c r="G666" s="63" t="str">
        <f>IF(A666="","",'個人種目(上級Ｓ)'!BE58)</f>
        <v/>
      </c>
      <c r="H666" s="62">
        <v>2</v>
      </c>
    </row>
    <row r="667" spans="1:8" x14ac:dyDescent="0.25">
      <c r="A667" s="59" t="str">
        <f>IF('個人種目(上級Ｓ)'!I59="","",'個人種目(上級Ｓ)'!AP59)</f>
        <v/>
      </c>
      <c r="B667" s="59" t="str">
        <f>IF(A667="","",'個人種目(上級Ｓ)'!AU59)</f>
        <v/>
      </c>
      <c r="C667" s="59" t="str">
        <f>IF(A667="","",'個人種目(上級Ｓ)'!AZ59)</f>
        <v/>
      </c>
      <c r="D667" s="59" t="str">
        <f>IF(A667="","",'個人種目(上級Ｓ)'!AF59)</f>
        <v/>
      </c>
      <c r="E667" s="59">
        <v>0</v>
      </c>
      <c r="F667" s="59">
        <v>5</v>
      </c>
      <c r="G667" s="59" t="str">
        <f>IF(A667="","",'個人種目(上級Ｓ)'!BE59)</f>
        <v/>
      </c>
      <c r="H667" s="62">
        <v>2</v>
      </c>
    </row>
    <row r="668" spans="1:8" x14ac:dyDescent="0.25">
      <c r="A668" s="59" t="str">
        <f>IF('個人種目(上級Ｓ)'!I60="","",'個人種目(上級Ｓ)'!AP60)</f>
        <v/>
      </c>
      <c r="B668" s="59" t="str">
        <f>IF(A668="","",'個人種目(上級Ｓ)'!AU60)</f>
        <v/>
      </c>
      <c r="C668" s="59" t="str">
        <f>IF(A668="","",'個人種目(上級Ｓ)'!AZ60)</f>
        <v/>
      </c>
      <c r="D668" s="59" t="str">
        <f>IF(A668="","",'個人種目(上級Ｓ)'!AF60)</f>
        <v/>
      </c>
      <c r="E668" s="59">
        <v>0</v>
      </c>
      <c r="F668" s="59">
        <v>5</v>
      </c>
      <c r="G668" s="59" t="str">
        <f>IF(A668="","",'個人種目(上級Ｓ)'!BE60)</f>
        <v/>
      </c>
      <c r="H668" s="62">
        <v>2</v>
      </c>
    </row>
    <row r="669" spans="1:8" x14ac:dyDescent="0.25">
      <c r="A669" s="59" t="str">
        <f>IF('個人種目(上級Ｓ)'!I61="","",'個人種目(上級Ｓ)'!AP61)</f>
        <v/>
      </c>
      <c r="B669" s="59" t="str">
        <f>IF(A669="","",'個人種目(上級Ｓ)'!AU61)</f>
        <v/>
      </c>
      <c r="C669" s="59" t="str">
        <f>IF(A669="","",'個人種目(上級Ｓ)'!AZ61)</f>
        <v/>
      </c>
      <c r="D669" s="59" t="str">
        <f>IF(A669="","",'個人種目(上級Ｓ)'!AF61)</f>
        <v/>
      </c>
      <c r="E669" s="59">
        <v>0</v>
      </c>
      <c r="F669" s="59">
        <v>5</v>
      </c>
      <c r="G669" s="59" t="str">
        <f>IF(A669="","",'個人種目(上級Ｓ)'!BE61)</f>
        <v/>
      </c>
      <c r="H669" s="62">
        <v>2</v>
      </c>
    </row>
    <row r="670" spans="1:8" x14ac:dyDescent="0.25">
      <c r="A670" s="59" t="str">
        <f>IF('個人種目(上級Ｓ)'!I62="","",'個人種目(上級Ｓ)'!AP62)</f>
        <v/>
      </c>
      <c r="B670" s="59" t="str">
        <f>IF(A670="","",'個人種目(上級Ｓ)'!AU62)</f>
        <v/>
      </c>
      <c r="C670" s="59" t="str">
        <f>IF(A670="","",'個人種目(上級Ｓ)'!AZ62)</f>
        <v/>
      </c>
      <c r="D670" s="59" t="str">
        <f>IF(A670="","",'個人種目(上級Ｓ)'!AF62)</f>
        <v/>
      </c>
      <c r="E670" s="59">
        <v>0</v>
      </c>
      <c r="F670" s="59">
        <v>5</v>
      </c>
      <c r="G670" s="59" t="str">
        <f>IF(A670="","",'個人種目(上級Ｓ)'!BE62)</f>
        <v/>
      </c>
      <c r="H670" s="62">
        <v>2</v>
      </c>
    </row>
    <row r="671" spans="1:8" x14ac:dyDescent="0.25">
      <c r="A671" s="59" t="str">
        <f>IF('個人種目(上級Ｓ)'!I63="","",'個人種目(上級Ｓ)'!AP63)</f>
        <v/>
      </c>
      <c r="B671" s="59" t="str">
        <f>IF(A671="","",'個人種目(上級Ｓ)'!AU63)</f>
        <v/>
      </c>
      <c r="C671" s="59" t="str">
        <f>IF(A671="","",'個人種目(上級Ｓ)'!AZ63)</f>
        <v/>
      </c>
      <c r="D671" s="59" t="str">
        <f>IF(A671="","",'個人種目(上級Ｓ)'!AF63)</f>
        <v/>
      </c>
      <c r="E671" s="59">
        <v>0</v>
      </c>
      <c r="F671" s="59">
        <v>5</v>
      </c>
      <c r="G671" s="59" t="str">
        <f>IF(A671="","",'個人種目(上級Ｓ)'!BE63)</f>
        <v/>
      </c>
      <c r="H671" s="62">
        <v>2</v>
      </c>
    </row>
    <row r="672" spans="1:8" x14ac:dyDescent="0.25">
      <c r="A672" s="59" t="str">
        <f>IF('個人種目(上級Ｓ)'!I64="","",'個人種目(上級Ｓ)'!AP64)</f>
        <v/>
      </c>
      <c r="B672" s="59" t="str">
        <f>IF(A672="","",'個人種目(上級Ｓ)'!AU64)</f>
        <v/>
      </c>
      <c r="C672" s="59" t="str">
        <f>IF(A672="","",'個人種目(上級Ｓ)'!AZ64)</f>
        <v/>
      </c>
      <c r="D672" s="59" t="str">
        <f>IF(A672="","",'個人種目(上級Ｓ)'!AF64)</f>
        <v/>
      </c>
      <c r="E672" s="59">
        <v>0</v>
      </c>
      <c r="F672" s="59">
        <v>5</v>
      </c>
      <c r="G672" s="59" t="str">
        <f>IF(A672="","",'個人種目(上級Ｓ)'!BE64)</f>
        <v/>
      </c>
      <c r="H672" s="62">
        <v>2</v>
      </c>
    </row>
    <row r="673" spans="1:8" x14ac:dyDescent="0.25">
      <c r="A673" s="59" t="str">
        <f>IF('個人種目(上級Ｓ)'!I65="","",'個人種目(上級Ｓ)'!AP65)</f>
        <v/>
      </c>
      <c r="B673" s="59" t="str">
        <f>IF(A673="","",'個人種目(上級Ｓ)'!AU65)</f>
        <v/>
      </c>
      <c r="C673" s="59" t="str">
        <f>IF(A673="","",'個人種目(上級Ｓ)'!AZ65)</f>
        <v/>
      </c>
      <c r="D673" s="59" t="str">
        <f>IF(A673="","",'個人種目(上級Ｓ)'!AF65)</f>
        <v/>
      </c>
      <c r="E673" s="59">
        <v>0</v>
      </c>
      <c r="F673" s="59">
        <v>5</v>
      </c>
      <c r="G673" s="59" t="str">
        <f>IF(A673="","",'個人種目(上級Ｓ)'!BE65)</f>
        <v/>
      </c>
      <c r="H673" s="62">
        <v>2</v>
      </c>
    </row>
    <row r="674" spans="1:8" x14ac:dyDescent="0.25">
      <c r="A674" s="59" t="str">
        <f>IF('個人種目(上級Ｓ)'!I66="","",'個人種目(上級Ｓ)'!AP66)</f>
        <v/>
      </c>
      <c r="B674" s="59" t="str">
        <f>IF(A674="","",'個人種目(上級Ｓ)'!AU66)</f>
        <v/>
      </c>
      <c r="C674" s="59" t="str">
        <f>IF(A674="","",'個人種目(上級Ｓ)'!AZ66)</f>
        <v/>
      </c>
      <c r="D674" s="59" t="str">
        <f>IF(A674="","",'個人種目(上級Ｓ)'!AF66)</f>
        <v/>
      </c>
      <c r="E674" s="59">
        <v>0</v>
      </c>
      <c r="F674" s="59">
        <v>5</v>
      </c>
      <c r="G674" s="59" t="str">
        <f>IF(A674="","",'個人種目(上級Ｓ)'!BE66)</f>
        <v/>
      </c>
      <c r="H674" s="62">
        <v>2</v>
      </c>
    </row>
    <row r="675" spans="1:8" x14ac:dyDescent="0.25">
      <c r="A675" s="59" t="str">
        <f>IF('個人種目(上級Ｓ)'!I67="","",'個人種目(上級Ｓ)'!AP67)</f>
        <v/>
      </c>
      <c r="B675" s="59" t="str">
        <f>IF(A675="","",'個人種目(上級Ｓ)'!AU67)</f>
        <v/>
      </c>
      <c r="C675" s="59" t="str">
        <f>IF(A675="","",'個人種目(上級Ｓ)'!AZ67)</f>
        <v/>
      </c>
      <c r="D675" s="59" t="str">
        <f>IF(A675="","",'個人種目(上級Ｓ)'!AF67)</f>
        <v/>
      </c>
      <c r="E675" s="59">
        <v>0</v>
      </c>
      <c r="F675" s="59">
        <v>5</v>
      </c>
      <c r="G675" s="59" t="str">
        <f>IF(A675="","",'個人種目(上級Ｓ)'!BE67)</f>
        <v/>
      </c>
      <c r="H675" s="62">
        <v>2</v>
      </c>
    </row>
    <row r="676" spans="1:8" x14ac:dyDescent="0.25">
      <c r="A676" s="59" t="str">
        <f>IF('個人種目(上級Ｓ)'!I68="","",'個人種目(上級Ｓ)'!AP68)</f>
        <v/>
      </c>
      <c r="B676" s="59" t="str">
        <f>IF(A676="","",'個人種目(上級Ｓ)'!AU68)</f>
        <v/>
      </c>
      <c r="C676" s="59" t="str">
        <f>IF(A676="","",'個人種目(上級Ｓ)'!AZ68)</f>
        <v/>
      </c>
      <c r="D676" s="59" t="str">
        <f>IF(A676="","",'個人種目(上級Ｓ)'!AF68)</f>
        <v/>
      </c>
      <c r="E676" s="59">
        <v>0</v>
      </c>
      <c r="F676" s="59">
        <v>5</v>
      </c>
      <c r="G676" s="59" t="str">
        <f>IF(A676="","",'個人種目(上級Ｓ)'!BE68)</f>
        <v/>
      </c>
      <c r="H676" s="62">
        <v>2</v>
      </c>
    </row>
    <row r="677" spans="1:8" x14ac:dyDescent="0.25">
      <c r="A677" s="59" t="str">
        <f>IF('個人種目(上級Ｓ)'!I69="","",'個人種目(上級Ｓ)'!AP69)</f>
        <v/>
      </c>
      <c r="B677" s="59" t="str">
        <f>IF(A677="","",'個人種目(上級Ｓ)'!AU69)</f>
        <v/>
      </c>
      <c r="C677" s="59" t="str">
        <f>IF(A677="","",'個人種目(上級Ｓ)'!AZ69)</f>
        <v/>
      </c>
      <c r="D677" s="59" t="str">
        <f>IF(A677="","",'個人種目(上級Ｓ)'!AF69)</f>
        <v/>
      </c>
      <c r="E677" s="59">
        <v>0</v>
      </c>
      <c r="F677" s="59">
        <v>5</v>
      </c>
      <c r="G677" s="59" t="str">
        <f>IF(A677="","",'個人種目(上級Ｓ)'!BE69)</f>
        <v/>
      </c>
      <c r="H677" s="62">
        <v>2</v>
      </c>
    </row>
    <row r="678" spans="1:8" x14ac:dyDescent="0.25">
      <c r="A678" s="59" t="str">
        <f>IF('個人種目(上級Ｓ)'!I70="","",'個人種目(上級Ｓ)'!AP70)</f>
        <v/>
      </c>
      <c r="B678" s="59" t="str">
        <f>IF(A678="","",'個人種目(上級Ｓ)'!AU70)</f>
        <v/>
      </c>
      <c r="C678" s="59" t="str">
        <f>IF(A678="","",'個人種目(上級Ｓ)'!AZ70)</f>
        <v/>
      </c>
      <c r="D678" s="59" t="str">
        <f>IF(A678="","",'個人種目(上級Ｓ)'!AF70)</f>
        <v/>
      </c>
      <c r="E678" s="59">
        <v>0</v>
      </c>
      <c r="F678" s="59">
        <v>5</v>
      </c>
      <c r="G678" s="59" t="str">
        <f>IF(A678="","",'個人種目(上級Ｓ)'!BE70)</f>
        <v/>
      </c>
      <c r="H678" s="62">
        <v>2</v>
      </c>
    </row>
    <row r="679" spans="1:8" x14ac:dyDescent="0.25">
      <c r="A679" s="59" t="str">
        <f>IF('個人種目(上級Ｓ)'!I71="","",'個人種目(上級Ｓ)'!AP71)</f>
        <v/>
      </c>
      <c r="B679" s="59" t="str">
        <f>IF(A679="","",'個人種目(上級Ｓ)'!AU71)</f>
        <v/>
      </c>
      <c r="C679" s="59" t="str">
        <f>IF(A679="","",'個人種目(上級Ｓ)'!AZ71)</f>
        <v/>
      </c>
      <c r="D679" s="59" t="str">
        <f>IF(A679="","",'個人種目(上級Ｓ)'!AF71)</f>
        <v/>
      </c>
      <c r="E679" s="59">
        <v>0</v>
      </c>
      <c r="F679" s="59">
        <v>5</v>
      </c>
      <c r="G679" s="59" t="str">
        <f>IF(A679="","",'個人種目(上級Ｓ)'!BE71)</f>
        <v/>
      </c>
      <c r="H679" s="62">
        <v>2</v>
      </c>
    </row>
    <row r="680" spans="1:8" x14ac:dyDescent="0.25">
      <c r="A680" s="59" t="str">
        <f>IF('個人種目(上級Ｓ)'!I72="","",'個人種目(上級Ｓ)'!AP72)</f>
        <v/>
      </c>
      <c r="B680" s="59" t="str">
        <f>IF(A680="","",'個人種目(上級Ｓ)'!AU72)</f>
        <v/>
      </c>
      <c r="C680" s="59" t="str">
        <f>IF(A680="","",'個人種目(上級Ｓ)'!AZ72)</f>
        <v/>
      </c>
      <c r="D680" s="59" t="str">
        <f>IF(A680="","",'個人種目(上級Ｓ)'!AF72)</f>
        <v/>
      </c>
      <c r="E680" s="59">
        <v>0</v>
      </c>
      <c r="F680" s="59">
        <v>5</v>
      </c>
      <c r="G680" s="59" t="str">
        <f>IF(A680="","",'個人種目(上級Ｓ)'!BE72)</f>
        <v/>
      </c>
      <c r="H680" s="62">
        <v>2</v>
      </c>
    </row>
    <row r="681" spans="1:8" x14ac:dyDescent="0.25">
      <c r="A681" s="59" t="str">
        <f>IF('個人種目(上級Ｓ)'!I73="","",'個人種目(上級Ｓ)'!AP73)</f>
        <v/>
      </c>
      <c r="B681" s="59" t="str">
        <f>IF(A681="","",'個人種目(上級Ｓ)'!AU73)</f>
        <v/>
      </c>
      <c r="C681" s="59" t="str">
        <f>IF(A681="","",'個人種目(上級Ｓ)'!AZ73)</f>
        <v/>
      </c>
      <c r="D681" s="59" t="str">
        <f>IF(A681="","",'個人種目(上級Ｓ)'!AF73)</f>
        <v/>
      </c>
      <c r="E681" s="59">
        <v>0</v>
      </c>
      <c r="F681" s="59">
        <v>5</v>
      </c>
      <c r="G681" s="59" t="str">
        <f>IF(A681="","",'個人種目(上級Ｓ)'!BE73)</f>
        <v/>
      </c>
      <c r="H681" s="62">
        <v>2</v>
      </c>
    </row>
    <row r="682" spans="1:8" x14ac:dyDescent="0.25">
      <c r="A682" s="59" t="str">
        <f>IF('個人種目(上級Ｓ)'!I74="","",'個人種目(上級Ｓ)'!AP74)</f>
        <v/>
      </c>
      <c r="B682" s="59" t="str">
        <f>IF(A682="","",'個人種目(上級Ｓ)'!AU74)</f>
        <v/>
      </c>
      <c r="C682" s="59" t="str">
        <f>IF(A682="","",'個人種目(上級Ｓ)'!AZ74)</f>
        <v/>
      </c>
      <c r="D682" s="59" t="str">
        <f>IF(A682="","",'個人種目(上級Ｓ)'!AF74)</f>
        <v/>
      </c>
      <c r="E682" s="59">
        <v>0</v>
      </c>
      <c r="F682" s="59">
        <v>5</v>
      </c>
      <c r="G682" s="59" t="str">
        <f>IF(A682="","",'個人種目(上級Ｓ)'!BE74)</f>
        <v/>
      </c>
      <c r="H682" s="62">
        <v>2</v>
      </c>
    </row>
    <row r="683" spans="1:8" x14ac:dyDescent="0.25">
      <c r="A683" s="59" t="str">
        <f>IF('個人種目(上級Ｓ)'!I75="","",'個人種目(上級Ｓ)'!AP75)</f>
        <v/>
      </c>
      <c r="B683" s="59" t="str">
        <f>IF(A683="","",'個人種目(上級Ｓ)'!AU75)</f>
        <v/>
      </c>
      <c r="C683" s="59" t="str">
        <f>IF(A683="","",'個人種目(上級Ｓ)'!AZ75)</f>
        <v/>
      </c>
      <c r="D683" s="59" t="str">
        <f>IF(A683="","",'個人種目(上級Ｓ)'!AF75)</f>
        <v/>
      </c>
      <c r="E683" s="59">
        <v>0</v>
      </c>
      <c r="F683" s="59">
        <v>5</v>
      </c>
      <c r="G683" s="59" t="str">
        <f>IF(A683="","",'個人種目(上級Ｓ)'!BE75)</f>
        <v/>
      </c>
      <c r="H683" s="62">
        <v>2</v>
      </c>
    </row>
    <row r="684" spans="1:8" x14ac:dyDescent="0.25">
      <c r="A684" s="59" t="str">
        <f>IF('個人種目(上級Ｓ)'!I76="","",'個人種目(上級Ｓ)'!AP76)</f>
        <v/>
      </c>
      <c r="B684" s="59" t="str">
        <f>IF(A684="","",'個人種目(上級Ｓ)'!AU76)</f>
        <v/>
      </c>
      <c r="C684" s="59" t="str">
        <f>IF(A684="","",'個人種目(上級Ｓ)'!AZ76)</f>
        <v/>
      </c>
      <c r="D684" s="59" t="str">
        <f>IF(A684="","",'個人種目(上級Ｓ)'!AF76)</f>
        <v/>
      </c>
      <c r="E684" s="59">
        <v>0</v>
      </c>
      <c r="F684" s="59">
        <v>5</v>
      </c>
      <c r="G684" s="59" t="str">
        <f>IF(A684="","",'個人種目(上級Ｓ)'!BE76)</f>
        <v/>
      </c>
      <c r="H684" s="62">
        <v>2</v>
      </c>
    </row>
    <row r="685" spans="1:8" x14ac:dyDescent="0.25">
      <c r="A685" s="59" t="str">
        <f>IF('個人種目(上級Ｓ)'!I77="","",'個人種目(上級Ｓ)'!AP77)</f>
        <v/>
      </c>
      <c r="B685" s="59" t="str">
        <f>IF(A685="","",'個人種目(上級Ｓ)'!AU77)</f>
        <v/>
      </c>
      <c r="C685" s="59" t="str">
        <f>IF(A685="","",'個人種目(上級Ｓ)'!AZ77)</f>
        <v/>
      </c>
      <c r="D685" s="59" t="str">
        <f>IF(A685="","",'個人種目(上級Ｓ)'!AF77)</f>
        <v/>
      </c>
      <c r="E685" s="59">
        <v>0</v>
      </c>
      <c r="F685" s="59">
        <v>5</v>
      </c>
      <c r="G685" s="59" t="str">
        <f>IF(A685="","",'個人種目(上級Ｓ)'!BE77)</f>
        <v/>
      </c>
      <c r="H685" s="62">
        <v>2</v>
      </c>
    </row>
    <row r="686" spans="1:8" x14ac:dyDescent="0.25">
      <c r="A686" s="59" t="str">
        <f>IF('個人種目(上級Ｓ)'!I78="","",'個人種目(上級Ｓ)'!AP78)</f>
        <v/>
      </c>
      <c r="B686" s="59" t="str">
        <f>IF(A686="","",'個人種目(上級Ｓ)'!AU78)</f>
        <v/>
      </c>
      <c r="C686" s="59" t="str">
        <f>IF(A686="","",'個人種目(上級Ｓ)'!AZ78)</f>
        <v/>
      </c>
      <c r="D686" s="59" t="str">
        <f>IF(A686="","",'個人種目(上級Ｓ)'!AF78)</f>
        <v/>
      </c>
      <c r="E686" s="59">
        <v>0</v>
      </c>
      <c r="F686" s="59">
        <v>5</v>
      </c>
      <c r="G686" s="59" t="str">
        <f>IF(A686="","",'個人種目(上級Ｓ)'!BE78)</f>
        <v/>
      </c>
      <c r="H686" s="62">
        <v>2</v>
      </c>
    </row>
    <row r="687" spans="1:8" x14ac:dyDescent="0.25">
      <c r="A687" s="59" t="str">
        <f>IF('個人種目(上級Ｓ)'!I79="","",'個人種目(上級Ｓ)'!AP79)</f>
        <v/>
      </c>
      <c r="B687" s="59" t="str">
        <f>IF(A687="","",'個人種目(上級Ｓ)'!AU79)</f>
        <v/>
      </c>
      <c r="C687" s="59" t="str">
        <f>IF(A687="","",'個人種目(上級Ｓ)'!AZ79)</f>
        <v/>
      </c>
      <c r="D687" s="59" t="str">
        <f>IF(A687="","",'個人種目(上級Ｓ)'!AF79)</f>
        <v/>
      </c>
      <c r="E687" s="59">
        <v>0</v>
      </c>
      <c r="F687" s="59">
        <v>5</v>
      </c>
      <c r="G687" s="59" t="str">
        <f>IF(A687="","",'個人種目(上級Ｓ)'!BE79)</f>
        <v/>
      </c>
      <c r="H687" s="62">
        <v>2</v>
      </c>
    </row>
    <row r="688" spans="1:8" x14ac:dyDescent="0.25">
      <c r="A688" s="59" t="str">
        <f>IF('個人種目(上級Ｓ)'!I80="","",'個人種目(上級Ｓ)'!AP80)</f>
        <v/>
      </c>
      <c r="B688" s="59" t="str">
        <f>IF(A688="","",'個人種目(上級Ｓ)'!AU80)</f>
        <v/>
      </c>
      <c r="C688" s="59" t="str">
        <f>IF(A688="","",'個人種目(上級Ｓ)'!AZ80)</f>
        <v/>
      </c>
      <c r="D688" s="59" t="str">
        <f>IF(A688="","",'個人種目(上級Ｓ)'!AF80)</f>
        <v/>
      </c>
      <c r="E688" s="59">
        <v>0</v>
      </c>
      <c r="F688" s="59">
        <v>5</v>
      </c>
      <c r="G688" s="59" t="str">
        <f>IF(A688="","",'個人種目(上級Ｓ)'!BE80)</f>
        <v/>
      </c>
      <c r="H688" s="62">
        <v>2</v>
      </c>
    </row>
    <row r="689" spans="1:8" x14ac:dyDescent="0.25">
      <c r="A689" s="59" t="str">
        <f>IF('個人種目(上級Ｓ)'!I81="","",'個人種目(上級Ｓ)'!AP81)</f>
        <v/>
      </c>
      <c r="B689" s="59" t="str">
        <f>IF(A689="","",'個人種目(上級Ｓ)'!AU81)</f>
        <v/>
      </c>
      <c r="C689" s="59" t="str">
        <f>IF(A689="","",'個人種目(上級Ｓ)'!AZ81)</f>
        <v/>
      </c>
      <c r="D689" s="59" t="str">
        <f>IF(A689="","",'個人種目(上級Ｓ)'!AF81)</f>
        <v/>
      </c>
      <c r="E689" s="59">
        <v>0</v>
      </c>
      <c r="F689" s="59">
        <v>5</v>
      </c>
      <c r="G689" s="59" t="str">
        <f>IF(A689="","",'個人種目(上級Ｓ)'!BE81)</f>
        <v/>
      </c>
      <c r="H689" s="62">
        <v>2</v>
      </c>
    </row>
    <row r="690" spans="1:8" x14ac:dyDescent="0.25">
      <c r="A690" s="59" t="str">
        <f>IF('個人種目(上級Ｓ)'!I82="","",'個人種目(上級Ｓ)'!AP82)</f>
        <v/>
      </c>
      <c r="B690" s="59" t="str">
        <f>IF(A690="","",'個人種目(上級Ｓ)'!AU82)</f>
        <v/>
      </c>
      <c r="C690" s="59" t="str">
        <f>IF(A690="","",'個人種目(上級Ｓ)'!AZ82)</f>
        <v/>
      </c>
      <c r="D690" s="59" t="str">
        <f>IF(A690="","",'個人種目(上級Ｓ)'!AF82)</f>
        <v/>
      </c>
      <c r="E690" s="59">
        <v>0</v>
      </c>
      <c r="F690" s="59">
        <v>5</v>
      </c>
      <c r="G690" s="59" t="str">
        <f>IF(A690="","",'個人種目(上級Ｓ)'!BE82)</f>
        <v/>
      </c>
      <c r="H690" s="62">
        <v>2</v>
      </c>
    </row>
    <row r="691" spans="1:8" x14ac:dyDescent="0.25">
      <c r="A691" s="59" t="str">
        <f>IF('個人種目(上級Ｓ)'!I83="","",'個人種目(上級Ｓ)'!AP83)</f>
        <v/>
      </c>
      <c r="B691" s="59" t="str">
        <f>IF(A691="","",'個人種目(上級Ｓ)'!AU83)</f>
        <v/>
      </c>
      <c r="C691" s="59" t="str">
        <f>IF(A691="","",'個人種目(上級Ｓ)'!AZ83)</f>
        <v/>
      </c>
      <c r="D691" s="59" t="str">
        <f>IF(A691="","",'個人種目(上級Ｓ)'!AF83)</f>
        <v/>
      </c>
      <c r="E691" s="59">
        <v>0</v>
      </c>
      <c r="F691" s="59">
        <v>5</v>
      </c>
      <c r="G691" s="59" t="str">
        <f>IF(A691="","",'個人種目(上級Ｓ)'!BE83)</f>
        <v/>
      </c>
      <c r="H691" s="62">
        <v>2</v>
      </c>
    </row>
    <row r="692" spans="1:8" x14ac:dyDescent="0.25">
      <c r="A692" s="59" t="str">
        <f>IF('個人種目(上級Ｓ)'!I84="","",'個人種目(上級Ｓ)'!AP84)</f>
        <v/>
      </c>
      <c r="B692" s="59" t="str">
        <f>IF(A692="","",'個人種目(上級Ｓ)'!AU84)</f>
        <v/>
      </c>
      <c r="C692" s="59" t="str">
        <f>IF(A692="","",'個人種目(上級Ｓ)'!AZ84)</f>
        <v/>
      </c>
      <c r="D692" s="59" t="str">
        <f>IF(A692="","",'個人種目(上級Ｓ)'!AF84)</f>
        <v/>
      </c>
      <c r="E692" s="59">
        <v>0</v>
      </c>
      <c r="F692" s="59">
        <v>5</v>
      </c>
      <c r="G692" s="59" t="str">
        <f>IF(A692="","",'個人種目(上級Ｓ)'!BE84)</f>
        <v/>
      </c>
      <c r="H692" s="62">
        <v>2</v>
      </c>
    </row>
    <row r="693" spans="1:8" x14ac:dyDescent="0.25">
      <c r="A693" s="59" t="str">
        <f>IF('個人種目(上級Ｓ)'!I85="","",'個人種目(上級Ｓ)'!AP85)</f>
        <v/>
      </c>
      <c r="B693" s="59" t="str">
        <f>IF(A693="","",'個人種目(上級Ｓ)'!AU85)</f>
        <v/>
      </c>
      <c r="C693" s="59" t="str">
        <f>IF(A693="","",'個人種目(上級Ｓ)'!AZ85)</f>
        <v/>
      </c>
      <c r="D693" s="59" t="str">
        <f>IF(A693="","",'個人種目(上級Ｓ)'!AF85)</f>
        <v/>
      </c>
      <c r="E693" s="59">
        <v>0</v>
      </c>
      <c r="F693" s="59">
        <v>5</v>
      </c>
      <c r="G693" s="59" t="str">
        <f>IF(A693="","",'個人種目(上級Ｓ)'!BE85)</f>
        <v/>
      </c>
      <c r="H693" s="62">
        <v>2</v>
      </c>
    </row>
    <row r="694" spans="1:8" x14ac:dyDescent="0.25">
      <c r="A694" s="59" t="str">
        <f>IF('個人種目(上級Ｓ)'!I86="","",'個人種目(上級Ｓ)'!AP86)</f>
        <v/>
      </c>
      <c r="B694" s="59" t="str">
        <f>IF(A694="","",'個人種目(上級Ｓ)'!AU86)</f>
        <v/>
      </c>
      <c r="C694" s="59" t="str">
        <f>IF(A694="","",'個人種目(上級Ｓ)'!AZ86)</f>
        <v/>
      </c>
      <c r="D694" s="59" t="str">
        <f>IF(A694="","",'個人種目(上級Ｓ)'!AF86)</f>
        <v/>
      </c>
      <c r="E694" s="59">
        <v>0</v>
      </c>
      <c r="F694" s="59">
        <v>5</v>
      </c>
      <c r="G694" s="59" t="str">
        <f>IF(A694="","",'個人種目(上級Ｓ)'!BE86)</f>
        <v/>
      </c>
      <c r="H694" s="62">
        <v>2</v>
      </c>
    </row>
    <row r="695" spans="1:8" x14ac:dyDescent="0.25">
      <c r="A695" s="59" t="str">
        <f>IF('個人種目(上級Ｓ)'!I87="","",'個人種目(上級Ｓ)'!AP87)</f>
        <v/>
      </c>
      <c r="B695" s="59" t="str">
        <f>IF(A695="","",'個人種目(上級Ｓ)'!AU87)</f>
        <v/>
      </c>
      <c r="C695" s="59" t="str">
        <f>IF(A695="","",'個人種目(上級Ｓ)'!AZ87)</f>
        <v/>
      </c>
      <c r="D695" s="59" t="str">
        <f>IF(A695="","",'個人種目(上級Ｓ)'!AF87)</f>
        <v/>
      </c>
      <c r="E695" s="59">
        <v>0</v>
      </c>
      <c r="F695" s="59">
        <v>5</v>
      </c>
      <c r="G695" s="59" t="str">
        <f>IF(A695="","",'個人種目(上級Ｓ)'!BE87)</f>
        <v/>
      </c>
      <c r="H695" s="62">
        <v>2</v>
      </c>
    </row>
    <row r="696" spans="1:8" x14ac:dyDescent="0.25">
      <c r="A696" s="59" t="str">
        <f>IF('個人種目(上級Ｓ)'!I88="","",'個人種目(上級Ｓ)'!AP88)</f>
        <v/>
      </c>
      <c r="B696" s="59" t="str">
        <f>IF(A696="","",'個人種目(上級Ｓ)'!AU88)</f>
        <v/>
      </c>
      <c r="C696" s="59" t="str">
        <f>IF(A696="","",'個人種目(上級Ｓ)'!AZ88)</f>
        <v/>
      </c>
      <c r="D696" s="59" t="str">
        <f>IF(A696="","",'個人種目(上級Ｓ)'!AF88)</f>
        <v/>
      </c>
      <c r="E696" s="59">
        <v>0</v>
      </c>
      <c r="F696" s="59">
        <v>5</v>
      </c>
      <c r="G696" s="59" t="str">
        <f>IF(A696="","",'個人種目(上級Ｓ)'!BE88)</f>
        <v/>
      </c>
      <c r="H696" s="62">
        <v>2</v>
      </c>
    </row>
    <row r="697" spans="1:8" x14ac:dyDescent="0.25">
      <c r="A697" s="59" t="str">
        <f>IF('個人種目(上級Ｓ)'!I89="","",'個人種目(上級Ｓ)'!AP89)</f>
        <v/>
      </c>
      <c r="B697" s="59" t="str">
        <f>IF(A697="","",'個人種目(上級Ｓ)'!AU89)</f>
        <v/>
      </c>
      <c r="C697" s="59" t="str">
        <f>IF(A697="","",'個人種目(上級Ｓ)'!AZ89)</f>
        <v/>
      </c>
      <c r="D697" s="59" t="str">
        <f>IF(A697="","",'個人種目(上級Ｓ)'!AF89)</f>
        <v/>
      </c>
      <c r="E697" s="59">
        <v>0</v>
      </c>
      <c r="F697" s="59">
        <v>5</v>
      </c>
      <c r="G697" s="59" t="str">
        <f>IF(A697="","",'個人種目(上級Ｓ)'!BE89)</f>
        <v/>
      </c>
      <c r="H697" s="62">
        <v>2</v>
      </c>
    </row>
    <row r="698" spans="1:8" x14ac:dyDescent="0.25">
      <c r="A698" s="59" t="str">
        <f>IF('個人種目(上級Ｓ)'!I90="","",'個人種目(上級Ｓ)'!AP90)</f>
        <v/>
      </c>
      <c r="B698" s="59" t="str">
        <f>IF(A698="","",'個人種目(上級Ｓ)'!AU90)</f>
        <v/>
      </c>
      <c r="C698" s="59" t="str">
        <f>IF(A698="","",'個人種目(上級Ｓ)'!AZ90)</f>
        <v/>
      </c>
      <c r="D698" s="59" t="str">
        <f>IF(A698="","",'個人種目(上級Ｓ)'!AF90)</f>
        <v/>
      </c>
      <c r="E698" s="59">
        <v>0</v>
      </c>
      <c r="F698" s="59">
        <v>5</v>
      </c>
      <c r="G698" s="59" t="str">
        <f>IF(A698="","",'個人種目(上級Ｓ)'!BE90)</f>
        <v/>
      </c>
      <c r="H698" s="62">
        <v>2</v>
      </c>
    </row>
    <row r="699" spans="1:8" x14ac:dyDescent="0.25">
      <c r="A699" s="59" t="str">
        <f>IF('個人種目(上級Ｓ)'!I91="","",'個人種目(上級Ｓ)'!AP91)</f>
        <v/>
      </c>
      <c r="B699" s="59" t="str">
        <f>IF(A699="","",'個人種目(上級Ｓ)'!AU91)</f>
        <v/>
      </c>
      <c r="C699" s="59" t="str">
        <f>IF(A699="","",'個人種目(上級Ｓ)'!AZ91)</f>
        <v/>
      </c>
      <c r="D699" s="59" t="str">
        <f>IF(A699="","",'個人種目(上級Ｓ)'!AF91)</f>
        <v/>
      </c>
      <c r="E699" s="59">
        <v>0</v>
      </c>
      <c r="F699" s="59">
        <v>5</v>
      </c>
      <c r="G699" s="59" t="str">
        <f>IF(A699="","",'個人種目(上級Ｓ)'!BE91)</f>
        <v/>
      </c>
      <c r="H699" s="62">
        <v>2</v>
      </c>
    </row>
    <row r="700" spans="1:8" x14ac:dyDescent="0.25">
      <c r="A700" s="59" t="str">
        <f>IF('個人種目(上級Ｓ)'!I92="","",'個人種目(上級Ｓ)'!AP92)</f>
        <v/>
      </c>
      <c r="B700" s="59" t="str">
        <f>IF(A700="","",'個人種目(上級Ｓ)'!AU92)</f>
        <v/>
      </c>
      <c r="C700" s="59" t="str">
        <f>IF(A700="","",'個人種目(上級Ｓ)'!AZ92)</f>
        <v/>
      </c>
      <c r="D700" s="59" t="str">
        <f>IF(A700="","",'個人種目(上級Ｓ)'!AF92)</f>
        <v/>
      </c>
      <c r="E700" s="59">
        <v>0</v>
      </c>
      <c r="F700" s="59">
        <v>5</v>
      </c>
      <c r="G700" s="59" t="str">
        <f>IF(A700="","",'個人種目(上級Ｓ)'!BE92)</f>
        <v/>
      </c>
      <c r="H700" s="62">
        <v>2</v>
      </c>
    </row>
    <row r="701" spans="1:8" x14ac:dyDescent="0.25">
      <c r="A701" s="59" t="str">
        <f>IF('個人種目(上級Ｓ)'!I93="","",'個人種目(上級Ｓ)'!AP93)</f>
        <v/>
      </c>
      <c r="B701" s="59" t="str">
        <f>IF(A701="","",'個人種目(上級Ｓ)'!AU93)</f>
        <v/>
      </c>
      <c r="C701" s="59" t="str">
        <f>IF(A701="","",'個人種目(上級Ｓ)'!AZ93)</f>
        <v/>
      </c>
      <c r="D701" s="59" t="str">
        <f>IF(A701="","",'個人種目(上級Ｓ)'!AF93)</f>
        <v/>
      </c>
      <c r="E701" s="59">
        <v>0</v>
      </c>
      <c r="F701" s="59">
        <v>5</v>
      </c>
      <c r="G701" s="59" t="str">
        <f>IF(A701="","",'個人種目(上級Ｓ)'!BE93)</f>
        <v/>
      </c>
      <c r="H701" s="62">
        <v>2</v>
      </c>
    </row>
    <row r="702" spans="1:8" x14ac:dyDescent="0.25">
      <c r="A702" s="59" t="str">
        <f>IF('個人種目(上級Ｓ)'!I94="","",'個人種目(上級Ｓ)'!AP94)</f>
        <v/>
      </c>
      <c r="B702" s="59" t="str">
        <f>IF(A702="","",'個人種目(上級Ｓ)'!AU94)</f>
        <v/>
      </c>
      <c r="C702" s="59" t="str">
        <f>IF(A702="","",'個人種目(上級Ｓ)'!AZ94)</f>
        <v/>
      </c>
      <c r="D702" s="59" t="str">
        <f>IF(A702="","",'個人種目(上級Ｓ)'!AF94)</f>
        <v/>
      </c>
      <c r="E702" s="59">
        <v>0</v>
      </c>
      <c r="F702" s="59">
        <v>5</v>
      </c>
      <c r="G702" s="59" t="str">
        <f>IF(A702="","",'個人種目(上級Ｓ)'!BE94)</f>
        <v/>
      </c>
      <c r="H702" s="62">
        <v>2</v>
      </c>
    </row>
    <row r="703" spans="1:8" x14ac:dyDescent="0.25">
      <c r="A703" s="59" t="str">
        <f>IF('個人種目(上級Ｓ)'!I95="","",'個人種目(上級Ｓ)'!AP95)</f>
        <v/>
      </c>
      <c r="B703" s="59" t="str">
        <f>IF(A703="","",'個人種目(上級Ｓ)'!AU95)</f>
        <v/>
      </c>
      <c r="C703" s="59" t="str">
        <f>IF(A703="","",'個人種目(上級Ｓ)'!AZ95)</f>
        <v/>
      </c>
      <c r="D703" s="59" t="str">
        <f>IF(A703="","",'個人種目(上級Ｓ)'!AF95)</f>
        <v/>
      </c>
      <c r="E703" s="59">
        <v>0</v>
      </c>
      <c r="F703" s="59">
        <v>5</v>
      </c>
      <c r="G703" s="59" t="str">
        <f>IF(A703="","",'個人種目(上級Ｓ)'!BE95)</f>
        <v/>
      </c>
      <c r="H703" s="62">
        <v>2</v>
      </c>
    </row>
    <row r="704" spans="1:8" x14ac:dyDescent="0.25">
      <c r="A704" s="59" t="str">
        <f>IF('個人種目(上級Ｓ)'!I96="","",'個人種目(上級Ｓ)'!AP96)</f>
        <v/>
      </c>
      <c r="B704" s="59" t="str">
        <f>IF(A704="","",'個人種目(上級Ｓ)'!AU96)</f>
        <v/>
      </c>
      <c r="C704" s="59" t="str">
        <f>IF(A704="","",'個人種目(上級Ｓ)'!AZ96)</f>
        <v/>
      </c>
      <c r="D704" s="59" t="str">
        <f>IF(A704="","",'個人種目(上級Ｓ)'!AF96)</f>
        <v/>
      </c>
      <c r="E704" s="59">
        <v>0</v>
      </c>
      <c r="F704" s="59">
        <v>5</v>
      </c>
      <c r="G704" s="59" t="str">
        <f>IF(A704="","",'個人種目(上級Ｓ)'!BE96)</f>
        <v/>
      </c>
      <c r="H704" s="62">
        <v>2</v>
      </c>
    </row>
    <row r="705" spans="1:8" x14ac:dyDescent="0.25">
      <c r="A705" s="59" t="str">
        <f>IF('個人種目(上級Ｓ)'!I97="","",'個人種目(上級Ｓ)'!AP97)</f>
        <v/>
      </c>
      <c r="B705" s="59" t="str">
        <f>IF(A705="","",'個人種目(上級Ｓ)'!AU97)</f>
        <v/>
      </c>
      <c r="C705" s="59" t="str">
        <f>IF(A705="","",'個人種目(上級Ｓ)'!AZ97)</f>
        <v/>
      </c>
      <c r="D705" s="59" t="str">
        <f>IF(A705="","",'個人種目(上級Ｓ)'!AF97)</f>
        <v/>
      </c>
      <c r="E705" s="59">
        <v>0</v>
      </c>
      <c r="F705" s="59">
        <v>5</v>
      </c>
      <c r="G705" s="59" t="str">
        <f>IF(A705="","",'個人種目(上級Ｓ)'!BE97)</f>
        <v/>
      </c>
      <c r="H705" s="62">
        <v>2</v>
      </c>
    </row>
    <row r="706" spans="1:8" x14ac:dyDescent="0.25">
      <c r="A706" s="59" t="str">
        <f>IF('個人種目(上級Ｓ)'!I98="","",'個人種目(上級Ｓ)'!AP98)</f>
        <v/>
      </c>
      <c r="B706" s="59" t="str">
        <f>IF(A706="","",'個人種目(上級Ｓ)'!AU98)</f>
        <v/>
      </c>
      <c r="C706" s="59" t="str">
        <f>IF(A706="","",'個人種目(上級Ｓ)'!AZ98)</f>
        <v/>
      </c>
      <c r="D706" s="59" t="str">
        <f>IF(A706="","",'個人種目(上級Ｓ)'!AF98)</f>
        <v/>
      </c>
      <c r="E706" s="59">
        <v>0</v>
      </c>
      <c r="F706" s="59">
        <v>5</v>
      </c>
      <c r="G706" s="59" t="str">
        <f>IF(A706="","",'個人種目(上級Ｓ)'!BE98)</f>
        <v/>
      </c>
      <c r="H706" s="62">
        <v>2</v>
      </c>
    </row>
    <row r="707" spans="1:8" x14ac:dyDescent="0.25">
      <c r="A707" s="59" t="str">
        <f>IF('個人種目(上級Ｓ)'!I99="","",'個人種目(上級Ｓ)'!AP99)</f>
        <v/>
      </c>
      <c r="B707" s="59" t="str">
        <f>IF(A707="","",'個人種目(上級Ｓ)'!AU99)</f>
        <v/>
      </c>
      <c r="C707" s="59" t="str">
        <f>IF(A707="","",'個人種目(上級Ｓ)'!AZ99)</f>
        <v/>
      </c>
      <c r="D707" s="59" t="str">
        <f>IF(A707="","",'個人種目(上級Ｓ)'!AF99)</f>
        <v/>
      </c>
      <c r="E707" s="59">
        <v>0</v>
      </c>
      <c r="F707" s="59">
        <v>5</v>
      </c>
      <c r="G707" s="59" t="str">
        <f>IF(A707="","",'個人種目(上級Ｓ)'!BE99)</f>
        <v/>
      </c>
      <c r="H707" s="62">
        <v>2</v>
      </c>
    </row>
    <row r="708" spans="1:8" x14ac:dyDescent="0.25">
      <c r="A708" s="59" t="str">
        <f>IF('個人種目(上級Ｓ)'!I100="","",'個人種目(上級Ｓ)'!AP100)</f>
        <v/>
      </c>
      <c r="B708" s="59" t="str">
        <f>IF(A708="","",'個人種目(上級Ｓ)'!AU100)</f>
        <v/>
      </c>
      <c r="C708" s="59" t="str">
        <f>IF(A708="","",'個人種目(上級Ｓ)'!AZ100)</f>
        <v/>
      </c>
      <c r="D708" s="59" t="str">
        <f>IF(A708="","",'個人種目(上級Ｓ)'!AF100)</f>
        <v/>
      </c>
      <c r="E708" s="59">
        <v>0</v>
      </c>
      <c r="F708" s="59">
        <v>5</v>
      </c>
      <c r="G708" s="59" t="str">
        <f>IF(A708="","",'個人種目(上級Ｓ)'!BE100)</f>
        <v/>
      </c>
      <c r="H708" s="62">
        <v>2</v>
      </c>
    </row>
    <row r="709" spans="1:8" x14ac:dyDescent="0.25">
      <c r="A709" s="59" t="str">
        <f>IF('個人種目(上級Ｓ)'!I101="","",'個人種目(上級Ｓ)'!AP101)</f>
        <v/>
      </c>
      <c r="B709" s="59" t="str">
        <f>IF(A709="","",'個人種目(上級Ｓ)'!AU101)</f>
        <v/>
      </c>
      <c r="C709" s="59" t="str">
        <f>IF(A709="","",'個人種目(上級Ｓ)'!AZ101)</f>
        <v/>
      </c>
      <c r="D709" s="59" t="str">
        <f>IF(A709="","",'個人種目(上級Ｓ)'!AF101)</f>
        <v/>
      </c>
      <c r="E709" s="59">
        <v>0</v>
      </c>
      <c r="F709" s="59">
        <v>5</v>
      </c>
      <c r="G709" s="59" t="str">
        <f>IF(A709="","",'個人種目(上級Ｓ)'!BE101)</f>
        <v/>
      </c>
      <c r="H709" s="62">
        <v>2</v>
      </c>
    </row>
    <row r="710" spans="1:8" x14ac:dyDescent="0.25">
      <c r="A710" s="59" t="str">
        <f>IF('個人種目(上級Ｓ)'!I102="","",'個人種目(上級Ｓ)'!AP102)</f>
        <v/>
      </c>
      <c r="B710" s="59" t="str">
        <f>IF(A710="","",'個人種目(上級Ｓ)'!AU102)</f>
        <v/>
      </c>
      <c r="C710" s="59" t="str">
        <f>IF(A710="","",'個人種目(上級Ｓ)'!AZ102)</f>
        <v/>
      </c>
      <c r="D710" s="59" t="str">
        <f>IF(A710="","",'個人種目(上級Ｓ)'!AF102)</f>
        <v/>
      </c>
      <c r="E710" s="59">
        <v>0</v>
      </c>
      <c r="F710" s="59">
        <v>5</v>
      </c>
      <c r="G710" s="59" t="str">
        <f>IF(A710="","",'個人種目(上級Ｓ)'!BE102)</f>
        <v/>
      </c>
      <c r="H710" s="62">
        <v>2</v>
      </c>
    </row>
    <row r="711" spans="1:8" x14ac:dyDescent="0.25">
      <c r="A711" s="59" t="str">
        <f>IF('個人種目(上級Ｓ)'!I103="","",'個人種目(上級Ｓ)'!AP103)</f>
        <v/>
      </c>
      <c r="B711" s="59" t="str">
        <f>IF(A711="","",'個人種目(上級Ｓ)'!AU103)</f>
        <v/>
      </c>
      <c r="C711" s="59" t="str">
        <f>IF(A711="","",'個人種目(上級Ｓ)'!AZ103)</f>
        <v/>
      </c>
      <c r="D711" s="59" t="str">
        <f>IF(A711="","",'個人種目(上級Ｓ)'!AF103)</f>
        <v/>
      </c>
      <c r="E711" s="59">
        <v>0</v>
      </c>
      <c r="F711" s="59">
        <v>5</v>
      </c>
      <c r="G711" s="59" t="str">
        <f>IF(A711="","",'個人種目(上級Ｓ)'!BE103)</f>
        <v/>
      </c>
      <c r="H711" s="62">
        <v>2</v>
      </c>
    </row>
    <row r="712" spans="1:8" x14ac:dyDescent="0.25">
      <c r="A712" s="59" t="str">
        <f>IF('個人種目(上級Ｓ)'!I104="","",'個人種目(上級Ｓ)'!AP104)</f>
        <v/>
      </c>
      <c r="B712" s="59" t="str">
        <f>IF(A712="","",'個人種目(上級Ｓ)'!AU104)</f>
        <v/>
      </c>
      <c r="C712" s="59" t="str">
        <f>IF(A712="","",'個人種目(上級Ｓ)'!AZ104)</f>
        <v/>
      </c>
      <c r="D712" s="59" t="str">
        <f>IF(A712="","",'個人種目(上級Ｓ)'!AF104)</f>
        <v/>
      </c>
      <c r="E712" s="59">
        <v>0</v>
      </c>
      <c r="F712" s="59">
        <v>5</v>
      </c>
      <c r="G712" s="59" t="str">
        <f>IF(A712="","",'個人種目(上級Ｓ)'!BE104)</f>
        <v/>
      </c>
      <c r="H712" s="62">
        <v>2</v>
      </c>
    </row>
    <row r="713" spans="1:8" x14ac:dyDescent="0.25">
      <c r="A713" s="59" t="str">
        <f>IF('個人種目(上級Ｓ)'!I105="","",'個人種目(上級Ｓ)'!AP105)</f>
        <v/>
      </c>
      <c r="B713" s="59" t="str">
        <f>IF(A713="","",'個人種目(上級Ｓ)'!AU105)</f>
        <v/>
      </c>
      <c r="C713" s="59" t="str">
        <f>IF(A713="","",'個人種目(上級Ｓ)'!AZ105)</f>
        <v/>
      </c>
      <c r="D713" s="59" t="str">
        <f>IF(A713="","",'個人種目(上級Ｓ)'!AF105)</f>
        <v/>
      </c>
      <c r="E713" s="59">
        <v>0</v>
      </c>
      <c r="F713" s="59">
        <v>5</v>
      </c>
      <c r="G713" s="59" t="str">
        <f>IF(A713="","",'個人種目(上級Ｓ)'!BE105)</f>
        <v/>
      </c>
      <c r="H713" s="62">
        <v>2</v>
      </c>
    </row>
    <row r="714" spans="1:8" x14ac:dyDescent="0.25">
      <c r="A714" s="59" t="str">
        <f>IF('個人種目(上級Ｓ)'!I106="","",'個人種目(上級Ｓ)'!AP106)</f>
        <v/>
      </c>
      <c r="B714" s="59" t="str">
        <f>IF(A714="","",'個人種目(上級Ｓ)'!AU106)</f>
        <v/>
      </c>
      <c r="C714" s="59" t="str">
        <f>IF(A714="","",'個人種目(上級Ｓ)'!AZ106)</f>
        <v/>
      </c>
      <c r="D714" s="59" t="str">
        <f>IF(A714="","",'個人種目(上級Ｓ)'!AF106)</f>
        <v/>
      </c>
      <c r="E714" s="59">
        <v>0</v>
      </c>
      <c r="F714" s="59">
        <v>5</v>
      </c>
      <c r="G714" s="59" t="str">
        <f>IF(A714="","",'個人種目(上級Ｓ)'!BE106)</f>
        <v/>
      </c>
      <c r="H714" s="62">
        <v>2</v>
      </c>
    </row>
    <row r="715" spans="1:8" x14ac:dyDescent="0.25">
      <c r="A715" s="58" t="str">
        <f>IF('個人種目(上級Ｓ)'!I107="","",'個人種目(上級Ｓ)'!AP107)</f>
        <v/>
      </c>
      <c r="B715" s="58" t="str">
        <f>IF(A715="","",'個人種目(上級Ｓ)'!AU107)</f>
        <v/>
      </c>
      <c r="C715" s="58" t="str">
        <f>IF(A715="","",'個人種目(上級Ｓ)'!AZ107)</f>
        <v/>
      </c>
      <c r="D715" s="58" t="str">
        <f>IF(A715="","",'個人種目(上級Ｓ)'!AF107)</f>
        <v/>
      </c>
      <c r="E715" s="58">
        <v>0</v>
      </c>
      <c r="F715" s="58">
        <v>5</v>
      </c>
      <c r="G715" s="58" t="str">
        <f>IF(A715="","",'個人種目(上級Ｓ)'!BE107)</f>
        <v/>
      </c>
      <c r="H715" s="65">
        <v>2</v>
      </c>
    </row>
    <row r="716" spans="1:8" x14ac:dyDescent="0.25">
      <c r="A716" s="59" t="str">
        <f>IF('個人種目(上級Ｓ)'!K6="","",'個人種目(上級Ｓ)'!AP6)</f>
        <v/>
      </c>
      <c r="B716" s="63" t="str">
        <f>IF(A716="","",'個人種目(上級Ｓ)'!AV6)</f>
        <v/>
      </c>
      <c r="C716" s="63" t="str">
        <f>IF(A716="","",'個人種目(上級Ｓ)'!BA6)</f>
        <v/>
      </c>
      <c r="D716" s="63" t="str">
        <f>IF(A716="","",'個人種目(上級Ｓ)'!AF6)</f>
        <v/>
      </c>
      <c r="E716" s="63">
        <v>0</v>
      </c>
      <c r="F716" s="63">
        <v>0</v>
      </c>
      <c r="G716" s="63" t="str">
        <f>IF(A716="","",'個人種目(上級Ｓ)'!BF6)</f>
        <v/>
      </c>
      <c r="H716" s="62">
        <v>3</v>
      </c>
    </row>
    <row r="717" spans="1:8" x14ac:dyDescent="0.25">
      <c r="A717" s="59" t="str">
        <f>IF('個人種目(上級Ｓ)'!K7="","",'個人種目(上級Ｓ)'!AP7)</f>
        <v/>
      </c>
      <c r="B717" s="59" t="str">
        <f>IF(A717="","",'個人種目(上級Ｓ)'!AV7)</f>
        <v/>
      </c>
      <c r="C717" s="59" t="str">
        <f>IF(A717="","",'個人種目(上級Ｓ)'!BA7)</f>
        <v/>
      </c>
      <c r="D717" s="59" t="str">
        <f>IF(A717="","",'個人種目(上級Ｓ)'!AF7)</f>
        <v/>
      </c>
      <c r="E717" s="59">
        <v>0</v>
      </c>
      <c r="F717" s="59">
        <v>0</v>
      </c>
      <c r="G717" s="59" t="str">
        <f>IF(A717="","",'個人種目(上級Ｓ)'!BF7)</f>
        <v/>
      </c>
      <c r="H717" s="62">
        <v>3</v>
      </c>
    </row>
    <row r="718" spans="1:8" x14ac:dyDescent="0.25">
      <c r="A718" s="59" t="str">
        <f>IF('個人種目(上級Ｓ)'!K8="","",'個人種目(上級Ｓ)'!AP8)</f>
        <v/>
      </c>
      <c r="B718" s="59" t="str">
        <f>IF(A718="","",'個人種目(上級Ｓ)'!AV8)</f>
        <v/>
      </c>
      <c r="C718" s="59" t="str">
        <f>IF(A718="","",'個人種目(上級Ｓ)'!BA8)</f>
        <v/>
      </c>
      <c r="D718" s="59" t="str">
        <f>IF(A718="","",'個人種目(上級Ｓ)'!AF8)</f>
        <v/>
      </c>
      <c r="E718" s="59">
        <v>0</v>
      </c>
      <c r="F718" s="59">
        <v>0</v>
      </c>
      <c r="G718" s="59" t="str">
        <f>IF(A718="","",'個人種目(上級Ｓ)'!BF8)</f>
        <v/>
      </c>
      <c r="H718" s="62">
        <v>3</v>
      </c>
    </row>
    <row r="719" spans="1:8" x14ac:dyDescent="0.25">
      <c r="A719" s="59" t="str">
        <f>IF('個人種目(上級Ｓ)'!K9="","",'個人種目(上級Ｓ)'!AP9)</f>
        <v/>
      </c>
      <c r="B719" s="59" t="str">
        <f>IF(A719="","",'個人種目(上級Ｓ)'!AV9)</f>
        <v/>
      </c>
      <c r="C719" s="59" t="str">
        <f>IF(A719="","",'個人種目(上級Ｓ)'!BA9)</f>
        <v/>
      </c>
      <c r="D719" s="59" t="str">
        <f>IF(A719="","",'個人種目(上級Ｓ)'!AF9)</f>
        <v/>
      </c>
      <c r="E719" s="59">
        <v>0</v>
      </c>
      <c r="F719" s="59">
        <v>0</v>
      </c>
      <c r="G719" s="59" t="str">
        <f>IF(A719="","",'個人種目(上級Ｓ)'!BF9)</f>
        <v/>
      </c>
      <c r="H719" s="62">
        <v>3</v>
      </c>
    </row>
    <row r="720" spans="1:8" x14ac:dyDescent="0.25">
      <c r="A720" s="59" t="str">
        <f>IF('個人種目(上級Ｓ)'!K10="","",'個人種目(上級Ｓ)'!AP10)</f>
        <v/>
      </c>
      <c r="B720" s="59" t="str">
        <f>IF(A720="","",'個人種目(上級Ｓ)'!AV10)</f>
        <v/>
      </c>
      <c r="C720" s="59" t="str">
        <f>IF(A720="","",'個人種目(上級Ｓ)'!BA10)</f>
        <v/>
      </c>
      <c r="D720" s="59" t="str">
        <f>IF(A720="","",'個人種目(上級Ｓ)'!AF10)</f>
        <v/>
      </c>
      <c r="E720" s="59">
        <v>0</v>
      </c>
      <c r="F720" s="59">
        <v>0</v>
      </c>
      <c r="G720" s="59" t="str">
        <f>IF(A720="","",'個人種目(上級Ｓ)'!BF10)</f>
        <v/>
      </c>
      <c r="H720" s="62">
        <v>3</v>
      </c>
    </row>
    <row r="721" spans="1:8" x14ac:dyDescent="0.25">
      <c r="A721" s="59" t="str">
        <f>IF('個人種目(上級Ｓ)'!K11="","",'個人種目(上級Ｓ)'!AP11)</f>
        <v/>
      </c>
      <c r="B721" s="59" t="str">
        <f>IF(A721="","",'個人種目(上級Ｓ)'!AV11)</f>
        <v/>
      </c>
      <c r="C721" s="59" t="str">
        <f>IF(A721="","",'個人種目(上級Ｓ)'!BA11)</f>
        <v/>
      </c>
      <c r="D721" s="59" t="str">
        <f>IF(A721="","",'個人種目(上級Ｓ)'!AF11)</f>
        <v/>
      </c>
      <c r="E721" s="59">
        <v>0</v>
      </c>
      <c r="F721" s="59">
        <v>0</v>
      </c>
      <c r="G721" s="59" t="str">
        <f>IF(A721="","",'個人種目(上級Ｓ)'!BF11)</f>
        <v/>
      </c>
      <c r="H721" s="62">
        <v>3</v>
      </c>
    </row>
    <row r="722" spans="1:8" x14ac:dyDescent="0.25">
      <c r="A722" s="59" t="str">
        <f>IF('個人種目(上級Ｓ)'!K12="","",'個人種目(上級Ｓ)'!AP12)</f>
        <v/>
      </c>
      <c r="B722" s="59" t="str">
        <f>IF(A722="","",'個人種目(上級Ｓ)'!AV12)</f>
        <v/>
      </c>
      <c r="C722" s="59" t="str">
        <f>IF(A722="","",'個人種目(上級Ｓ)'!BA12)</f>
        <v/>
      </c>
      <c r="D722" s="59" t="str">
        <f>IF(A722="","",'個人種目(上級Ｓ)'!AF12)</f>
        <v/>
      </c>
      <c r="E722" s="59">
        <v>0</v>
      </c>
      <c r="F722" s="59">
        <v>0</v>
      </c>
      <c r="G722" s="59" t="str">
        <f>IF(A722="","",'個人種目(上級Ｓ)'!BF12)</f>
        <v/>
      </c>
      <c r="H722" s="62">
        <v>3</v>
      </c>
    </row>
    <row r="723" spans="1:8" x14ac:dyDescent="0.25">
      <c r="A723" s="59" t="str">
        <f>IF('個人種目(上級Ｓ)'!K13="","",'個人種目(上級Ｓ)'!AP13)</f>
        <v/>
      </c>
      <c r="B723" s="59" t="str">
        <f>IF(A723="","",'個人種目(上級Ｓ)'!AV13)</f>
        <v/>
      </c>
      <c r="C723" s="59" t="str">
        <f>IF(A723="","",'個人種目(上級Ｓ)'!BA13)</f>
        <v/>
      </c>
      <c r="D723" s="59" t="str">
        <f>IF(A723="","",'個人種目(上級Ｓ)'!AF13)</f>
        <v/>
      </c>
      <c r="E723" s="59">
        <v>0</v>
      </c>
      <c r="F723" s="59">
        <v>0</v>
      </c>
      <c r="G723" s="59" t="str">
        <f>IF(A723="","",'個人種目(上級Ｓ)'!BF13)</f>
        <v/>
      </c>
      <c r="H723" s="62">
        <v>3</v>
      </c>
    </row>
    <row r="724" spans="1:8" x14ac:dyDescent="0.25">
      <c r="A724" s="59" t="str">
        <f>IF('個人種目(上級Ｓ)'!K14="","",'個人種目(上級Ｓ)'!AP14)</f>
        <v/>
      </c>
      <c r="B724" s="59" t="str">
        <f>IF(A724="","",'個人種目(上級Ｓ)'!AV14)</f>
        <v/>
      </c>
      <c r="C724" s="59" t="str">
        <f>IF(A724="","",'個人種目(上級Ｓ)'!BA14)</f>
        <v/>
      </c>
      <c r="D724" s="59" t="str">
        <f>IF(A724="","",'個人種目(上級Ｓ)'!AF14)</f>
        <v/>
      </c>
      <c r="E724" s="59">
        <v>0</v>
      </c>
      <c r="F724" s="59">
        <v>0</v>
      </c>
      <c r="G724" s="59" t="str">
        <f>IF(A724="","",'個人種目(上級Ｓ)'!BF14)</f>
        <v/>
      </c>
      <c r="H724" s="62">
        <v>3</v>
      </c>
    </row>
    <row r="725" spans="1:8" x14ac:dyDescent="0.25">
      <c r="A725" s="59" t="str">
        <f>IF('個人種目(上級Ｓ)'!K15="","",'個人種目(上級Ｓ)'!AP15)</f>
        <v/>
      </c>
      <c r="B725" s="59" t="str">
        <f>IF(A725="","",'個人種目(上級Ｓ)'!AV15)</f>
        <v/>
      </c>
      <c r="C725" s="59" t="str">
        <f>IF(A725="","",'個人種目(上級Ｓ)'!BA15)</f>
        <v/>
      </c>
      <c r="D725" s="59" t="str">
        <f>IF(A725="","",'個人種目(上級Ｓ)'!AF15)</f>
        <v/>
      </c>
      <c r="E725" s="59">
        <v>0</v>
      </c>
      <c r="F725" s="59">
        <v>0</v>
      </c>
      <c r="G725" s="59" t="str">
        <f>IF(A725="","",'個人種目(上級Ｓ)'!BF15)</f>
        <v/>
      </c>
      <c r="H725" s="62">
        <v>3</v>
      </c>
    </row>
    <row r="726" spans="1:8" x14ac:dyDescent="0.25">
      <c r="A726" s="59" t="str">
        <f>IF('個人種目(上級Ｓ)'!K16="","",'個人種目(上級Ｓ)'!AP16)</f>
        <v/>
      </c>
      <c r="B726" s="59" t="str">
        <f>IF(A726="","",'個人種目(上級Ｓ)'!AV16)</f>
        <v/>
      </c>
      <c r="C726" s="59" t="str">
        <f>IF(A726="","",'個人種目(上級Ｓ)'!BA16)</f>
        <v/>
      </c>
      <c r="D726" s="59" t="str">
        <f>IF(A726="","",'個人種目(上級Ｓ)'!AF16)</f>
        <v/>
      </c>
      <c r="E726" s="59">
        <v>0</v>
      </c>
      <c r="F726" s="59">
        <v>0</v>
      </c>
      <c r="G726" s="59" t="str">
        <f>IF(A726="","",'個人種目(上級Ｓ)'!BF16)</f>
        <v/>
      </c>
      <c r="H726" s="62">
        <v>3</v>
      </c>
    </row>
    <row r="727" spans="1:8" x14ac:dyDescent="0.25">
      <c r="A727" s="59" t="str">
        <f>IF('個人種目(上級Ｓ)'!K17="","",'個人種目(上級Ｓ)'!AP17)</f>
        <v/>
      </c>
      <c r="B727" s="59" t="str">
        <f>IF(A727="","",'個人種目(上級Ｓ)'!AV17)</f>
        <v/>
      </c>
      <c r="C727" s="59" t="str">
        <f>IF(A727="","",'個人種目(上級Ｓ)'!BA17)</f>
        <v/>
      </c>
      <c r="D727" s="59" t="str">
        <f>IF(A727="","",'個人種目(上級Ｓ)'!AF17)</f>
        <v/>
      </c>
      <c r="E727" s="59">
        <v>0</v>
      </c>
      <c r="F727" s="59">
        <v>0</v>
      </c>
      <c r="G727" s="59" t="str">
        <f>IF(A727="","",'個人種目(上級Ｓ)'!BF17)</f>
        <v/>
      </c>
      <c r="H727" s="62">
        <v>3</v>
      </c>
    </row>
    <row r="728" spans="1:8" x14ac:dyDescent="0.25">
      <c r="A728" s="59" t="str">
        <f>IF('個人種目(上級Ｓ)'!K18="","",'個人種目(上級Ｓ)'!AP18)</f>
        <v/>
      </c>
      <c r="B728" s="59" t="str">
        <f>IF(A728="","",'個人種目(上級Ｓ)'!AV18)</f>
        <v/>
      </c>
      <c r="C728" s="59" t="str">
        <f>IF(A728="","",'個人種目(上級Ｓ)'!BA18)</f>
        <v/>
      </c>
      <c r="D728" s="59" t="str">
        <f>IF(A728="","",'個人種目(上級Ｓ)'!AF18)</f>
        <v/>
      </c>
      <c r="E728" s="59">
        <v>0</v>
      </c>
      <c r="F728" s="59">
        <v>0</v>
      </c>
      <c r="G728" s="59" t="str">
        <f>IF(A728="","",'個人種目(上級Ｓ)'!BF18)</f>
        <v/>
      </c>
      <c r="H728" s="62">
        <v>3</v>
      </c>
    </row>
    <row r="729" spans="1:8" x14ac:dyDescent="0.25">
      <c r="A729" s="59" t="str">
        <f>IF('個人種目(上級Ｓ)'!K19="","",'個人種目(上級Ｓ)'!AP19)</f>
        <v/>
      </c>
      <c r="B729" s="59" t="str">
        <f>IF(A729="","",'個人種目(上級Ｓ)'!AV19)</f>
        <v/>
      </c>
      <c r="C729" s="59" t="str">
        <f>IF(A729="","",'個人種目(上級Ｓ)'!BA19)</f>
        <v/>
      </c>
      <c r="D729" s="59" t="str">
        <f>IF(A729="","",'個人種目(上級Ｓ)'!AF19)</f>
        <v/>
      </c>
      <c r="E729" s="59">
        <v>0</v>
      </c>
      <c r="F729" s="59">
        <v>0</v>
      </c>
      <c r="G729" s="59" t="str">
        <f>IF(A729="","",'個人種目(上級Ｓ)'!BF19)</f>
        <v/>
      </c>
      <c r="H729" s="62">
        <v>3</v>
      </c>
    </row>
    <row r="730" spans="1:8" x14ac:dyDescent="0.25">
      <c r="A730" s="59" t="str">
        <f>IF('個人種目(上級Ｓ)'!K20="","",'個人種目(上級Ｓ)'!AP20)</f>
        <v/>
      </c>
      <c r="B730" s="59" t="str">
        <f>IF(A730="","",'個人種目(上級Ｓ)'!AV20)</f>
        <v/>
      </c>
      <c r="C730" s="59" t="str">
        <f>IF(A730="","",'個人種目(上級Ｓ)'!BA20)</f>
        <v/>
      </c>
      <c r="D730" s="59" t="str">
        <f>IF(A730="","",'個人種目(上級Ｓ)'!AF20)</f>
        <v/>
      </c>
      <c r="E730" s="59">
        <v>0</v>
      </c>
      <c r="F730" s="59">
        <v>0</v>
      </c>
      <c r="G730" s="59" t="str">
        <f>IF(A730="","",'個人種目(上級Ｓ)'!BF20)</f>
        <v/>
      </c>
      <c r="H730" s="62">
        <v>3</v>
      </c>
    </row>
    <row r="731" spans="1:8" x14ac:dyDescent="0.25">
      <c r="A731" s="59" t="str">
        <f>IF('個人種目(上級Ｓ)'!K21="","",'個人種目(上級Ｓ)'!AP21)</f>
        <v/>
      </c>
      <c r="B731" s="59" t="str">
        <f>IF(A731="","",'個人種目(上級Ｓ)'!AV21)</f>
        <v/>
      </c>
      <c r="C731" s="59" t="str">
        <f>IF(A731="","",'個人種目(上級Ｓ)'!BA21)</f>
        <v/>
      </c>
      <c r="D731" s="59" t="str">
        <f>IF(A731="","",'個人種目(上級Ｓ)'!AF21)</f>
        <v/>
      </c>
      <c r="E731" s="59">
        <v>0</v>
      </c>
      <c r="F731" s="59">
        <v>0</v>
      </c>
      <c r="G731" s="59" t="str">
        <f>IF(A731="","",'個人種目(上級Ｓ)'!BF21)</f>
        <v/>
      </c>
      <c r="H731" s="62">
        <v>3</v>
      </c>
    </row>
    <row r="732" spans="1:8" x14ac:dyDescent="0.25">
      <c r="A732" s="59" t="str">
        <f>IF('個人種目(上級Ｓ)'!K22="","",'個人種目(上級Ｓ)'!AP22)</f>
        <v/>
      </c>
      <c r="B732" s="59" t="str">
        <f>IF(A732="","",'個人種目(上級Ｓ)'!AV22)</f>
        <v/>
      </c>
      <c r="C732" s="59" t="str">
        <f>IF(A732="","",'個人種目(上級Ｓ)'!BA22)</f>
        <v/>
      </c>
      <c r="D732" s="59" t="str">
        <f>IF(A732="","",'個人種目(上級Ｓ)'!AF22)</f>
        <v/>
      </c>
      <c r="E732" s="59">
        <v>0</v>
      </c>
      <c r="F732" s="59">
        <v>0</v>
      </c>
      <c r="G732" s="59" t="str">
        <f>IF(A732="","",'個人種目(上級Ｓ)'!BF22)</f>
        <v/>
      </c>
      <c r="H732" s="62">
        <v>3</v>
      </c>
    </row>
    <row r="733" spans="1:8" x14ac:dyDescent="0.25">
      <c r="A733" s="59" t="str">
        <f>IF('個人種目(上級Ｓ)'!K23="","",'個人種目(上級Ｓ)'!AP23)</f>
        <v/>
      </c>
      <c r="B733" s="59" t="str">
        <f>IF(A733="","",'個人種目(上級Ｓ)'!AV23)</f>
        <v/>
      </c>
      <c r="C733" s="59" t="str">
        <f>IF(A733="","",'個人種目(上級Ｓ)'!BA23)</f>
        <v/>
      </c>
      <c r="D733" s="59" t="str">
        <f>IF(A733="","",'個人種目(上級Ｓ)'!AF23)</f>
        <v/>
      </c>
      <c r="E733" s="59">
        <v>0</v>
      </c>
      <c r="F733" s="59">
        <v>0</v>
      </c>
      <c r="G733" s="59" t="str">
        <f>IF(A733="","",'個人種目(上級Ｓ)'!BF23)</f>
        <v/>
      </c>
      <c r="H733" s="62">
        <v>3</v>
      </c>
    </row>
    <row r="734" spans="1:8" x14ac:dyDescent="0.25">
      <c r="A734" s="59" t="str">
        <f>IF('個人種目(上級Ｓ)'!K24="","",'個人種目(上級Ｓ)'!AP24)</f>
        <v/>
      </c>
      <c r="B734" s="59" t="str">
        <f>IF(A734="","",'個人種目(上級Ｓ)'!AV24)</f>
        <v/>
      </c>
      <c r="C734" s="59" t="str">
        <f>IF(A734="","",'個人種目(上級Ｓ)'!BA24)</f>
        <v/>
      </c>
      <c r="D734" s="59" t="str">
        <f>IF(A734="","",'個人種目(上級Ｓ)'!AF24)</f>
        <v/>
      </c>
      <c r="E734" s="59">
        <v>0</v>
      </c>
      <c r="F734" s="59">
        <v>0</v>
      </c>
      <c r="G734" s="59" t="str">
        <f>IF(A734="","",'個人種目(上級Ｓ)'!BF24)</f>
        <v/>
      </c>
      <c r="H734" s="62">
        <v>3</v>
      </c>
    </row>
    <row r="735" spans="1:8" x14ac:dyDescent="0.25">
      <c r="A735" s="59" t="str">
        <f>IF('個人種目(上級Ｓ)'!K25="","",'個人種目(上級Ｓ)'!AP25)</f>
        <v/>
      </c>
      <c r="B735" s="59" t="str">
        <f>IF(A735="","",'個人種目(上級Ｓ)'!AV25)</f>
        <v/>
      </c>
      <c r="C735" s="59" t="str">
        <f>IF(A735="","",'個人種目(上級Ｓ)'!BA25)</f>
        <v/>
      </c>
      <c r="D735" s="59" t="str">
        <f>IF(A735="","",'個人種目(上級Ｓ)'!AF25)</f>
        <v/>
      </c>
      <c r="E735" s="59">
        <v>0</v>
      </c>
      <c r="F735" s="59">
        <v>0</v>
      </c>
      <c r="G735" s="59" t="str">
        <f>IF(A735="","",'個人種目(上級Ｓ)'!BF25)</f>
        <v/>
      </c>
      <c r="H735" s="62">
        <v>3</v>
      </c>
    </row>
    <row r="736" spans="1:8" x14ac:dyDescent="0.25">
      <c r="A736" s="59" t="str">
        <f>IF('個人種目(上級Ｓ)'!K26="","",'個人種目(上級Ｓ)'!AP26)</f>
        <v/>
      </c>
      <c r="B736" s="59" t="str">
        <f>IF(A736="","",'個人種目(上級Ｓ)'!AV26)</f>
        <v/>
      </c>
      <c r="C736" s="59" t="str">
        <f>IF(A736="","",'個人種目(上級Ｓ)'!BA26)</f>
        <v/>
      </c>
      <c r="D736" s="59" t="str">
        <f>IF(A736="","",'個人種目(上級Ｓ)'!AF26)</f>
        <v/>
      </c>
      <c r="E736" s="59">
        <v>0</v>
      </c>
      <c r="F736" s="59">
        <v>0</v>
      </c>
      <c r="G736" s="59" t="str">
        <f>IF(A736="","",'個人種目(上級Ｓ)'!BF26)</f>
        <v/>
      </c>
      <c r="H736" s="62">
        <v>3</v>
      </c>
    </row>
    <row r="737" spans="1:8" x14ac:dyDescent="0.25">
      <c r="A737" s="59" t="str">
        <f>IF('個人種目(上級Ｓ)'!K27="","",'個人種目(上級Ｓ)'!AP27)</f>
        <v/>
      </c>
      <c r="B737" s="59" t="str">
        <f>IF(A737="","",'個人種目(上級Ｓ)'!AV27)</f>
        <v/>
      </c>
      <c r="C737" s="59" t="str">
        <f>IF(A737="","",'個人種目(上級Ｓ)'!BA27)</f>
        <v/>
      </c>
      <c r="D737" s="59" t="str">
        <f>IF(A737="","",'個人種目(上級Ｓ)'!AF27)</f>
        <v/>
      </c>
      <c r="E737" s="59">
        <v>0</v>
      </c>
      <c r="F737" s="59">
        <v>0</v>
      </c>
      <c r="G737" s="59" t="str">
        <f>IF(A737="","",'個人種目(上級Ｓ)'!BF27)</f>
        <v/>
      </c>
      <c r="H737" s="62">
        <v>3</v>
      </c>
    </row>
    <row r="738" spans="1:8" x14ac:dyDescent="0.25">
      <c r="A738" s="59" t="str">
        <f>IF('個人種目(上級Ｓ)'!K28="","",'個人種目(上級Ｓ)'!AP28)</f>
        <v/>
      </c>
      <c r="B738" s="59" t="str">
        <f>IF(A738="","",'個人種目(上級Ｓ)'!AV28)</f>
        <v/>
      </c>
      <c r="C738" s="59" t="str">
        <f>IF(A738="","",'個人種目(上級Ｓ)'!BA28)</f>
        <v/>
      </c>
      <c r="D738" s="59" t="str">
        <f>IF(A738="","",'個人種目(上級Ｓ)'!AF28)</f>
        <v/>
      </c>
      <c r="E738" s="59">
        <v>0</v>
      </c>
      <c r="F738" s="59">
        <v>0</v>
      </c>
      <c r="G738" s="59" t="str">
        <f>IF(A738="","",'個人種目(上級Ｓ)'!BF28)</f>
        <v/>
      </c>
      <c r="H738" s="62">
        <v>3</v>
      </c>
    </row>
    <row r="739" spans="1:8" x14ac:dyDescent="0.25">
      <c r="A739" s="59" t="str">
        <f>IF('個人種目(上級Ｓ)'!K29="","",'個人種目(上級Ｓ)'!AP29)</f>
        <v/>
      </c>
      <c r="B739" s="59" t="str">
        <f>IF(A739="","",'個人種目(上級Ｓ)'!AV29)</f>
        <v/>
      </c>
      <c r="C739" s="59" t="str">
        <f>IF(A739="","",'個人種目(上級Ｓ)'!BA29)</f>
        <v/>
      </c>
      <c r="D739" s="59" t="str">
        <f>IF(A739="","",'個人種目(上級Ｓ)'!AF29)</f>
        <v/>
      </c>
      <c r="E739" s="59">
        <v>0</v>
      </c>
      <c r="F739" s="59">
        <v>0</v>
      </c>
      <c r="G739" s="59" t="str">
        <f>IF(A739="","",'個人種目(上級Ｓ)'!BF29)</f>
        <v/>
      </c>
      <c r="H739" s="62">
        <v>3</v>
      </c>
    </row>
    <row r="740" spans="1:8" x14ac:dyDescent="0.25">
      <c r="A740" s="59" t="str">
        <f>IF('個人種目(上級Ｓ)'!K30="","",'個人種目(上級Ｓ)'!AP30)</f>
        <v/>
      </c>
      <c r="B740" s="59" t="str">
        <f>IF(A740="","",'個人種目(上級Ｓ)'!AV30)</f>
        <v/>
      </c>
      <c r="C740" s="59" t="str">
        <f>IF(A740="","",'個人種目(上級Ｓ)'!BA30)</f>
        <v/>
      </c>
      <c r="D740" s="59" t="str">
        <f>IF(A740="","",'個人種目(上級Ｓ)'!AF30)</f>
        <v/>
      </c>
      <c r="E740" s="59">
        <v>0</v>
      </c>
      <c r="F740" s="59">
        <v>0</v>
      </c>
      <c r="G740" s="59" t="str">
        <f>IF(A740="","",'個人種目(上級Ｓ)'!BF30)</f>
        <v/>
      </c>
      <c r="H740" s="62">
        <v>3</v>
      </c>
    </row>
    <row r="741" spans="1:8" x14ac:dyDescent="0.25">
      <c r="A741" s="59" t="str">
        <f>IF('個人種目(上級Ｓ)'!K31="","",'個人種目(上級Ｓ)'!AP31)</f>
        <v/>
      </c>
      <c r="B741" s="59" t="str">
        <f>IF(A741="","",'個人種目(上級Ｓ)'!AV31)</f>
        <v/>
      </c>
      <c r="C741" s="59" t="str">
        <f>IF(A741="","",'個人種目(上級Ｓ)'!BA31)</f>
        <v/>
      </c>
      <c r="D741" s="59" t="str">
        <f>IF(A741="","",'個人種目(上級Ｓ)'!AF31)</f>
        <v/>
      </c>
      <c r="E741" s="59">
        <v>0</v>
      </c>
      <c r="F741" s="59">
        <v>0</v>
      </c>
      <c r="G741" s="59" t="str">
        <f>IF(A741="","",'個人種目(上級Ｓ)'!BF31)</f>
        <v/>
      </c>
      <c r="H741" s="62">
        <v>3</v>
      </c>
    </row>
    <row r="742" spans="1:8" x14ac:dyDescent="0.25">
      <c r="A742" s="59" t="str">
        <f>IF('個人種目(上級Ｓ)'!K32="","",'個人種目(上級Ｓ)'!AP32)</f>
        <v/>
      </c>
      <c r="B742" s="59" t="str">
        <f>IF(A742="","",'個人種目(上級Ｓ)'!AV32)</f>
        <v/>
      </c>
      <c r="C742" s="59" t="str">
        <f>IF(A742="","",'個人種目(上級Ｓ)'!BA32)</f>
        <v/>
      </c>
      <c r="D742" s="59" t="str">
        <f>IF(A742="","",'個人種目(上級Ｓ)'!AF32)</f>
        <v/>
      </c>
      <c r="E742" s="59">
        <v>0</v>
      </c>
      <c r="F742" s="59">
        <v>0</v>
      </c>
      <c r="G742" s="59" t="str">
        <f>IF(A742="","",'個人種目(上級Ｓ)'!BF32)</f>
        <v/>
      </c>
      <c r="H742" s="62">
        <v>3</v>
      </c>
    </row>
    <row r="743" spans="1:8" x14ac:dyDescent="0.25">
      <c r="A743" s="59" t="str">
        <f>IF('個人種目(上級Ｓ)'!K33="","",'個人種目(上級Ｓ)'!AP33)</f>
        <v/>
      </c>
      <c r="B743" s="59" t="str">
        <f>IF(A743="","",'個人種目(上級Ｓ)'!AV33)</f>
        <v/>
      </c>
      <c r="C743" s="59" t="str">
        <f>IF(A743="","",'個人種目(上級Ｓ)'!BA33)</f>
        <v/>
      </c>
      <c r="D743" s="59" t="str">
        <f>IF(A743="","",'個人種目(上級Ｓ)'!AF33)</f>
        <v/>
      </c>
      <c r="E743" s="59">
        <v>0</v>
      </c>
      <c r="F743" s="59">
        <v>0</v>
      </c>
      <c r="G743" s="59" t="str">
        <f>IF(A743="","",'個人種目(上級Ｓ)'!BF33)</f>
        <v/>
      </c>
      <c r="H743" s="62">
        <v>3</v>
      </c>
    </row>
    <row r="744" spans="1:8" x14ac:dyDescent="0.25">
      <c r="A744" s="59" t="str">
        <f>IF('個人種目(上級Ｓ)'!K34="","",'個人種目(上級Ｓ)'!AP34)</f>
        <v/>
      </c>
      <c r="B744" s="59" t="str">
        <f>IF(A744="","",'個人種目(上級Ｓ)'!AV34)</f>
        <v/>
      </c>
      <c r="C744" s="59" t="str">
        <f>IF(A744="","",'個人種目(上級Ｓ)'!BA34)</f>
        <v/>
      </c>
      <c r="D744" s="59" t="str">
        <f>IF(A744="","",'個人種目(上級Ｓ)'!AF34)</f>
        <v/>
      </c>
      <c r="E744" s="59">
        <v>0</v>
      </c>
      <c r="F744" s="59">
        <v>0</v>
      </c>
      <c r="G744" s="59" t="str">
        <f>IF(A744="","",'個人種目(上級Ｓ)'!BF34)</f>
        <v/>
      </c>
      <c r="H744" s="62">
        <v>3</v>
      </c>
    </row>
    <row r="745" spans="1:8" x14ac:dyDescent="0.25">
      <c r="A745" s="59" t="str">
        <f>IF('個人種目(上級Ｓ)'!K35="","",'個人種目(上級Ｓ)'!AP35)</f>
        <v/>
      </c>
      <c r="B745" s="59" t="str">
        <f>IF(A745="","",'個人種目(上級Ｓ)'!AV35)</f>
        <v/>
      </c>
      <c r="C745" s="59" t="str">
        <f>IF(A745="","",'個人種目(上級Ｓ)'!BA35)</f>
        <v/>
      </c>
      <c r="D745" s="59" t="str">
        <f>IF(A745="","",'個人種目(上級Ｓ)'!AF35)</f>
        <v/>
      </c>
      <c r="E745" s="59">
        <v>0</v>
      </c>
      <c r="F745" s="59">
        <v>0</v>
      </c>
      <c r="G745" s="59" t="str">
        <f>IF(A745="","",'個人種目(上級Ｓ)'!BF35)</f>
        <v/>
      </c>
      <c r="H745" s="62">
        <v>3</v>
      </c>
    </row>
    <row r="746" spans="1:8" x14ac:dyDescent="0.25">
      <c r="A746" s="59" t="str">
        <f>IF('個人種目(上級Ｓ)'!K36="","",'個人種目(上級Ｓ)'!AP36)</f>
        <v/>
      </c>
      <c r="B746" s="59" t="str">
        <f>IF(A746="","",'個人種目(上級Ｓ)'!AV36)</f>
        <v/>
      </c>
      <c r="C746" s="59" t="str">
        <f>IF(A746="","",'個人種目(上級Ｓ)'!BA36)</f>
        <v/>
      </c>
      <c r="D746" s="59" t="str">
        <f>IF(A746="","",'個人種目(上級Ｓ)'!AF36)</f>
        <v/>
      </c>
      <c r="E746" s="59">
        <v>0</v>
      </c>
      <c r="F746" s="59">
        <v>0</v>
      </c>
      <c r="G746" s="59" t="str">
        <f>IF(A746="","",'個人種目(上級Ｓ)'!BF36)</f>
        <v/>
      </c>
      <c r="H746" s="62">
        <v>3</v>
      </c>
    </row>
    <row r="747" spans="1:8" x14ac:dyDescent="0.25">
      <c r="A747" s="59" t="str">
        <f>IF('個人種目(上級Ｓ)'!K37="","",'個人種目(上級Ｓ)'!AP37)</f>
        <v/>
      </c>
      <c r="B747" s="59" t="str">
        <f>IF(A747="","",'個人種目(上級Ｓ)'!AV37)</f>
        <v/>
      </c>
      <c r="C747" s="59" t="str">
        <f>IF(A747="","",'個人種目(上級Ｓ)'!BA37)</f>
        <v/>
      </c>
      <c r="D747" s="59" t="str">
        <f>IF(A747="","",'個人種目(上級Ｓ)'!AF37)</f>
        <v/>
      </c>
      <c r="E747" s="59">
        <v>0</v>
      </c>
      <c r="F747" s="59">
        <v>0</v>
      </c>
      <c r="G747" s="59" t="str">
        <f>IF(A747="","",'個人種目(上級Ｓ)'!BF37)</f>
        <v/>
      </c>
      <c r="H747" s="62">
        <v>3</v>
      </c>
    </row>
    <row r="748" spans="1:8" x14ac:dyDescent="0.25">
      <c r="A748" s="59" t="str">
        <f>IF('個人種目(上級Ｓ)'!K38="","",'個人種目(上級Ｓ)'!AP38)</f>
        <v/>
      </c>
      <c r="B748" s="59" t="str">
        <f>IF(A748="","",'個人種目(上級Ｓ)'!AV38)</f>
        <v/>
      </c>
      <c r="C748" s="59" t="str">
        <f>IF(A748="","",'個人種目(上級Ｓ)'!BA38)</f>
        <v/>
      </c>
      <c r="D748" s="59" t="str">
        <f>IF(A748="","",'個人種目(上級Ｓ)'!AF38)</f>
        <v/>
      </c>
      <c r="E748" s="59">
        <v>0</v>
      </c>
      <c r="F748" s="59">
        <v>0</v>
      </c>
      <c r="G748" s="59" t="str">
        <f>IF(A748="","",'個人種目(上級Ｓ)'!BF38)</f>
        <v/>
      </c>
      <c r="H748" s="62">
        <v>3</v>
      </c>
    </row>
    <row r="749" spans="1:8" x14ac:dyDescent="0.25">
      <c r="A749" s="59" t="str">
        <f>IF('個人種目(上級Ｓ)'!K39="","",'個人種目(上級Ｓ)'!AP39)</f>
        <v/>
      </c>
      <c r="B749" s="59" t="str">
        <f>IF(A749="","",'個人種目(上級Ｓ)'!AV39)</f>
        <v/>
      </c>
      <c r="C749" s="59" t="str">
        <f>IF(A749="","",'個人種目(上級Ｓ)'!BA39)</f>
        <v/>
      </c>
      <c r="D749" s="59" t="str">
        <f>IF(A749="","",'個人種目(上級Ｓ)'!AF39)</f>
        <v/>
      </c>
      <c r="E749" s="59">
        <v>0</v>
      </c>
      <c r="F749" s="59">
        <v>0</v>
      </c>
      <c r="G749" s="59" t="str">
        <f>IF(A749="","",'個人種目(上級Ｓ)'!BF39)</f>
        <v/>
      </c>
      <c r="H749" s="62">
        <v>3</v>
      </c>
    </row>
    <row r="750" spans="1:8" x14ac:dyDescent="0.25">
      <c r="A750" s="59" t="str">
        <f>IF('個人種目(上級Ｓ)'!K40="","",'個人種目(上級Ｓ)'!AP40)</f>
        <v/>
      </c>
      <c r="B750" s="59" t="str">
        <f>IF(A750="","",'個人種目(上級Ｓ)'!AV40)</f>
        <v/>
      </c>
      <c r="C750" s="59" t="str">
        <f>IF(A750="","",'個人種目(上級Ｓ)'!BA40)</f>
        <v/>
      </c>
      <c r="D750" s="59" t="str">
        <f>IF(A750="","",'個人種目(上級Ｓ)'!AF40)</f>
        <v/>
      </c>
      <c r="E750" s="59">
        <v>0</v>
      </c>
      <c r="F750" s="59">
        <v>0</v>
      </c>
      <c r="G750" s="59" t="str">
        <f>IF(A750="","",'個人種目(上級Ｓ)'!BF40)</f>
        <v/>
      </c>
      <c r="H750" s="62">
        <v>3</v>
      </c>
    </row>
    <row r="751" spans="1:8" x14ac:dyDescent="0.25">
      <c r="A751" s="59" t="str">
        <f>IF('個人種目(上級Ｓ)'!K41="","",'個人種目(上級Ｓ)'!AP41)</f>
        <v/>
      </c>
      <c r="B751" s="59" t="str">
        <f>IF(A751="","",'個人種目(上級Ｓ)'!AV41)</f>
        <v/>
      </c>
      <c r="C751" s="59" t="str">
        <f>IF(A751="","",'個人種目(上級Ｓ)'!BA41)</f>
        <v/>
      </c>
      <c r="D751" s="59" t="str">
        <f>IF(A751="","",'個人種目(上級Ｓ)'!AF41)</f>
        <v/>
      </c>
      <c r="E751" s="59">
        <v>0</v>
      </c>
      <c r="F751" s="59">
        <v>0</v>
      </c>
      <c r="G751" s="59" t="str">
        <f>IF(A751="","",'個人種目(上級Ｓ)'!BF41)</f>
        <v/>
      </c>
      <c r="H751" s="62">
        <v>3</v>
      </c>
    </row>
    <row r="752" spans="1:8" x14ac:dyDescent="0.25">
      <c r="A752" s="59" t="str">
        <f>IF('個人種目(上級Ｓ)'!K42="","",'個人種目(上級Ｓ)'!AP42)</f>
        <v/>
      </c>
      <c r="B752" s="59" t="str">
        <f>IF(A752="","",'個人種目(上級Ｓ)'!AV42)</f>
        <v/>
      </c>
      <c r="C752" s="59" t="str">
        <f>IF(A752="","",'個人種目(上級Ｓ)'!BA42)</f>
        <v/>
      </c>
      <c r="D752" s="59" t="str">
        <f>IF(A752="","",'個人種目(上級Ｓ)'!AF42)</f>
        <v/>
      </c>
      <c r="E752" s="59">
        <v>0</v>
      </c>
      <c r="F752" s="59">
        <v>0</v>
      </c>
      <c r="G752" s="59" t="str">
        <f>IF(A752="","",'個人種目(上級Ｓ)'!BF42)</f>
        <v/>
      </c>
      <c r="H752" s="62">
        <v>3</v>
      </c>
    </row>
    <row r="753" spans="1:8" x14ac:dyDescent="0.25">
      <c r="A753" s="59" t="str">
        <f>IF('個人種目(上級Ｓ)'!K43="","",'個人種目(上級Ｓ)'!AP43)</f>
        <v/>
      </c>
      <c r="B753" s="59" t="str">
        <f>IF(A753="","",'個人種目(上級Ｓ)'!AV43)</f>
        <v/>
      </c>
      <c r="C753" s="59" t="str">
        <f>IF(A753="","",'個人種目(上級Ｓ)'!BA43)</f>
        <v/>
      </c>
      <c r="D753" s="59" t="str">
        <f>IF(A753="","",'個人種目(上級Ｓ)'!AF43)</f>
        <v/>
      </c>
      <c r="E753" s="59">
        <v>0</v>
      </c>
      <c r="F753" s="59">
        <v>0</v>
      </c>
      <c r="G753" s="59" t="str">
        <f>IF(A753="","",'個人種目(上級Ｓ)'!BF43)</f>
        <v/>
      </c>
      <c r="H753" s="62">
        <v>3</v>
      </c>
    </row>
    <row r="754" spans="1:8" x14ac:dyDescent="0.25">
      <c r="A754" s="59" t="str">
        <f>IF('個人種目(上級Ｓ)'!K44="","",'個人種目(上級Ｓ)'!AP44)</f>
        <v/>
      </c>
      <c r="B754" s="59" t="str">
        <f>IF(A754="","",'個人種目(上級Ｓ)'!AV44)</f>
        <v/>
      </c>
      <c r="C754" s="59" t="str">
        <f>IF(A754="","",'個人種目(上級Ｓ)'!BA44)</f>
        <v/>
      </c>
      <c r="D754" s="59" t="str">
        <f>IF(A754="","",'個人種目(上級Ｓ)'!AF44)</f>
        <v/>
      </c>
      <c r="E754" s="59">
        <v>0</v>
      </c>
      <c r="F754" s="59">
        <v>0</v>
      </c>
      <c r="G754" s="59" t="str">
        <f>IF(A754="","",'個人種目(上級Ｓ)'!BF44)</f>
        <v/>
      </c>
      <c r="H754" s="62">
        <v>3</v>
      </c>
    </row>
    <row r="755" spans="1:8" x14ac:dyDescent="0.25">
      <c r="A755" s="59" t="str">
        <f>IF('個人種目(上級Ｓ)'!K45="","",'個人種目(上級Ｓ)'!AP45)</f>
        <v/>
      </c>
      <c r="B755" s="59" t="str">
        <f>IF(A755="","",'個人種目(上級Ｓ)'!AV45)</f>
        <v/>
      </c>
      <c r="C755" s="59" t="str">
        <f>IF(A755="","",'個人種目(上級Ｓ)'!BA45)</f>
        <v/>
      </c>
      <c r="D755" s="59" t="str">
        <f>IF(A755="","",'個人種目(上級Ｓ)'!AF45)</f>
        <v/>
      </c>
      <c r="E755" s="59">
        <v>0</v>
      </c>
      <c r="F755" s="59">
        <v>0</v>
      </c>
      <c r="G755" s="59" t="str">
        <f>IF(A755="","",'個人種目(上級Ｓ)'!BF45)</f>
        <v/>
      </c>
      <c r="H755" s="62">
        <v>3</v>
      </c>
    </row>
    <row r="756" spans="1:8" x14ac:dyDescent="0.25">
      <c r="A756" s="59" t="str">
        <f>IF('個人種目(上級Ｓ)'!K46="","",'個人種目(上級Ｓ)'!AP46)</f>
        <v/>
      </c>
      <c r="B756" s="59" t="str">
        <f>IF(A756="","",'個人種目(上級Ｓ)'!AV46)</f>
        <v/>
      </c>
      <c r="C756" s="59" t="str">
        <f>IF(A756="","",'個人種目(上級Ｓ)'!BA46)</f>
        <v/>
      </c>
      <c r="D756" s="59" t="str">
        <f>IF(A756="","",'個人種目(上級Ｓ)'!AF46)</f>
        <v/>
      </c>
      <c r="E756" s="59">
        <v>0</v>
      </c>
      <c r="F756" s="59">
        <v>0</v>
      </c>
      <c r="G756" s="59" t="str">
        <f>IF(A756="","",'個人種目(上級Ｓ)'!BF46)</f>
        <v/>
      </c>
      <c r="H756" s="62">
        <v>3</v>
      </c>
    </row>
    <row r="757" spans="1:8" x14ac:dyDescent="0.25">
      <c r="A757" s="59" t="str">
        <f>IF('個人種目(上級Ｓ)'!K47="","",'個人種目(上級Ｓ)'!AP47)</f>
        <v/>
      </c>
      <c r="B757" s="59" t="str">
        <f>IF(A757="","",'個人種目(上級Ｓ)'!AV47)</f>
        <v/>
      </c>
      <c r="C757" s="59" t="str">
        <f>IF(A757="","",'個人種目(上級Ｓ)'!BA47)</f>
        <v/>
      </c>
      <c r="D757" s="59" t="str">
        <f>IF(A757="","",'個人種目(上級Ｓ)'!AF47)</f>
        <v/>
      </c>
      <c r="E757" s="59">
        <v>0</v>
      </c>
      <c r="F757" s="59">
        <v>0</v>
      </c>
      <c r="G757" s="59" t="str">
        <f>IF(A757="","",'個人種目(上級Ｓ)'!BF47)</f>
        <v/>
      </c>
      <c r="H757" s="62">
        <v>3</v>
      </c>
    </row>
    <row r="758" spans="1:8" x14ac:dyDescent="0.25">
      <c r="A758" s="59" t="str">
        <f>IF('個人種目(上級Ｓ)'!K48="","",'個人種目(上級Ｓ)'!AP48)</f>
        <v/>
      </c>
      <c r="B758" s="59" t="str">
        <f>IF(A758="","",'個人種目(上級Ｓ)'!AV48)</f>
        <v/>
      </c>
      <c r="C758" s="59" t="str">
        <f>IF(A758="","",'個人種目(上級Ｓ)'!BA48)</f>
        <v/>
      </c>
      <c r="D758" s="59" t="str">
        <f>IF(A758="","",'個人種目(上級Ｓ)'!AF48)</f>
        <v/>
      </c>
      <c r="E758" s="59">
        <v>0</v>
      </c>
      <c r="F758" s="59">
        <v>0</v>
      </c>
      <c r="G758" s="59" t="str">
        <f>IF(A758="","",'個人種目(上級Ｓ)'!BF48)</f>
        <v/>
      </c>
      <c r="H758" s="62">
        <v>3</v>
      </c>
    </row>
    <row r="759" spans="1:8" x14ac:dyDescent="0.25">
      <c r="A759" s="59" t="str">
        <f>IF('個人種目(上級Ｓ)'!K49="","",'個人種目(上級Ｓ)'!AP49)</f>
        <v/>
      </c>
      <c r="B759" s="59" t="str">
        <f>IF(A759="","",'個人種目(上級Ｓ)'!AV49)</f>
        <v/>
      </c>
      <c r="C759" s="59" t="str">
        <f>IF(A759="","",'個人種目(上級Ｓ)'!BA49)</f>
        <v/>
      </c>
      <c r="D759" s="59" t="str">
        <f>IF(A759="","",'個人種目(上級Ｓ)'!AF49)</f>
        <v/>
      </c>
      <c r="E759" s="59">
        <v>0</v>
      </c>
      <c r="F759" s="59">
        <v>0</v>
      </c>
      <c r="G759" s="59" t="str">
        <f>IF(A759="","",'個人種目(上級Ｓ)'!BF49)</f>
        <v/>
      </c>
      <c r="H759" s="62">
        <v>3</v>
      </c>
    </row>
    <row r="760" spans="1:8" x14ac:dyDescent="0.25">
      <c r="A760" s="59" t="str">
        <f>IF('個人種目(上級Ｓ)'!K50="","",'個人種目(上級Ｓ)'!AP50)</f>
        <v/>
      </c>
      <c r="B760" s="59" t="str">
        <f>IF(A760="","",'個人種目(上級Ｓ)'!AV50)</f>
        <v/>
      </c>
      <c r="C760" s="59" t="str">
        <f>IF(A760="","",'個人種目(上級Ｓ)'!BA50)</f>
        <v/>
      </c>
      <c r="D760" s="59" t="str">
        <f>IF(A760="","",'個人種目(上級Ｓ)'!AF50)</f>
        <v/>
      </c>
      <c r="E760" s="59">
        <v>0</v>
      </c>
      <c r="F760" s="59">
        <v>0</v>
      </c>
      <c r="G760" s="59" t="str">
        <f>IF(A760="","",'個人種目(上級Ｓ)'!BF50)</f>
        <v/>
      </c>
      <c r="H760" s="62">
        <v>3</v>
      </c>
    </row>
    <row r="761" spans="1:8" x14ac:dyDescent="0.25">
      <c r="A761" s="59" t="str">
        <f>IF('個人種目(上級Ｓ)'!K51="","",'個人種目(上級Ｓ)'!AP51)</f>
        <v/>
      </c>
      <c r="B761" s="59" t="str">
        <f>IF(A761="","",'個人種目(上級Ｓ)'!AV51)</f>
        <v/>
      </c>
      <c r="C761" s="59" t="str">
        <f>IF(A761="","",'個人種目(上級Ｓ)'!BA51)</f>
        <v/>
      </c>
      <c r="D761" s="59" t="str">
        <f>IF(A761="","",'個人種目(上級Ｓ)'!AF51)</f>
        <v/>
      </c>
      <c r="E761" s="59">
        <v>0</v>
      </c>
      <c r="F761" s="59">
        <v>0</v>
      </c>
      <c r="G761" s="59" t="str">
        <f>IF(A761="","",'個人種目(上級Ｓ)'!BF51)</f>
        <v/>
      </c>
      <c r="H761" s="62">
        <v>3</v>
      </c>
    </row>
    <row r="762" spans="1:8" x14ac:dyDescent="0.25">
      <c r="A762" s="59" t="str">
        <f>IF('個人種目(上級Ｓ)'!K52="","",'個人種目(上級Ｓ)'!AP52)</f>
        <v/>
      </c>
      <c r="B762" s="59" t="str">
        <f>IF(A762="","",'個人種目(上級Ｓ)'!AV52)</f>
        <v/>
      </c>
      <c r="C762" s="59" t="str">
        <f>IF(A762="","",'個人種目(上級Ｓ)'!BA52)</f>
        <v/>
      </c>
      <c r="D762" s="59" t="str">
        <f>IF(A762="","",'個人種目(上級Ｓ)'!AF52)</f>
        <v/>
      </c>
      <c r="E762" s="59">
        <v>0</v>
      </c>
      <c r="F762" s="59">
        <v>0</v>
      </c>
      <c r="G762" s="59" t="str">
        <f>IF(A762="","",'個人種目(上級Ｓ)'!BF52)</f>
        <v/>
      </c>
      <c r="H762" s="62">
        <v>3</v>
      </c>
    </row>
    <row r="763" spans="1:8" x14ac:dyDescent="0.25">
      <c r="A763" s="59" t="str">
        <f>IF('個人種目(上級Ｓ)'!K53="","",'個人種目(上級Ｓ)'!AP53)</f>
        <v/>
      </c>
      <c r="B763" s="59" t="str">
        <f>IF(A763="","",'個人種目(上級Ｓ)'!AV53)</f>
        <v/>
      </c>
      <c r="C763" s="59" t="str">
        <f>IF(A763="","",'個人種目(上級Ｓ)'!BA53)</f>
        <v/>
      </c>
      <c r="D763" s="59" t="str">
        <f>IF(A763="","",'個人種目(上級Ｓ)'!AF53)</f>
        <v/>
      </c>
      <c r="E763" s="59">
        <v>0</v>
      </c>
      <c r="F763" s="59">
        <v>0</v>
      </c>
      <c r="G763" s="59" t="str">
        <f>IF(A763="","",'個人種目(上級Ｓ)'!BF53)</f>
        <v/>
      </c>
      <c r="H763" s="62">
        <v>3</v>
      </c>
    </row>
    <row r="764" spans="1:8" x14ac:dyDescent="0.25">
      <c r="A764" s="59" t="str">
        <f>IF('個人種目(上級Ｓ)'!K54="","",'個人種目(上級Ｓ)'!AP54)</f>
        <v/>
      </c>
      <c r="B764" s="59" t="str">
        <f>IF(A764="","",'個人種目(上級Ｓ)'!AV54)</f>
        <v/>
      </c>
      <c r="C764" s="59" t="str">
        <f>IF(A764="","",'個人種目(上級Ｓ)'!BA54)</f>
        <v/>
      </c>
      <c r="D764" s="59" t="str">
        <f>IF(A764="","",'個人種目(上級Ｓ)'!AF54)</f>
        <v/>
      </c>
      <c r="E764" s="59">
        <v>0</v>
      </c>
      <c r="F764" s="59">
        <v>0</v>
      </c>
      <c r="G764" s="59" t="str">
        <f>IF(A764="","",'個人種目(上級Ｓ)'!BF54)</f>
        <v/>
      </c>
      <c r="H764" s="62">
        <v>3</v>
      </c>
    </row>
    <row r="765" spans="1:8" x14ac:dyDescent="0.25">
      <c r="A765" s="58" t="str">
        <f>IF('個人種目(上級Ｓ)'!K55="","",'個人種目(上級Ｓ)'!AP55)</f>
        <v/>
      </c>
      <c r="B765" s="58" t="str">
        <f>IF(A765="","",'個人種目(上級Ｓ)'!AV55)</f>
        <v/>
      </c>
      <c r="C765" s="58" t="str">
        <f>IF(A765="","",'個人種目(上級Ｓ)'!BA55)</f>
        <v/>
      </c>
      <c r="D765" s="58" t="str">
        <f>IF(A765="","",'個人種目(上級Ｓ)'!AF55)</f>
        <v/>
      </c>
      <c r="E765" s="58">
        <v>0</v>
      </c>
      <c r="F765" s="58">
        <v>0</v>
      </c>
      <c r="G765" s="58" t="str">
        <f>IF(A765="","",'個人種目(上級Ｓ)'!BF55)</f>
        <v/>
      </c>
      <c r="H765" s="65">
        <v>3</v>
      </c>
    </row>
    <row r="766" spans="1:8" x14ac:dyDescent="0.25">
      <c r="A766" s="59"/>
      <c r="B766" s="59"/>
      <c r="C766" s="59"/>
      <c r="D766" s="59"/>
      <c r="E766" s="59"/>
      <c r="F766" s="59"/>
      <c r="G766" s="59"/>
      <c r="H766" s="62"/>
    </row>
    <row r="767" spans="1:8" x14ac:dyDescent="0.25">
      <c r="A767" s="58"/>
      <c r="B767" s="58"/>
      <c r="C767" s="58"/>
      <c r="D767" s="58"/>
      <c r="E767" s="58"/>
      <c r="F767" s="58"/>
      <c r="G767" s="58"/>
      <c r="H767" s="65"/>
    </row>
    <row r="768" spans="1:8" x14ac:dyDescent="0.25">
      <c r="A768" s="59" t="str">
        <f>IF('個人種目(上級Ｓ)'!K58="","",'個人種目(上級Ｓ)'!AP58)</f>
        <v/>
      </c>
      <c r="B768" s="63" t="str">
        <f>IF(A768="","",'個人種目(上級Ｓ)'!AV58)</f>
        <v/>
      </c>
      <c r="C768" s="63" t="str">
        <f>IF(A768="","",'個人種目(上級Ｓ)'!BA58)</f>
        <v/>
      </c>
      <c r="D768" s="63" t="str">
        <f>IF(A768="","",'個人種目(上級Ｓ)'!AF58)</f>
        <v/>
      </c>
      <c r="E768" s="63">
        <v>0</v>
      </c>
      <c r="F768" s="63">
        <v>5</v>
      </c>
      <c r="G768" s="63" t="str">
        <f>IF(A768="","",'個人種目(上級Ｓ)'!BF58)</f>
        <v/>
      </c>
      <c r="H768" s="62">
        <v>3</v>
      </c>
    </row>
    <row r="769" spans="1:8" x14ac:dyDescent="0.25">
      <c r="A769" s="59" t="str">
        <f>IF('個人種目(上級Ｓ)'!K59="","",'個人種目(上級Ｓ)'!AP59)</f>
        <v/>
      </c>
      <c r="B769" s="59" t="str">
        <f>IF(A769="","",'個人種目(上級Ｓ)'!AV59)</f>
        <v/>
      </c>
      <c r="C769" s="59" t="str">
        <f>IF(A769="","",'個人種目(上級Ｓ)'!BA59)</f>
        <v/>
      </c>
      <c r="D769" s="59" t="str">
        <f>IF(A769="","",'個人種目(上級Ｓ)'!AF59)</f>
        <v/>
      </c>
      <c r="E769" s="59">
        <v>0</v>
      </c>
      <c r="F769" s="59">
        <v>5</v>
      </c>
      <c r="G769" s="59" t="str">
        <f>IF(A769="","",'個人種目(上級Ｓ)'!BF59)</f>
        <v/>
      </c>
      <c r="H769" s="62">
        <v>3</v>
      </c>
    </row>
    <row r="770" spans="1:8" x14ac:dyDescent="0.25">
      <c r="A770" s="59" t="str">
        <f>IF('個人種目(上級Ｓ)'!K60="","",'個人種目(上級Ｓ)'!AP60)</f>
        <v/>
      </c>
      <c r="B770" s="59" t="str">
        <f>IF(A770="","",'個人種目(上級Ｓ)'!AV60)</f>
        <v/>
      </c>
      <c r="C770" s="59" t="str">
        <f>IF(A770="","",'個人種目(上級Ｓ)'!BA60)</f>
        <v/>
      </c>
      <c r="D770" s="59" t="str">
        <f>IF(A770="","",'個人種目(上級Ｓ)'!AF60)</f>
        <v/>
      </c>
      <c r="E770" s="59">
        <v>0</v>
      </c>
      <c r="F770" s="59">
        <v>5</v>
      </c>
      <c r="G770" s="59" t="str">
        <f>IF(A770="","",'個人種目(上級Ｓ)'!BF60)</f>
        <v/>
      </c>
      <c r="H770" s="62">
        <v>3</v>
      </c>
    </row>
    <row r="771" spans="1:8" x14ac:dyDescent="0.25">
      <c r="A771" s="59" t="str">
        <f>IF('個人種目(上級Ｓ)'!K61="","",'個人種目(上級Ｓ)'!AP61)</f>
        <v/>
      </c>
      <c r="B771" s="59" t="str">
        <f>IF(A771="","",'個人種目(上級Ｓ)'!AV61)</f>
        <v/>
      </c>
      <c r="C771" s="59" t="str">
        <f>IF(A771="","",'個人種目(上級Ｓ)'!BA61)</f>
        <v/>
      </c>
      <c r="D771" s="59" t="str">
        <f>IF(A771="","",'個人種目(上級Ｓ)'!AF61)</f>
        <v/>
      </c>
      <c r="E771" s="59">
        <v>0</v>
      </c>
      <c r="F771" s="59">
        <v>5</v>
      </c>
      <c r="G771" s="59" t="str">
        <f>IF(A771="","",'個人種目(上級Ｓ)'!BF61)</f>
        <v/>
      </c>
      <c r="H771" s="62">
        <v>3</v>
      </c>
    </row>
    <row r="772" spans="1:8" x14ac:dyDescent="0.25">
      <c r="A772" s="59" t="str">
        <f>IF('個人種目(上級Ｓ)'!K62="","",'個人種目(上級Ｓ)'!AP62)</f>
        <v/>
      </c>
      <c r="B772" s="59" t="str">
        <f>IF(A772="","",'個人種目(上級Ｓ)'!AV62)</f>
        <v/>
      </c>
      <c r="C772" s="59" t="str">
        <f>IF(A772="","",'個人種目(上級Ｓ)'!BA62)</f>
        <v/>
      </c>
      <c r="D772" s="59" t="str">
        <f>IF(A772="","",'個人種目(上級Ｓ)'!AF62)</f>
        <v/>
      </c>
      <c r="E772" s="59">
        <v>0</v>
      </c>
      <c r="F772" s="59">
        <v>5</v>
      </c>
      <c r="G772" s="59" t="str">
        <f>IF(A772="","",'個人種目(上級Ｓ)'!BF62)</f>
        <v/>
      </c>
      <c r="H772" s="62">
        <v>3</v>
      </c>
    </row>
    <row r="773" spans="1:8" x14ac:dyDescent="0.25">
      <c r="A773" s="59" t="str">
        <f>IF('個人種目(上級Ｓ)'!K63="","",'個人種目(上級Ｓ)'!AP63)</f>
        <v/>
      </c>
      <c r="B773" s="59" t="str">
        <f>IF(A773="","",'個人種目(上級Ｓ)'!AV63)</f>
        <v/>
      </c>
      <c r="C773" s="59" t="str">
        <f>IF(A773="","",'個人種目(上級Ｓ)'!BA63)</f>
        <v/>
      </c>
      <c r="D773" s="59" t="str">
        <f>IF(A773="","",'個人種目(上級Ｓ)'!AF63)</f>
        <v/>
      </c>
      <c r="E773" s="59">
        <v>0</v>
      </c>
      <c r="F773" s="59">
        <v>5</v>
      </c>
      <c r="G773" s="59" t="str">
        <f>IF(A773="","",'個人種目(上級Ｓ)'!BF63)</f>
        <v/>
      </c>
      <c r="H773" s="62">
        <v>3</v>
      </c>
    </row>
    <row r="774" spans="1:8" x14ac:dyDescent="0.25">
      <c r="A774" s="59" t="str">
        <f>IF('個人種目(上級Ｓ)'!K64="","",'個人種目(上級Ｓ)'!AP64)</f>
        <v/>
      </c>
      <c r="B774" s="59" t="str">
        <f>IF(A774="","",'個人種目(上級Ｓ)'!AV64)</f>
        <v/>
      </c>
      <c r="C774" s="59" t="str">
        <f>IF(A774="","",'個人種目(上級Ｓ)'!BA64)</f>
        <v/>
      </c>
      <c r="D774" s="59" t="str">
        <f>IF(A774="","",'個人種目(上級Ｓ)'!AF64)</f>
        <v/>
      </c>
      <c r="E774" s="59">
        <v>0</v>
      </c>
      <c r="F774" s="59">
        <v>5</v>
      </c>
      <c r="G774" s="59" t="str">
        <f>IF(A774="","",'個人種目(上級Ｓ)'!BF64)</f>
        <v/>
      </c>
      <c r="H774" s="62">
        <v>3</v>
      </c>
    </row>
    <row r="775" spans="1:8" x14ac:dyDescent="0.25">
      <c r="A775" s="59" t="str">
        <f>IF('個人種目(上級Ｓ)'!K65="","",'個人種目(上級Ｓ)'!AP65)</f>
        <v/>
      </c>
      <c r="B775" s="59" t="str">
        <f>IF(A775="","",'個人種目(上級Ｓ)'!AV65)</f>
        <v/>
      </c>
      <c r="C775" s="59" t="str">
        <f>IF(A775="","",'個人種目(上級Ｓ)'!BA65)</f>
        <v/>
      </c>
      <c r="D775" s="59" t="str">
        <f>IF(A775="","",'個人種目(上級Ｓ)'!AF65)</f>
        <v/>
      </c>
      <c r="E775" s="59">
        <v>0</v>
      </c>
      <c r="F775" s="59">
        <v>5</v>
      </c>
      <c r="G775" s="59" t="str">
        <f>IF(A775="","",'個人種目(上級Ｓ)'!BF65)</f>
        <v/>
      </c>
      <c r="H775" s="62">
        <v>3</v>
      </c>
    </row>
    <row r="776" spans="1:8" x14ac:dyDescent="0.25">
      <c r="A776" s="59" t="str">
        <f>IF('個人種目(上級Ｓ)'!K66="","",'個人種目(上級Ｓ)'!AP66)</f>
        <v/>
      </c>
      <c r="B776" s="59" t="str">
        <f>IF(A776="","",'個人種目(上級Ｓ)'!AV66)</f>
        <v/>
      </c>
      <c r="C776" s="59" t="str">
        <f>IF(A776="","",'個人種目(上級Ｓ)'!BA66)</f>
        <v/>
      </c>
      <c r="D776" s="59" t="str">
        <f>IF(A776="","",'個人種目(上級Ｓ)'!AF66)</f>
        <v/>
      </c>
      <c r="E776" s="59">
        <v>0</v>
      </c>
      <c r="F776" s="59">
        <v>5</v>
      </c>
      <c r="G776" s="59" t="str">
        <f>IF(A776="","",'個人種目(上級Ｓ)'!BF66)</f>
        <v/>
      </c>
      <c r="H776" s="62">
        <v>3</v>
      </c>
    </row>
    <row r="777" spans="1:8" x14ac:dyDescent="0.25">
      <c r="A777" s="59" t="str">
        <f>IF('個人種目(上級Ｓ)'!K67="","",'個人種目(上級Ｓ)'!AP67)</f>
        <v/>
      </c>
      <c r="B777" s="59" t="str">
        <f>IF(A777="","",'個人種目(上級Ｓ)'!AV67)</f>
        <v/>
      </c>
      <c r="C777" s="59" t="str">
        <f>IF(A777="","",'個人種目(上級Ｓ)'!BA67)</f>
        <v/>
      </c>
      <c r="D777" s="59" t="str">
        <f>IF(A777="","",'個人種目(上級Ｓ)'!AF67)</f>
        <v/>
      </c>
      <c r="E777" s="59">
        <v>0</v>
      </c>
      <c r="F777" s="59">
        <v>5</v>
      </c>
      <c r="G777" s="59" t="str">
        <f>IF(A777="","",'個人種目(上級Ｓ)'!BF67)</f>
        <v/>
      </c>
      <c r="H777" s="62">
        <v>3</v>
      </c>
    </row>
    <row r="778" spans="1:8" x14ac:dyDescent="0.25">
      <c r="A778" s="59" t="str">
        <f>IF('個人種目(上級Ｓ)'!K68="","",'個人種目(上級Ｓ)'!AP68)</f>
        <v/>
      </c>
      <c r="B778" s="59" t="str">
        <f>IF(A778="","",'個人種目(上級Ｓ)'!AV68)</f>
        <v/>
      </c>
      <c r="C778" s="59" t="str">
        <f>IF(A778="","",'個人種目(上級Ｓ)'!BA68)</f>
        <v/>
      </c>
      <c r="D778" s="59" t="str">
        <f>IF(A778="","",'個人種目(上級Ｓ)'!AF68)</f>
        <v/>
      </c>
      <c r="E778" s="59">
        <v>0</v>
      </c>
      <c r="F778" s="59">
        <v>5</v>
      </c>
      <c r="G778" s="59" t="str">
        <f>IF(A778="","",'個人種目(上級Ｓ)'!BF68)</f>
        <v/>
      </c>
      <c r="H778" s="62">
        <v>3</v>
      </c>
    </row>
    <row r="779" spans="1:8" x14ac:dyDescent="0.25">
      <c r="A779" s="59" t="str">
        <f>IF('個人種目(上級Ｓ)'!K69="","",'個人種目(上級Ｓ)'!AP69)</f>
        <v/>
      </c>
      <c r="B779" s="59" t="str">
        <f>IF(A779="","",'個人種目(上級Ｓ)'!AV69)</f>
        <v/>
      </c>
      <c r="C779" s="59" t="str">
        <f>IF(A779="","",'個人種目(上級Ｓ)'!BA69)</f>
        <v/>
      </c>
      <c r="D779" s="59" t="str">
        <f>IF(A779="","",'個人種目(上級Ｓ)'!AF69)</f>
        <v/>
      </c>
      <c r="E779" s="59">
        <v>0</v>
      </c>
      <c r="F779" s="59">
        <v>5</v>
      </c>
      <c r="G779" s="59" t="str">
        <f>IF(A779="","",'個人種目(上級Ｓ)'!BF69)</f>
        <v/>
      </c>
      <c r="H779" s="62">
        <v>3</v>
      </c>
    </row>
    <row r="780" spans="1:8" x14ac:dyDescent="0.25">
      <c r="A780" s="59" t="str">
        <f>IF('個人種目(上級Ｓ)'!K70="","",'個人種目(上級Ｓ)'!AP70)</f>
        <v/>
      </c>
      <c r="B780" s="59" t="str">
        <f>IF(A780="","",'個人種目(上級Ｓ)'!AV70)</f>
        <v/>
      </c>
      <c r="C780" s="59" t="str">
        <f>IF(A780="","",'個人種目(上級Ｓ)'!BA70)</f>
        <v/>
      </c>
      <c r="D780" s="59" t="str">
        <f>IF(A780="","",'個人種目(上級Ｓ)'!AF70)</f>
        <v/>
      </c>
      <c r="E780" s="59">
        <v>0</v>
      </c>
      <c r="F780" s="59">
        <v>5</v>
      </c>
      <c r="G780" s="59" t="str">
        <f>IF(A780="","",'個人種目(上級Ｓ)'!BF70)</f>
        <v/>
      </c>
      <c r="H780" s="62">
        <v>3</v>
      </c>
    </row>
    <row r="781" spans="1:8" x14ac:dyDescent="0.25">
      <c r="A781" s="59" t="str">
        <f>IF('個人種目(上級Ｓ)'!K71="","",'個人種目(上級Ｓ)'!AP71)</f>
        <v/>
      </c>
      <c r="B781" s="59" t="str">
        <f>IF(A781="","",'個人種目(上級Ｓ)'!AV71)</f>
        <v/>
      </c>
      <c r="C781" s="59" t="str">
        <f>IF(A781="","",'個人種目(上級Ｓ)'!BA71)</f>
        <v/>
      </c>
      <c r="D781" s="59" t="str">
        <f>IF(A781="","",'個人種目(上級Ｓ)'!AF71)</f>
        <v/>
      </c>
      <c r="E781" s="59">
        <v>0</v>
      </c>
      <c r="F781" s="59">
        <v>5</v>
      </c>
      <c r="G781" s="59" t="str">
        <f>IF(A781="","",'個人種目(上級Ｓ)'!BF71)</f>
        <v/>
      </c>
      <c r="H781" s="62">
        <v>3</v>
      </c>
    </row>
    <row r="782" spans="1:8" x14ac:dyDescent="0.25">
      <c r="A782" s="59" t="str">
        <f>IF('個人種目(上級Ｓ)'!K72="","",'個人種目(上級Ｓ)'!AP72)</f>
        <v/>
      </c>
      <c r="B782" s="59" t="str">
        <f>IF(A782="","",'個人種目(上級Ｓ)'!AV72)</f>
        <v/>
      </c>
      <c r="C782" s="59" t="str">
        <f>IF(A782="","",'個人種目(上級Ｓ)'!BA72)</f>
        <v/>
      </c>
      <c r="D782" s="59" t="str">
        <f>IF(A782="","",'個人種目(上級Ｓ)'!AF72)</f>
        <v/>
      </c>
      <c r="E782" s="59">
        <v>0</v>
      </c>
      <c r="F782" s="59">
        <v>5</v>
      </c>
      <c r="G782" s="59" t="str">
        <f>IF(A782="","",'個人種目(上級Ｓ)'!BF72)</f>
        <v/>
      </c>
      <c r="H782" s="62">
        <v>3</v>
      </c>
    </row>
    <row r="783" spans="1:8" x14ac:dyDescent="0.25">
      <c r="A783" s="59" t="str">
        <f>IF('個人種目(上級Ｓ)'!K73="","",'個人種目(上級Ｓ)'!AP73)</f>
        <v/>
      </c>
      <c r="B783" s="59" t="str">
        <f>IF(A783="","",'個人種目(上級Ｓ)'!AV73)</f>
        <v/>
      </c>
      <c r="C783" s="59" t="str">
        <f>IF(A783="","",'個人種目(上級Ｓ)'!BA73)</f>
        <v/>
      </c>
      <c r="D783" s="59" t="str">
        <f>IF(A783="","",'個人種目(上級Ｓ)'!AF73)</f>
        <v/>
      </c>
      <c r="E783" s="59">
        <v>0</v>
      </c>
      <c r="F783" s="59">
        <v>5</v>
      </c>
      <c r="G783" s="59" t="str">
        <f>IF(A783="","",'個人種目(上級Ｓ)'!BF73)</f>
        <v/>
      </c>
      <c r="H783" s="62">
        <v>3</v>
      </c>
    </row>
    <row r="784" spans="1:8" x14ac:dyDescent="0.25">
      <c r="A784" s="59" t="str">
        <f>IF('個人種目(上級Ｓ)'!K74="","",'個人種目(上級Ｓ)'!AP74)</f>
        <v/>
      </c>
      <c r="B784" s="59" t="str">
        <f>IF(A784="","",'個人種目(上級Ｓ)'!AV74)</f>
        <v/>
      </c>
      <c r="C784" s="59" t="str">
        <f>IF(A784="","",'個人種目(上級Ｓ)'!BA74)</f>
        <v/>
      </c>
      <c r="D784" s="59" t="str">
        <f>IF(A784="","",'個人種目(上級Ｓ)'!AF74)</f>
        <v/>
      </c>
      <c r="E784" s="59">
        <v>0</v>
      </c>
      <c r="F784" s="59">
        <v>5</v>
      </c>
      <c r="G784" s="59" t="str">
        <f>IF(A784="","",'個人種目(上級Ｓ)'!BF74)</f>
        <v/>
      </c>
      <c r="H784" s="62">
        <v>3</v>
      </c>
    </row>
    <row r="785" spans="1:8" x14ac:dyDescent="0.25">
      <c r="A785" s="59" t="str">
        <f>IF('個人種目(上級Ｓ)'!K75="","",'個人種目(上級Ｓ)'!AP75)</f>
        <v/>
      </c>
      <c r="B785" s="59" t="str">
        <f>IF(A785="","",'個人種目(上級Ｓ)'!AV75)</f>
        <v/>
      </c>
      <c r="C785" s="59" t="str">
        <f>IF(A785="","",'個人種目(上級Ｓ)'!BA75)</f>
        <v/>
      </c>
      <c r="D785" s="59" t="str">
        <f>IF(A785="","",'個人種目(上級Ｓ)'!AF75)</f>
        <v/>
      </c>
      <c r="E785" s="59">
        <v>0</v>
      </c>
      <c r="F785" s="59">
        <v>5</v>
      </c>
      <c r="G785" s="59" t="str">
        <f>IF(A785="","",'個人種目(上級Ｓ)'!BF75)</f>
        <v/>
      </c>
      <c r="H785" s="62">
        <v>3</v>
      </c>
    </row>
    <row r="786" spans="1:8" x14ac:dyDescent="0.25">
      <c r="A786" s="59" t="str">
        <f>IF('個人種目(上級Ｓ)'!K76="","",'個人種目(上級Ｓ)'!AP76)</f>
        <v/>
      </c>
      <c r="B786" s="59" t="str">
        <f>IF(A786="","",'個人種目(上級Ｓ)'!AV76)</f>
        <v/>
      </c>
      <c r="C786" s="59" t="str">
        <f>IF(A786="","",'個人種目(上級Ｓ)'!BA76)</f>
        <v/>
      </c>
      <c r="D786" s="59" t="str">
        <f>IF(A786="","",'個人種目(上級Ｓ)'!AF76)</f>
        <v/>
      </c>
      <c r="E786" s="59">
        <v>0</v>
      </c>
      <c r="F786" s="59">
        <v>5</v>
      </c>
      <c r="G786" s="59" t="str">
        <f>IF(A786="","",'個人種目(上級Ｓ)'!BF76)</f>
        <v/>
      </c>
      <c r="H786" s="62">
        <v>3</v>
      </c>
    </row>
    <row r="787" spans="1:8" x14ac:dyDescent="0.25">
      <c r="A787" s="59" t="str">
        <f>IF('個人種目(上級Ｓ)'!K77="","",'個人種目(上級Ｓ)'!AP77)</f>
        <v/>
      </c>
      <c r="B787" s="59" t="str">
        <f>IF(A787="","",'個人種目(上級Ｓ)'!AV77)</f>
        <v/>
      </c>
      <c r="C787" s="59" t="str">
        <f>IF(A787="","",'個人種目(上級Ｓ)'!BA77)</f>
        <v/>
      </c>
      <c r="D787" s="59" t="str">
        <f>IF(A787="","",'個人種目(上級Ｓ)'!AF77)</f>
        <v/>
      </c>
      <c r="E787" s="59">
        <v>0</v>
      </c>
      <c r="F787" s="59">
        <v>5</v>
      </c>
      <c r="G787" s="59" t="str">
        <f>IF(A787="","",'個人種目(上級Ｓ)'!BF77)</f>
        <v/>
      </c>
      <c r="H787" s="62">
        <v>3</v>
      </c>
    </row>
    <row r="788" spans="1:8" x14ac:dyDescent="0.25">
      <c r="A788" s="59" t="str">
        <f>IF('個人種目(上級Ｓ)'!K78="","",'個人種目(上級Ｓ)'!AP78)</f>
        <v/>
      </c>
      <c r="B788" s="59" t="str">
        <f>IF(A788="","",'個人種目(上級Ｓ)'!AV78)</f>
        <v/>
      </c>
      <c r="C788" s="59" t="str">
        <f>IF(A788="","",'個人種目(上級Ｓ)'!BA78)</f>
        <v/>
      </c>
      <c r="D788" s="59" t="str">
        <f>IF(A788="","",'個人種目(上級Ｓ)'!AF78)</f>
        <v/>
      </c>
      <c r="E788" s="59">
        <v>0</v>
      </c>
      <c r="F788" s="59">
        <v>5</v>
      </c>
      <c r="G788" s="59" t="str">
        <f>IF(A788="","",'個人種目(上級Ｓ)'!BF78)</f>
        <v/>
      </c>
      <c r="H788" s="62">
        <v>3</v>
      </c>
    </row>
    <row r="789" spans="1:8" x14ac:dyDescent="0.25">
      <c r="A789" s="59" t="str">
        <f>IF('個人種目(上級Ｓ)'!K79="","",'個人種目(上級Ｓ)'!AP79)</f>
        <v/>
      </c>
      <c r="B789" s="59" t="str">
        <f>IF(A789="","",'個人種目(上級Ｓ)'!AV79)</f>
        <v/>
      </c>
      <c r="C789" s="59" t="str">
        <f>IF(A789="","",'個人種目(上級Ｓ)'!BA79)</f>
        <v/>
      </c>
      <c r="D789" s="59" t="str">
        <f>IF(A789="","",'個人種目(上級Ｓ)'!AF79)</f>
        <v/>
      </c>
      <c r="E789" s="59">
        <v>0</v>
      </c>
      <c r="F789" s="59">
        <v>5</v>
      </c>
      <c r="G789" s="59" t="str">
        <f>IF(A789="","",'個人種目(上級Ｓ)'!BF79)</f>
        <v/>
      </c>
      <c r="H789" s="62">
        <v>3</v>
      </c>
    </row>
    <row r="790" spans="1:8" x14ac:dyDescent="0.25">
      <c r="A790" s="59" t="str">
        <f>IF('個人種目(上級Ｓ)'!K80="","",'個人種目(上級Ｓ)'!AP80)</f>
        <v/>
      </c>
      <c r="B790" s="59" t="str">
        <f>IF(A790="","",'個人種目(上級Ｓ)'!AV80)</f>
        <v/>
      </c>
      <c r="C790" s="59" t="str">
        <f>IF(A790="","",'個人種目(上級Ｓ)'!BA80)</f>
        <v/>
      </c>
      <c r="D790" s="59" t="str">
        <f>IF(A790="","",'個人種目(上級Ｓ)'!AF80)</f>
        <v/>
      </c>
      <c r="E790" s="59">
        <v>0</v>
      </c>
      <c r="F790" s="59">
        <v>5</v>
      </c>
      <c r="G790" s="59" t="str">
        <f>IF(A790="","",'個人種目(上級Ｓ)'!BF80)</f>
        <v/>
      </c>
      <c r="H790" s="62">
        <v>3</v>
      </c>
    </row>
    <row r="791" spans="1:8" x14ac:dyDescent="0.25">
      <c r="A791" s="59" t="str">
        <f>IF('個人種目(上級Ｓ)'!K81="","",'個人種目(上級Ｓ)'!AP81)</f>
        <v/>
      </c>
      <c r="B791" s="59" t="str">
        <f>IF(A791="","",'個人種目(上級Ｓ)'!AV81)</f>
        <v/>
      </c>
      <c r="C791" s="59" t="str">
        <f>IF(A791="","",'個人種目(上級Ｓ)'!BA81)</f>
        <v/>
      </c>
      <c r="D791" s="59" t="str">
        <f>IF(A791="","",'個人種目(上級Ｓ)'!AF81)</f>
        <v/>
      </c>
      <c r="E791" s="59">
        <v>0</v>
      </c>
      <c r="F791" s="59">
        <v>5</v>
      </c>
      <c r="G791" s="59" t="str">
        <f>IF(A791="","",'個人種目(上級Ｓ)'!BF81)</f>
        <v/>
      </c>
      <c r="H791" s="62">
        <v>3</v>
      </c>
    </row>
    <row r="792" spans="1:8" x14ac:dyDescent="0.25">
      <c r="A792" s="59" t="str">
        <f>IF('個人種目(上級Ｓ)'!K82="","",'個人種目(上級Ｓ)'!AP82)</f>
        <v/>
      </c>
      <c r="B792" s="59" t="str">
        <f>IF(A792="","",'個人種目(上級Ｓ)'!AV82)</f>
        <v/>
      </c>
      <c r="C792" s="59" t="str">
        <f>IF(A792="","",'個人種目(上級Ｓ)'!BA82)</f>
        <v/>
      </c>
      <c r="D792" s="59" t="str">
        <f>IF(A792="","",'個人種目(上級Ｓ)'!AF82)</f>
        <v/>
      </c>
      <c r="E792" s="59">
        <v>0</v>
      </c>
      <c r="F792" s="59">
        <v>5</v>
      </c>
      <c r="G792" s="59" t="str">
        <f>IF(A792="","",'個人種目(上級Ｓ)'!BF82)</f>
        <v/>
      </c>
      <c r="H792" s="62">
        <v>3</v>
      </c>
    </row>
    <row r="793" spans="1:8" x14ac:dyDescent="0.25">
      <c r="A793" s="59" t="str">
        <f>IF('個人種目(上級Ｓ)'!K83="","",'個人種目(上級Ｓ)'!AP83)</f>
        <v/>
      </c>
      <c r="B793" s="59" t="str">
        <f>IF(A793="","",'個人種目(上級Ｓ)'!AV83)</f>
        <v/>
      </c>
      <c r="C793" s="59" t="str">
        <f>IF(A793="","",'個人種目(上級Ｓ)'!BA83)</f>
        <v/>
      </c>
      <c r="D793" s="59" t="str">
        <f>IF(A793="","",'個人種目(上級Ｓ)'!AF83)</f>
        <v/>
      </c>
      <c r="E793" s="59">
        <v>0</v>
      </c>
      <c r="F793" s="59">
        <v>5</v>
      </c>
      <c r="G793" s="59" t="str">
        <f>IF(A793="","",'個人種目(上級Ｓ)'!BF83)</f>
        <v/>
      </c>
      <c r="H793" s="62">
        <v>3</v>
      </c>
    </row>
    <row r="794" spans="1:8" x14ac:dyDescent="0.25">
      <c r="A794" s="59" t="str">
        <f>IF('個人種目(上級Ｓ)'!K84="","",'個人種目(上級Ｓ)'!AP84)</f>
        <v/>
      </c>
      <c r="B794" s="59" t="str">
        <f>IF(A794="","",'個人種目(上級Ｓ)'!AV84)</f>
        <v/>
      </c>
      <c r="C794" s="59" t="str">
        <f>IF(A794="","",'個人種目(上級Ｓ)'!BA84)</f>
        <v/>
      </c>
      <c r="D794" s="59" t="str">
        <f>IF(A794="","",'個人種目(上級Ｓ)'!AF84)</f>
        <v/>
      </c>
      <c r="E794" s="59">
        <v>0</v>
      </c>
      <c r="F794" s="59">
        <v>5</v>
      </c>
      <c r="G794" s="59" t="str">
        <f>IF(A794="","",'個人種目(上級Ｓ)'!BF84)</f>
        <v/>
      </c>
      <c r="H794" s="62">
        <v>3</v>
      </c>
    </row>
    <row r="795" spans="1:8" x14ac:dyDescent="0.25">
      <c r="A795" s="59" t="str">
        <f>IF('個人種目(上級Ｓ)'!K85="","",'個人種目(上級Ｓ)'!AP85)</f>
        <v/>
      </c>
      <c r="B795" s="59" t="str">
        <f>IF(A795="","",'個人種目(上級Ｓ)'!AV85)</f>
        <v/>
      </c>
      <c r="C795" s="59" t="str">
        <f>IF(A795="","",'個人種目(上級Ｓ)'!BA85)</f>
        <v/>
      </c>
      <c r="D795" s="59" t="str">
        <f>IF(A795="","",'個人種目(上級Ｓ)'!AF85)</f>
        <v/>
      </c>
      <c r="E795" s="59">
        <v>0</v>
      </c>
      <c r="F795" s="59">
        <v>5</v>
      </c>
      <c r="G795" s="59" t="str">
        <f>IF(A795="","",'個人種目(上級Ｓ)'!BF85)</f>
        <v/>
      </c>
      <c r="H795" s="62">
        <v>3</v>
      </c>
    </row>
    <row r="796" spans="1:8" x14ac:dyDescent="0.25">
      <c r="A796" s="59" t="str">
        <f>IF('個人種目(上級Ｓ)'!K86="","",'個人種目(上級Ｓ)'!AP86)</f>
        <v/>
      </c>
      <c r="B796" s="59" t="str">
        <f>IF(A796="","",'個人種目(上級Ｓ)'!AV86)</f>
        <v/>
      </c>
      <c r="C796" s="59" t="str">
        <f>IF(A796="","",'個人種目(上級Ｓ)'!BA86)</f>
        <v/>
      </c>
      <c r="D796" s="59" t="str">
        <f>IF(A796="","",'個人種目(上級Ｓ)'!AF86)</f>
        <v/>
      </c>
      <c r="E796" s="59">
        <v>0</v>
      </c>
      <c r="F796" s="59">
        <v>5</v>
      </c>
      <c r="G796" s="59" t="str">
        <f>IF(A796="","",'個人種目(上級Ｓ)'!BF86)</f>
        <v/>
      </c>
      <c r="H796" s="62">
        <v>3</v>
      </c>
    </row>
    <row r="797" spans="1:8" x14ac:dyDescent="0.25">
      <c r="A797" s="59" t="str">
        <f>IF('個人種目(上級Ｓ)'!K87="","",'個人種目(上級Ｓ)'!AP87)</f>
        <v/>
      </c>
      <c r="B797" s="59" t="str">
        <f>IF(A797="","",'個人種目(上級Ｓ)'!AV87)</f>
        <v/>
      </c>
      <c r="C797" s="59" t="str">
        <f>IF(A797="","",'個人種目(上級Ｓ)'!BA87)</f>
        <v/>
      </c>
      <c r="D797" s="59" t="str">
        <f>IF(A797="","",'個人種目(上級Ｓ)'!AF87)</f>
        <v/>
      </c>
      <c r="E797" s="59">
        <v>0</v>
      </c>
      <c r="F797" s="59">
        <v>5</v>
      </c>
      <c r="G797" s="59" t="str">
        <f>IF(A797="","",'個人種目(上級Ｓ)'!BF87)</f>
        <v/>
      </c>
      <c r="H797" s="62">
        <v>3</v>
      </c>
    </row>
    <row r="798" spans="1:8" x14ac:dyDescent="0.25">
      <c r="A798" s="59" t="str">
        <f>IF('個人種目(上級Ｓ)'!K88="","",'個人種目(上級Ｓ)'!AP88)</f>
        <v/>
      </c>
      <c r="B798" s="59" t="str">
        <f>IF(A798="","",'個人種目(上級Ｓ)'!AV88)</f>
        <v/>
      </c>
      <c r="C798" s="59" t="str">
        <f>IF(A798="","",'個人種目(上級Ｓ)'!BA88)</f>
        <v/>
      </c>
      <c r="D798" s="59" t="str">
        <f>IF(A798="","",'個人種目(上級Ｓ)'!AF88)</f>
        <v/>
      </c>
      <c r="E798" s="59">
        <v>0</v>
      </c>
      <c r="F798" s="59">
        <v>5</v>
      </c>
      <c r="G798" s="59" t="str">
        <f>IF(A798="","",'個人種目(上級Ｓ)'!BF88)</f>
        <v/>
      </c>
      <c r="H798" s="62">
        <v>3</v>
      </c>
    </row>
    <row r="799" spans="1:8" x14ac:dyDescent="0.25">
      <c r="A799" s="59" t="str">
        <f>IF('個人種目(上級Ｓ)'!K89="","",'個人種目(上級Ｓ)'!AP89)</f>
        <v/>
      </c>
      <c r="B799" s="59" t="str">
        <f>IF(A799="","",'個人種目(上級Ｓ)'!AV89)</f>
        <v/>
      </c>
      <c r="C799" s="59" t="str">
        <f>IF(A799="","",'個人種目(上級Ｓ)'!BA89)</f>
        <v/>
      </c>
      <c r="D799" s="59" t="str">
        <f>IF(A799="","",'個人種目(上級Ｓ)'!AF89)</f>
        <v/>
      </c>
      <c r="E799" s="59">
        <v>0</v>
      </c>
      <c r="F799" s="59">
        <v>5</v>
      </c>
      <c r="G799" s="59" t="str">
        <f>IF(A799="","",'個人種目(上級Ｓ)'!BF89)</f>
        <v/>
      </c>
      <c r="H799" s="62">
        <v>3</v>
      </c>
    </row>
    <row r="800" spans="1:8" x14ac:dyDescent="0.25">
      <c r="A800" s="59" t="str">
        <f>IF('個人種目(上級Ｓ)'!K90="","",'個人種目(上級Ｓ)'!AP90)</f>
        <v/>
      </c>
      <c r="B800" s="59" t="str">
        <f>IF(A800="","",'個人種目(上級Ｓ)'!AV90)</f>
        <v/>
      </c>
      <c r="C800" s="59" t="str">
        <f>IF(A800="","",'個人種目(上級Ｓ)'!BA90)</f>
        <v/>
      </c>
      <c r="D800" s="59" t="str">
        <f>IF(A800="","",'個人種目(上級Ｓ)'!AF90)</f>
        <v/>
      </c>
      <c r="E800" s="59">
        <v>0</v>
      </c>
      <c r="F800" s="59">
        <v>5</v>
      </c>
      <c r="G800" s="59" t="str">
        <f>IF(A800="","",'個人種目(上級Ｓ)'!BF90)</f>
        <v/>
      </c>
      <c r="H800" s="62">
        <v>3</v>
      </c>
    </row>
    <row r="801" spans="1:8" x14ac:dyDescent="0.25">
      <c r="A801" s="59" t="str">
        <f>IF('個人種目(上級Ｓ)'!K91="","",'個人種目(上級Ｓ)'!AP91)</f>
        <v/>
      </c>
      <c r="B801" s="59" t="str">
        <f>IF(A801="","",'個人種目(上級Ｓ)'!AV91)</f>
        <v/>
      </c>
      <c r="C801" s="59" t="str">
        <f>IF(A801="","",'個人種目(上級Ｓ)'!BA91)</f>
        <v/>
      </c>
      <c r="D801" s="59" t="str">
        <f>IF(A801="","",'個人種目(上級Ｓ)'!AF91)</f>
        <v/>
      </c>
      <c r="E801" s="59">
        <v>0</v>
      </c>
      <c r="F801" s="59">
        <v>5</v>
      </c>
      <c r="G801" s="59" t="str">
        <f>IF(A801="","",'個人種目(上級Ｓ)'!BF91)</f>
        <v/>
      </c>
      <c r="H801" s="62">
        <v>3</v>
      </c>
    </row>
    <row r="802" spans="1:8" x14ac:dyDescent="0.25">
      <c r="A802" s="59" t="str">
        <f>IF('個人種目(上級Ｓ)'!K92="","",'個人種目(上級Ｓ)'!AP92)</f>
        <v/>
      </c>
      <c r="B802" s="59" t="str">
        <f>IF(A802="","",'個人種目(上級Ｓ)'!AV92)</f>
        <v/>
      </c>
      <c r="C802" s="59" t="str">
        <f>IF(A802="","",'個人種目(上級Ｓ)'!BA92)</f>
        <v/>
      </c>
      <c r="D802" s="59" t="str">
        <f>IF(A802="","",'個人種目(上級Ｓ)'!AF92)</f>
        <v/>
      </c>
      <c r="E802" s="59">
        <v>0</v>
      </c>
      <c r="F802" s="59">
        <v>5</v>
      </c>
      <c r="G802" s="59" t="str">
        <f>IF(A802="","",'個人種目(上級Ｓ)'!BF92)</f>
        <v/>
      </c>
      <c r="H802" s="62">
        <v>3</v>
      </c>
    </row>
    <row r="803" spans="1:8" x14ac:dyDescent="0.25">
      <c r="A803" s="59" t="str">
        <f>IF('個人種目(上級Ｓ)'!K93="","",'個人種目(上級Ｓ)'!AP93)</f>
        <v/>
      </c>
      <c r="B803" s="59" t="str">
        <f>IF(A803="","",'個人種目(上級Ｓ)'!AV93)</f>
        <v/>
      </c>
      <c r="C803" s="59" t="str">
        <f>IF(A803="","",'個人種目(上級Ｓ)'!BA93)</f>
        <v/>
      </c>
      <c r="D803" s="59" t="str">
        <f>IF(A803="","",'個人種目(上級Ｓ)'!AF93)</f>
        <v/>
      </c>
      <c r="E803" s="59">
        <v>0</v>
      </c>
      <c r="F803" s="59">
        <v>5</v>
      </c>
      <c r="G803" s="59" t="str">
        <f>IF(A803="","",'個人種目(上級Ｓ)'!BF93)</f>
        <v/>
      </c>
      <c r="H803" s="62">
        <v>3</v>
      </c>
    </row>
    <row r="804" spans="1:8" x14ac:dyDescent="0.25">
      <c r="A804" s="59" t="str">
        <f>IF('個人種目(上級Ｓ)'!K94="","",'個人種目(上級Ｓ)'!AP94)</f>
        <v/>
      </c>
      <c r="B804" s="59" t="str">
        <f>IF(A804="","",'個人種目(上級Ｓ)'!AV94)</f>
        <v/>
      </c>
      <c r="C804" s="59" t="str">
        <f>IF(A804="","",'個人種目(上級Ｓ)'!BA94)</f>
        <v/>
      </c>
      <c r="D804" s="59" t="str">
        <f>IF(A804="","",'個人種目(上級Ｓ)'!AF94)</f>
        <v/>
      </c>
      <c r="E804" s="59">
        <v>0</v>
      </c>
      <c r="F804" s="59">
        <v>5</v>
      </c>
      <c r="G804" s="59" t="str">
        <f>IF(A804="","",'個人種目(上級Ｓ)'!BF94)</f>
        <v/>
      </c>
      <c r="H804" s="62">
        <v>3</v>
      </c>
    </row>
    <row r="805" spans="1:8" x14ac:dyDescent="0.25">
      <c r="A805" s="59" t="str">
        <f>IF('個人種目(上級Ｓ)'!K95="","",'個人種目(上級Ｓ)'!AP95)</f>
        <v/>
      </c>
      <c r="B805" s="59" t="str">
        <f>IF(A805="","",'個人種目(上級Ｓ)'!AV95)</f>
        <v/>
      </c>
      <c r="C805" s="59" t="str">
        <f>IF(A805="","",'個人種目(上級Ｓ)'!BA95)</f>
        <v/>
      </c>
      <c r="D805" s="59" t="str">
        <f>IF(A805="","",'個人種目(上級Ｓ)'!AF95)</f>
        <v/>
      </c>
      <c r="E805" s="59">
        <v>0</v>
      </c>
      <c r="F805" s="59">
        <v>5</v>
      </c>
      <c r="G805" s="59" t="str">
        <f>IF(A805="","",'個人種目(上級Ｓ)'!BF95)</f>
        <v/>
      </c>
      <c r="H805" s="62">
        <v>3</v>
      </c>
    </row>
    <row r="806" spans="1:8" x14ac:dyDescent="0.25">
      <c r="A806" s="59" t="str">
        <f>IF('個人種目(上級Ｓ)'!K96="","",'個人種目(上級Ｓ)'!AP96)</f>
        <v/>
      </c>
      <c r="B806" s="59" t="str">
        <f>IF(A806="","",'個人種目(上級Ｓ)'!AV96)</f>
        <v/>
      </c>
      <c r="C806" s="59" t="str">
        <f>IF(A806="","",'個人種目(上級Ｓ)'!BA96)</f>
        <v/>
      </c>
      <c r="D806" s="59" t="str">
        <f>IF(A806="","",'個人種目(上級Ｓ)'!AF96)</f>
        <v/>
      </c>
      <c r="E806" s="59">
        <v>0</v>
      </c>
      <c r="F806" s="59">
        <v>5</v>
      </c>
      <c r="G806" s="59" t="str">
        <f>IF(A806="","",'個人種目(上級Ｓ)'!BF96)</f>
        <v/>
      </c>
      <c r="H806" s="62">
        <v>3</v>
      </c>
    </row>
    <row r="807" spans="1:8" x14ac:dyDescent="0.25">
      <c r="A807" s="59" t="str">
        <f>IF('個人種目(上級Ｓ)'!K97="","",'個人種目(上級Ｓ)'!AP97)</f>
        <v/>
      </c>
      <c r="B807" s="59" t="str">
        <f>IF(A807="","",'個人種目(上級Ｓ)'!AV97)</f>
        <v/>
      </c>
      <c r="C807" s="59" t="str">
        <f>IF(A807="","",'個人種目(上級Ｓ)'!BA97)</f>
        <v/>
      </c>
      <c r="D807" s="59" t="str">
        <f>IF(A807="","",'個人種目(上級Ｓ)'!AF97)</f>
        <v/>
      </c>
      <c r="E807" s="59">
        <v>0</v>
      </c>
      <c r="F807" s="59">
        <v>5</v>
      </c>
      <c r="G807" s="59" t="str">
        <f>IF(A807="","",'個人種目(上級Ｓ)'!BF97)</f>
        <v/>
      </c>
      <c r="H807" s="62">
        <v>3</v>
      </c>
    </row>
    <row r="808" spans="1:8" x14ac:dyDescent="0.25">
      <c r="A808" s="59" t="str">
        <f>IF('個人種目(上級Ｓ)'!K98="","",'個人種目(上級Ｓ)'!AP98)</f>
        <v/>
      </c>
      <c r="B808" s="59" t="str">
        <f>IF(A808="","",'個人種目(上級Ｓ)'!AV98)</f>
        <v/>
      </c>
      <c r="C808" s="59" t="str">
        <f>IF(A808="","",'個人種目(上級Ｓ)'!BA98)</f>
        <v/>
      </c>
      <c r="D808" s="59" t="str">
        <f>IF(A808="","",'個人種目(上級Ｓ)'!AF98)</f>
        <v/>
      </c>
      <c r="E808" s="59">
        <v>0</v>
      </c>
      <c r="F808" s="59">
        <v>5</v>
      </c>
      <c r="G808" s="59" t="str">
        <f>IF(A808="","",'個人種目(上級Ｓ)'!BF98)</f>
        <v/>
      </c>
      <c r="H808" s="62">
        <v>3</v>
      </c>
    </row>
    <row r="809" spans="1:8" x14ac:dyDescent="0.25">
      <c r="A809" s="59" t="str">
        <f>IF('個人種目(上級Ｓ)'!K99="","",'個人種目(上級Ｓ)'!AP99)</f>
        <v/>
      </c>
      <c r="B809" s="59" t="str">
        <f>IF(A809="","",'個人種目(上級Ｓ)'!AV99)</f>
        <v/>
      </c>
      <c r="C809" s="59" t="str">
        <f>IF(A809="","",'個人種目(上級Ｓ)'!BA99)</f>
        <v/>
      </c>
      <c r="D809" s="59" t="str">
        <f>IF(A809="","",'個人種目(上級Ｓ)'!AF99)</f>
        <v/>
      </c>
      <c r="E809" s="59">
        <v>0</v>
      </c>
      <c r="F809" s="59">
        <v>5</v>
      </c>
      <c r="G809" s="59" t="str">
        <f>IF(A809="","",'個人種目(上級Ｓ)'!BF99)</f>
        <v/>
      </c>
      <c r="H809" s="62">
        <v>3</v>
      </c>
    </row>
    <row r="810" spans="1:8" x14ac:dyDescent="0.25">
      <c r="A810" s="59" t="str">
        <f>IF('個人種目(上級Ｓ)'!K100="","",'個人種目(上級Ｓ)'!AP100)</f>
        <v/>
      </c>
      <c r="B810" s="59" t="str">
        <f>IF(A810="","",'個人種目(上級Ｓ)'!AV100)</f>
        <v/>
      </c>
      <c r="C810" s="59" t="str">
        <f>IF(A810="","",'個人種目(上級Ｓ)'!BA100)</f>
        <v/>
      </c>
      <c r="D810" s="59" t="str">
        <f>IF(A810="","",'個人種目(上級Ｓ)'!AF100)</f>
        <v/>
      </c>
      <c r="E810" s="59">
        <v>0</v>
      </c>
      <c r="F810" s="59">
        <v>5</v>
      </c>
      <c r="G810" s="59" t="str">
        <f>IF(A810="","",'個人種目(上級Ｓ)'!BF100)</f>
        <v/>
      </c>
      <c r="H810" s="62">
        <v>3</v>
      </c>
    </row>
    <row r="811" spans="1:8" x14ac:dyDescent="0.25">
      <c r="A811" s="59" t="str">
        <f>IF('個人種目(上級Ｓ)'!K101="","",'個人種目(上級Ｓ)'!AP101)</f>
        <v/>
      </c>
      <c r="B811" s="59" t="str">
        <f>IF(A811="","",'個人種目(上級Ｓ)'!AV101)</f>
        <v/>
      </c>
      <c r="C811" s="59" t="str">
        <f>IF(A811="","",'個人種目(上級Ｓ)'!BA101)</f>
        <v/>
      </c>
      <c r="D811" s="59" t="str">
        <f>IF(A811="","",'個人種目(上級Ｓ)'!AF101)</f>
        <v/>
      </c>
      <c r="E811" s="59">
        <v>0</v>
      </c>
      <c r="F811" s="59">
        <v>5</v>
      </c>
      <c r="G811" s="59" t="str">
        <f>IF(A811="","",'個人種目(上級Ｓ)'!BF101)</f>
        <v/>
      </c>
      <c r="H811" s="62">
        <v>3</v>
      </c>
    </row>
    <row r="812" spans="1:8" x14ac:dyDescent="0.25">
      <c r="A812" s="59" t="str">
        <f>IF('個人種目(上級Ｓ)'!K102="","",'個人種目(上級Ｓ)'!AP102)</f>
        <v/>
      </c>
      <c r="B812" s="59" t="str">
        <f>IF(A812="","",'個人種目(上級Ｓ)'!AV102)</f>
        <v/>
      </c>
      <c r="C812" s="59" t="str">
        <f>IF(A812="","",'個人種目(上級Ｓ)'!BA102)</f>
        <v/>
      </c>
      <c r="D812" s="59" t="str">
        <f>IF(A812="","",'個人種目(上級Ｓ)'!AF102)</f>
        <v/>
      </c>
      <c r="E812" s="59">
        <v>0</v>
      </c>
      <c r="F812" s="59">
        <v>5</v>
      </c>
      <c r="G812" s="59" t="str">
        <f>IF(A812="","",'個人種目(上級Ｓ)'!BF102)</f>
        <v/>
      </c>
      <c r="H812" s="62">
        <v>3</v>
      </c>
    </row>
    <row r="813" spans="1:8" x14ac:dyDescent="0.25">
      <c r="A813" s="59" t="str">
        <f>IF('個人種目(上級Ｓ)'!K103="","",'個人種目(上級Ｓ)'!AP103)</f>
        <v/>
      </c>
      <c r="B813" s="59" t="str">
        <f>IF(A813="","",'個人種目(上級Ｓ)'!AV103)</f>
        <v/>
      </c>
      <c r="C813" s="59" t="str">
        <f>IF(A813="","",'個人種目(上級Ｓ)'!BA103)</f>
        <v/>
      </c>
      <c r="D813" s="59" t="str">
        <f>IF(A813="","",'個人種目(上級Ｓ)'!AF103)</f>
        <v/>
      </c>
      <c r="E813" s="59">
        <v>0</v>
      </c>
      <c r="F813" s="59">
        <v>5</v>
      </c>
      <c r="G813" s="59" t="str">
        <f>IF(A813="","",'個人種目(上級Ｓ)'!BF103)</f>
        <v/>
      </c>
      <c r="H813" s="62">
        <v>3</v>
      </c>
    </row>
    <row r="814" spans="1:8" x14ac:dyDescent="0.25">
      <c r="A814" s="59" t="str">
        <f>IF('個人種目(上級Ｓ)'!K104="","",'個人種目(上級Ｓ)'!AP104)</f>
        <v/>
      </c>
      <c r="B814" s="59" t="str">
        <f>IF(A814="","",'個人種目(上級Ｓ)'!AV104)</f>
        <v/>
      </c>
      <c r="C814" s="59" t="str">
        <f>IF(A814="","",'個人種目(上級Ｓ)'!BA104)</f>
        <v/>
      </c>
      <c r="D814" s="59" t="str">
        <f>IF(A814="","",'個人種目(上級Ｓ)'!AF104)</f>
        <v/>
      </c>
      <c r="E814" s="59">
        <v>0</v>
      </c>
      <c r="F814" s="59">
        <v>5</v>
      </c>
      <c r="G814" s="59" t="str">
        <f>IF(A814="","",'個人種目(上級Ｓ)'!BF104)</f>
        <v/>
      </c>
      <c r="H814" s="62">
        <v>3</v>
      </c>
    </row>
    <row r="815" spans="1:8" x14ac:dyDescent="0.25">
      <c r="A815" s="59" t="str">
        <f>IF('個人種目(上級Ｓ)'!K105="","",'個人種目(上級Ｓ)'!AP105)</f>
        <v/>
      </c>
      <c r="B815" s="59" t="str">
        <f>IF(A815="","",'個人種目(上級Ｓ)'!AV105)</f>
        <v/>
      </c>
      <c r="C815" s="59" t="str">
        <f>IF(A815="","",'個人種目(上級Ｓ)'!BA105)</f>
        <v/>
      </c>
      <c r="D815" s="59" t="str">
        <f>IF(A815="","",'個人種目(上級Ｓ)'!AF105)</f>
        <v/>
      </c>
      <c r="E815" s="59">
        <v>0</v>
      </c>
      <c r="F815" s="59">
        <v>5</v>
      </c>
      <c r="G815" s="59" t="str">
        <f>IF(A815="","",'個人種目(上級Ｓ)'!BF105)</f>
        <v/>
      </c>
      <c r="H815" s="62">
        <v>3</v>
      </c>
    </row>
    <row r="816" spans="1:8" x14ac:dyDescent="0.25">
      <c r="A816" s="59" t="str">
        <f>IF('個人種目(上級Ｓ)'!K106="","",'個人種目(上級Ｓ)'!AP106)</f>
        <v/>
      </c>
      <c r="B816" s="59" t="str">
        <f>IF(A816="","",'個人種目(上級Ｓ)'!AV106)</f>
        <v/>
      </c>
      <c r="C816" s="59" t="str">
        <f>IF(A816="","",'個人種目(上級Ｓ)'!BA106)</f>
        <v/>
      </c>
      <c r="D816" s="59" t="str">
        <f>IF(A816="","",'個人種目(上級Ｓ)'!AF106)</f>
        <v/>
      </c>
      <c r="E816" s="59">
        <v>0</v>
      </c>
      <c r="F816" s="59">
        <v>5</v>
      </c>
      <c r="G816" s="59" t="str">
        <f>IF(A816="","",'個人種目(上級Ｓ)'!BF106)</f>
        <v/>
      </c>
      <c r="H816" s="62">
        <v>3</v>
      </c>
    </row>
    <row r="817" spans="1:8" x14ac:dyDescent="0.25">
      <c r="A817" s="58" t="str">
        <f>IF('個人種目(上級Ｓ)'!K107="","",'個人種目(上級Ｓ)'!AP107)</f>
        <v/>
      </c>
      <c r="B817" s="58" t="str">
        <f>IF(A817="","",'個人種目(上級Ｓ)'!AV107)</f>
        <v/>
      </c>
      <c r="C817" s="58" t="str">
        <f>IF(A817="","",'個人種目(上級Ｓ)'!BA107)</f>
        <v/>
      </c>
      <c r="D817" s="58" t="str">
        <f>IF(A817="","",'個人種目(上級Ｓ)'!AF107)</f>
        <v/>
      </c>
      <c r="E817" s="58">
        <v>0</v>
      </c>
      <c r="F817" s="58">
        <v>5</v>
      </c>
      <c r="G817" s="58" t="str">
        <f>IF(A817="","",'個人種目(上級Ｓ)'!BF107)</f>
        <v/>
      </c>
      <c r="H817" s="65">
        <v>3</v>
      </c>
    </row>
    <row r="818" spans="1:8" x14ac:dyDescent="0.25">
      <c r="A818" s="59" t="str">
        <f>IF('個人種目(上級Ｓ)'!M6="","",'個人種目(上級Ｓ)'!AP6)</f>
        <v/>
      </c>
      <c r="B818" s="59" t="str">
        <f>IF(A818="","",'個人種目(上級Ｓ)'!AW6)</f>
        <v/>
      </c>
      <c r="C818" s="59" t="str">
        <f>IF(A818="","",'個人種目(上級Ｓ)'!BB6)</f>
        <v/>
      </c>
      <c r="D818" s="59" t="str">
        <f>IF(A818="","",'個人種目(上級Ｓ)'!AF6)</f>
        <v/>
      </c>
      <c r="E818" s="59">
        <v>0</v>
      </c>
      <c r="F818" s="59">
        <v>0</v>
      </c>
      <c r="G818" s="59" t="str">
        <f>IF(A818="","",'個人種目(上級Ｓ)'!BG6)</f>
        <v/>
      </c>
      <c r="H818" s="62">
        <v>4</v>
      </c>
    </row>
    <row r="819" spans="1:8" x14ac:dyDescent="0.25">
      <c r="A819" s="59" t="str">
        <f>IF('個人種目(上級Ｓ)'!M7="","",'個人種目(上級Ｓ)'!AP7)</f>
        <v/>
      </c>
      <c r="B819" s="59" t="str">
        <f>IF(A819="","",'個人種目(上級Ｓ)'!AW7)</f>
        <v/>
      </c>
      <c r="C819" s="59" t="str">
        <f>IF(A819="","",'個人種目(上級Ｓ)'!BB7)</f>
        <v/>
      </c>
      <c r="D819" s="59" t="str">
        <f>IF(A819="","",'個人種目(上級Ｓ)'!AF7)</f>
        <v/>
      </c>
      <c r="E819" s="59">
        <v>0</v>
      </c>
      <c r="F819" s="59">
        <v>0</v>
      </c>
      <c r="G819" s="59" t="str">
        <f>IF(A819="","",'個人種目(上級Ｓ)'!BG7)</f>
        <v/>
      </c>
      <c r="H819" s="62">
        <v>4</v>
      </c>
    </row>
    <row r="820" spans="1:8" x14ac:dyDescent="0.25">
      <c r="A820" s="59" t="str">
        <f>IF('個人種目(上級Ｓ)'!M8="","",'個人種目(上級Ｓ)'!AP8)</f>
        <v/>
      </c>
      <c r="B820" s="59" t="str">
        <f>IF(A820="","",'個人種目(上級Ｓ)'!AW8)</f>
        <v/>
      </c>
      <c r="C820" s="59" t="str">
        <f>IF(A820="","",'個人種目(上級Ｓ)'!BB8)</f>
        <v/>
      </c>
      <c r="D820" s="59" t="str">
        <f>IF(A820="","",'個人種目(上級Ｓ)'!AF8)</f>
        <v/>
      </c>
      <c r="E820" s="59">
        <v>0</v>
      </c>
      <c r="F820" s="59">
        <v>0</v>
      </c>
      <c r="G820" s="59" t="str">
        <f>IF(A820="","",'個人種目(上級Ｓ)'!BG8)</f>
        <v/>
      </c>
      <c r="H820" s="62">
        <v>4</v>
      </c>
    </row>
    <row r="821" spans="1:8" x14ac:dyDescent="0.25">
      <c r="A821" s="59" t="str">
        <f>IF('個人種目(上級Ｓ)'!M9="","",'個人種目(上級Ｓ)'!AP9)</f>
        <v/>
      </c>
      <c r="B821" s="59" t="str">
        <f>IF(A821="","",'個人種目(上級Ｓ)'!AW9)</f>
        <v/>
      </c>
      <c r="C821" s="59" t="str">
        <f>IF(A821="","",'個人種目(上級Ｓ)'!BB9)</f>
        <v/>
      </c>
      <c r="D821" s="59" t="str">
        <f>IF(A821="","",'個人種目(上級Ｓ)'!AF9)</f>
        <v/>
      </c>
      <c r="E821" s="59">
        <v>0</v>
      </c>
      <c r="F821" s="59">
        <v>0</v>
      </c>
      <c r="G821" s="59" t="str">
        <f>IF(A821="","",'個人種目(上級Ｓ)'!BG9)</f>
        <v/>
      </c>
      <c r="H821" s="62">
        <v>4</v>
      </c>
    </row>
    <row r="822" spans="1:8" x14ac:dyDescent="0.25">
      <c r="A822" s="59" t="str">
        <f>IF('個人種目(上級Ｓ)'!M10="","",'個人種目(上級Ｓ)'!AP10)</f>
        <v/>
      </c>
      <c r="B822" s="59" t="str">
        <f>IF(A822="","",'個人種目(上級Ｓ)'!AW10)</f>
        <v/>
      </c>
      <c r="C822" s="59" t="str">
        <f>IF(A822="","",'個人種目(上級Ｓ)'!BB10)</f>
        <v/>
      </c>
      <c r="D822" s="59" t="str">
        <f>IF(A822="","",'個人種目(上級Ｓ)'!AF10)</f>
        <v/>
      </c>
      <c r="E822" s="59">
        <v>0</v>
      </c>
      <c r="F822" s="59">
        <v>0</v>
      </c>
      <c r="G822" s="59" t="str">
        <f>IF(A822="","",'個人種目(上級Ｓ)'!BG10)</f>
        <v/>
      </c>
      <c r="H822" s="62">
        <v>4</v>
      </c>
    </row>
    <row r="823" spans="1:8" x14ac:dyDescent="0.25">
      <c r="A823" s="59" t="str">
        <f>IF('個人種目(上級Ｓ)'!M11="","",'個人種目(上級Ｓ)'!AP11)</f>
        <v/>
      </c>
      <c r="B823" s="59" t="str">
        <f>IF(A823="","",'個人種目(上級Ｓ)'!AW11)</f>
        <v/>
      </c>
      <c r="C823" s="59" t="str">
        <f>IF(A823="","",'個人種目(上級Ｓ)'!BB11)</f>
        <v/>
      </c>
      <c r="D823" s="59" t="str">
        <f>IF(A823="","",'個人種目(上級Ｓ)'!AF11)</f>
        <v/>
      </c>
      <c r="E823" s="59">
        <v>0</v>
      </c>
      <c r="F823" s="59">
        <v>0</v>
      </c>
      <c r="G823" s="59" t="str">
        <f>IF(A823="","",'個人種目(上級Ｓ)'!BG11)</f>
        <v/>
      </c>
      <c r="H823" s="62">
        <v>4</v>
      </c>
    </row>
    <row r="824" spans="1:8" x14ac:dyDescent="0.25">
      <c r="A824" s="59" t="str">
        <f>IF('個人種目(上級Ｓ)'!M12="","",'個人種目(上級Ｓ)'!AP12)</f>
        <v/>
      </c>
      <c r="B824" s="59" t="str">
        <f>IF(A824="","",'個人種目(上級Ｓ)'!AW12)</f>
        <v/>
      </c>
      <c r="C824" s="59" t="str">
        <f>IF(A824="","",'個人種目(上級Ｓ)'!BB12)</f>
        <v/>
      </c>
      <c r="D824" s="59" t="str">
        <f>IF(A824="","",'個人種目(上級Ｓ)'!AF12)</f>
        <v/>
      </c>
      <c r="E824" s="59">
        <v>0</v>
      </c>
      <c r="F824" s="59">
        <v>0</v>
      </c>
      <c r="G824" s="59" t="str">
        <f>IF(A824="","",'個人種目(上級Ｓ)'!BG12)</f>
        <v/>
      </c>
      <c r="H824" s="62">
        <v>4</v>
      </c>
    </row>
    <row r="825" spans="1:8" x14ac:dyDescent="0.25">
      <c r="A825" s="59" t="str">
        <f>IF('個人種目(上級Ｓ)'!M13="","",'個人種目(上級Ｓ)'!AP13)</f>
        <v/>
      </c>
      <c r="B825" s="59" t="str">
        <f>IF(A825="","",'個人種目(上級Ｓ)'!AW13)</f>
        <v/>
      </c>
      <c r="C825" s="59" t="str">
        <f>IF(A825="","",'個人種目(上級Ｓ)'!BB13)</f>
        <v/>
      </c>
      <c r="D825" s="59" t="str">
        <f>IF(A825="","",'個人種目(上級Ｓ)'!AF13)</f>
        <v/>
      </c>
      <c r="E825" s="59">
        <v>0</v>
      </c>
      <c r="F825" s="59">
        <v>0</v>
      </c>
      <c r="G825" s="59" t="str">
        <f>IF(A825="","",'個人種目(上級Ｓ)'!BG13)</f>
        <v/>
      </c>
      <c r="H825" s="62">
        <v>4</v>
      </c>
    </row>
    <row r="826" spans="1:8" x14ac:dyDescent="0.25">
      <c r="A826" s="59" t="str">
        <f>IF('個人種目(上級Ｓ)'!M14="","",'個人種目(上級Ｓ)'!AP14)</f>
        <v/>
      </c>
      <c r="B826" s="59" t="str">
        <f>IF(A826="","",'個人種目(上級Ｓ)'!AW14)</f>
        <v/>
      </c>
      <c r="C826" s="59" t="str">
        <f>IF(A826="","",'個人種目(上級Ｓ)'!BB14)</f>
        <v/>
      </c>
      <c r="D826" s="59" t="str">
        <f>IF(A826="","",'個人種目(上級Ｓ)'!AF14)</f>
        <v/>
      </c>
      <c r="E826" s="59">
        <v>0</v>
      </c>
      <c r="F826" s="59">
        <v>0</v>
      </c>
      <c r="G826" s="59" t="str">
        <f>IF(A826="","",'個人種目(上級Ｓ)'!BG14)</f>
        <v/>
      </c>
      <c r="H826" s="62">
        <v>4</v>
      </c>
    </row>
    <row r="827" spans="1:8" x14ac:dyDescent="0.25">
      <c r="A827" s="59" t="str">
        <f>IF('個人種目(上級Ｓ)'!M15="","",'個人種目(上級Ｓ)'!AP15)</f>
        <v/>
      </c>
      <c r="B827" s="59" t="str">
        <f>IF(A827="","",'個人種目(上級Ｓ)'!AW15)</f>
        <v/>
      </c>
      <c r="C827" s="59" t="str">
        <f>IF(A827="","",'個人種目(上級Ｓ)'!BB15)</f>
        <v/>
      </c>
      <c r="D827" s="59" t="str">
        <f>IF(A827="","",'個人種目(上級Ｓ)'!AF15)</f>
        <v/>
      </c>
      <c r="E827" s="59">
        <v>0</v>
      </c>
      <c r="F827" s="59">
        <v>0</v>
      </c>
      <c r="G827" s="59" t="str">
        <f>IF(A827="","",'個人種目(上級Ｓ)'!BG15)</f>
        <v/>
      </c>
      <c r="H827" s="62">
        <v>4</v>
      </c>
    </row>
    <row r="828" spans="1:8" x14ac:dyDescent="0.25">
      <c r="A828" s="59" t="str">
        <f>IF('個人種目(上級Ｓ)'!M16="","",'個人種目(上級Ｓ)'!AP16)</f>
        <v/>
      </c>
      <c r="B828" s="59" t="str">
        <f>IF(A828="","",'個人種目(上級Ｓ)'!AW16)</f>
        <v/>
      </c>
      <c r="C828" s="59" t="str">
        <f>IF(A828="","",'個人種目(上級Ｓ)'!BB16)</f>
        <v/>
      </c>
      <c r="D828" s="59" t="str">
        <f>IF(A828="","",'個人種目(上級Ｓ)'!AF16)</f>
        <v/>
      </c>
      <c r="E828" s="59">
        <v>0</v>
      </c>
      <c r="F828" s="59">
        <v>0</v>
      </c>
      <c r="G828" s="59" t="str">
        <f>IF(A828="","",'個人種目(上級Ｓ)'!BG16)</f>
        <v/>
      </c>
      <c r="H828" s="62">
        <v>4</v>
      </c>
    </row>
    <row r="829" spans="1:8" x14ac:dyDescent="0.25">
      <c r="A829" s="59" t="str">
        <f>IF('個人種目(上級Ｓ)'!M17="","",'個人種目(上級Ｓ)'!AP17)</f>
        <v/>
      </c>
      <c r="B829" s="59" t="str">
        <f>IF(A829="","",'個人種目(上級Ｓ)'!AW17)</f>
        <v/>
      </c>
      <c r="C829" s="59" t="str">
        <f>IF(A829="","",'個人種目(上級Ｓ)'!BB17)</f>
        <v/>
      </c>
      <c r="D829" s="59" t="str">
        <f>IF(A829="","",'個人種目(上級Ｓ)'!AF17)</f>
        <v/>
      </c>
      <c r="E829" s="59">
        <v>0</v>
      </c>
      <c r="F829" s="59">
        <v>0</v>
      </c>
      <c r="G829" s="59" t="str">
        <f>IF(A829="","",'個人種目(上級Ｓ)'!BG17)</f>
        <v/>
      </c>
      <c r="H829" s="62">
        <v>4</v>
      </c>
    </row>
    <row r="830" spans="1:8" x14ac:dyDescent="0.25">
      <c r="A830" s="59" t="str">
        <f>IF('個人種目(上級Ｓ)'!M18="","",'個人種目(上級Ｓ)'!AP18)</f>
        <v/>
      </c>
      <c r="B830" s="59" t="str">
        <f>IF(A830="","",'個人種目(上級Ｓ)'!AW18)</f>
        <v/>
      </c>
      <c r="C830" s="59" t="str">
        <f>IF(A830="","",'個人種目(上級Ｓ)'!BB18)</f>
        <v/>
      </c>
      <c r="D830" s="59" t="str">
        <f>IF(A830="","",'個人種目(上級Ｓ)'!AF18)</f>
        <v/>
      </c>
      <c r="E830" s="59">
        <v>0</v>
      </c>
      <c r="F830" s="59">
        <v>0</v>
      </c>
      <c r="G830" s="59" t="str">
        <f>IF(A830="","",'個人種目(上級Ｓ)'!BG18)</f>
        <v/>
      </c>
      <c r="H830" s="62">
        <v>4</v>
      </c>
    </row>
    <row r="831" spans="1:8" x14ac:dyDescent="0.25">
      <c r="A831" s="59" t="str">
        <f>IF('個人種目(上級Ｓ)'!M19="","",'個人種目(上級Ｓ)'!AP19)</f>
        <v/>
      </c>
      <c r="B831" s="59" t="str">
        <f>IF(A831="","",'個人種目(上級Ｓ)'!AW19)</f>
        <v/>
      </c>
      <c r="C831" s="59" t="str">
        <f>IF(A831="","",'個人種目(上級Ｓ)'!BB19)</f>
        <v/>
      </c>
      <c r="D831" s="59" t="str">
        <f>IF(A831="","",'個人種目(上級Ｓ)'!AF19)</f>
        <v/>
      </c>
      <c r="E831" s="59">
        <v>0</v>
      </c>
      <c r="F831" s="59">
        <v>0</v>
      </c>
      <c r="G831" s="59" t="str">
        <f>IF(A831="","",'個人種目(上級Ｓ)'!BG19)</f>
        <v/>
      </c>
      <c r="H831" s="62">
        <v>4</v>
      </c>
    </row>
    <row r="832" spans="1:8" x14ac:dyDescent="0.25">
      <c r="A832" s="59" t="str">
        <f>IF('個人種目(上級Ｓ)'!M20="","",'個人種目(上級Ｓ)'!AP20)</f>
        <v/>
      </c>
      <c r="B832" s="59" t="str">
        <f>IF(A832="","",'個人種目(上級Ｓ)'!AW20)</f>
        <v/>
      </c>
      <c r="C832" s="59" t="str">
        <f>IF(A832="","",'個人種目(上級Ｓ)'!BB20)</f>
        <v/>
      </c>
      <c r="D832" s="59" t="str">
        <f>IF(A832="","",'個人種目(上級Ｓ)'!AF20)</f>
        <v/>
      </c>
      <c r="E832" s="59">
        <v>0</v>
      </c>
      <c r="F832" s="59">
        <v>0</v>
      </c>
      <c r="G832" s="59" t="str">
        <f>IF(A832="","",'個人種目(上級Ｓ)'!BG20)</f>
        <v/>
      </c>
      <c r="H832" s="62">
        <v>4</v>
      </c>
    </row>
    <row r="833" spans="1:8" x14ac:dyDescent="0.25">
      <c r="A833" s="59" t="str">
        <f>IF('個人種目(上級Ｓ)'!M21="","",'個人種目(上級Ｓ)'!AP21)</f>
        <v/>
      </c>
      <c r="B833" s="59" t="str">
        <f>IF(A833="","",'個人種目(上級Ｓ)'!AW21)</f>
        <v/>
      </c>
      <c r="C833" s="59" t="str">
        <f>IF(A833="","",'個人種目(上級Ｓ)'!BB21)</f>
        <v/>
      </c>
      <c r="D833" s="59" t="str">
        <f>IF(A833="","",'個人種目(上級Ｓ)'!AF21)</f>
        <v/>
      </c>
      <c r="E833" s="59">
        <v>0</v>
      </c>
      <c r="F833" s="59">
        <v>0</v>
      </c>
      <c r="G833" s="59" t="str">
        <f>IF(A833="","",'個人種目(上級Ｓ)'!BG21)</f>
        <v/>
      </c>
      <c r="H833" s="62">
        <v>4</v>
      </c>
    </row>
    <row r="834" spans="1:8" x14ac:dyDescent="0.25">
      <c r="A834" s="59" t="str">
        <f>IF('個人種目(上級Ｓ)'!M22="","",'個人種目(上級Ｓ)'!AP22)</f>
        <v/>
      </c>
      <c r="B834" s="59" t="str">
        <f>IF(A834="","",'個人種目(上級Ｓ)'!AW22)</f>
        <v/>
      </c>
      <c r="C834" s="59" t="str">
        <f>IF(A834="","",'個人種目(上級Ｓ)'!BB22)</f>
        <v/>
      </c>
      <c r="D834" s="59" t="str">
        <f>IF(A834="","",'個人種目(上級Ｓ)'!AF22)</f>
        <v/>
      </c>
      <c r="E834" s="59">
        <v>0</v>
      </c>
      <c r="F834" s="59">
        <v>0</v>
      </c>
      <c r="G834" s="59" t="str">
        <f>IF(A834="","",'個人種目(上級Ｓ)'!BG22)</f>
        <v/>
      </c>
      <c r="H834" s="62">
        <v>4</v>
      </c>
    </row>
    <row r="835" spans="1:8" x14ac:dyDescent="0.25">
      <c r="A835" s="59" t="str">
        <f>IF('個人種目(上級Ｓ)'!M23="","",'個人種目(上級Ｓ)'!AP23)</f>
        <v/>
      </c>
      <c r="B835" s="59" t="str">
        <f>IF(A835="","",'個人種目(上級Ｓ)'!AW23)</f>
        <v/>
      </c>
      <c r="C835" s="59" t="str">
        <f>IF(A835="","",'個人種目(上級Ｓ)'!BB23)</f>
        <v/>
      </c>
      <c r="D835" s="59" t="str">
        <f>IF(A835="","",'個人種目(上級Ｓ)'!AF23)</f>
        <v/>
      </c>
      <c r="E835" s="59">
        <v>0</v>
      </c>
      <c r="F835" s="59">
        <v>0</v>
      </c>
      <c r="G835" s="59" t="str">
        <f>IF(A835="","",'個人種目(上級Ｓ)'!BG23)</f>
        <v/>
      </c>
      <c r="H835" s="62">
        <v>4</v>
      </c>
    </row>
    <row r="836" spans="1:8" x14ac:dyDescent="0.25">
      <c r="A836" s="59" t="str">
        <f>IF('個人種目(上級Ｓ)'!M24="","",'個人種目(上級Ｓ)'!AP24)</f>
        <v/>
      </c>
      <c r="B836" s="59" t="str">
        <f>IF(A836="","",'個人種目(上級Ｓ)'!AW24)</f>
        <v/>
      </c>
      <c r="C836" s="59" t="str">
        <f>IF(A836="","",'個人種目(上級Ｓ)'!BB24)</f>
        <v/>
      </c>
      <c r="D836" s="59" t="str">
        <f>IF(A836="","",'個人種目(上級Ｓ)'!AF24)</f>
        <v/>
      </c>
      <c r="E836" s="59">
        <v>0</v>
      </c>
      <c r="F836" s="59">
        <v>0</v>
      </c>
      <c r="G836" s="59" t="str">
        <f>IF(A836="","",'個人種目(上級Ｓ)'!BG24)</f>
        <v/>
      </c>
      <c r="H836" s="62">
        <v>4</v>
      </c>
    </row>
    <row r="837" spans="1:8" x14ac:dyDescent="0.25">
      <c r="A837" s="59" t="str">
        <f>IF('個人種目(上級Ｓ)'!M25="","",'個人種目(上級Ｓ)'!AP25)</f>
        <v/>
      </c>
      <c r="B837" s="59" t="str">
        <f>IF(A837="","",'個人種目(上級Ｓ)'!AW25)</f>
        <v/>
      </c>
      <c r="C837" s="59" t="str">
        <f>IF(A837="","",'個人種目(上級Ｓ)'!BB25)</f>
        <v/>
      </c>
      <c r="D837" s="59" t="str">
        <f>IF(A837="","",'個人種目(上級Ｓ)'!AF25)</f>
        <v/>
      </c>
      <c r="E837" s="59">
        <v>0</v>
      </c>
      <c r="F837" s="59">
        <v>0</v>
      </c>
      <c r="G837" s="59" t="str">
        <f>IF(A837="","",'個人種目(上級Ｓ)'!BG25)</f>
        <v/>
      </c>
      <c r="H837" s="62">
        <v>4</v>
      </c>
    </row>
    <row r="838" spans="1:8" x14ac:dyDescent="0.25">
      <c r="A838" s="59" t="str">
        <f>IF('個人種目(上級Ｓ)'!M26="","",'個人種目(上級Ｓ)'!AP26)</f>
        <v/>
      </c>
      <c r="B838" s="59" t="str">
        <f>IF(A838="","",'個人種目(上級Ｓ)'!AW26)</f>
        <v/>
      </c>
      <c r="C838" s="59" t="str">
        <f>IF(A838="","",'個人種目(上級Ｓ)'!BB26)</f>
        <v/>
      </c>
      <c r="D838" s="59" t="str">
        <f>IF(A838="","",'個人種目(上級Ｓ)'!AF26)</f>
        <v/>
      </c>
      <c r="E838" s="59">
        <v>0</v>
      </c>
      <c r="F838" s="59">
        <v>0</v>
      </c>
      <c r="G838" s="59" t="str">
        <f>IF(A838="","",'個人種目(上級Ｓ)'!BG26)</f>
        <v/>
      </c>
      <c r="H838" s="62">
        <v>4</v>
      </c>
    </row>
    <row r="839" spans="1:8" x14ac:dyDescent="0.25">
      <c r="A839" s="59" t="str">
        <f>IF('個人種目(上級Ｓ)'!M27="","",'個人種目(上級Ｓ)'!AP27)</f>
        <v/>
      </c>
      <c r="B839" s="59" t="str">
        <f>IF(A839="","",'個人種目(上級Ｓ)'!AW27)</f>
        <v/>
      </c>
      <c r="C839" s="59" t="str">
        <f>IF(A839="","",'個人種目(上級Ｓ)'!BB27)</f>
        <v/>
      </c>
      <c r="D839" s="59" t="str">
        <f>IF(A839="","",'個人種目(上級Ｓ)'!AF27)</f>
        <v/>
      </c>
      <c r="E839" s="59">
        <v>0</v>
      </c>
      <c r="F839" s="59">
        <v>0</v>
      </c>
      <c r="G839" s="59" t="str">
        <f>IF(A839="","",'個人種目(上級Ｓ)'!BG27)</f>
        <v/>
      </c>
      <c r="H839" s="62">
        <v>4</v>
      </c>
    </row>
    <row r="840" spans="1:8" x14ac:dyDescent="0.25">
      <c r="A840" s="59" t="str">
        <f>IF('個人種目(上級Ｓ)'!M28="","",'個人種目(上級Ｓ)'!AP28)</f>
        <v/>
      </c>
      <c r="B840" s="59" t="str">
        <f>IF(A840="","",'個人種目(上級Ｓ)'!AW28)</f>
        <v/>
      </c>
      <c r="C840" s="59" t="str">
        <f>IF(A840="","",'個人種目(上級Ｓ)'!BB28)</f>
        <v/>
      </c>
      <c r="D840" s="59" t="str">
        <f>IF(A840="","",'個人種目(上級Ｓ)'!AF28)</f>
        <v/>
      </c>
      <c r="E840" s="59">
        <v>0</v>
      </c>
      <c r="F840" s="59">
        <v>0</v>
      </c>
      <c r="G840" s="59" t="str">
        <f>IF(A840="","",'個人種目(上級Ｓ)'!BG28)</f>
        <v/>
      </c>
      <c r="H840" s="62">
        <v>4</v>
      </c>
    </row>
    <row r="841" spans="1:8" x14ac:dyDescent="0.25">
      <c r="A841" s="59" t="str">
        <f>IF('個人種目(上級Ｓ)'!M29="","",'個人種目(上級Ｓ)'!AP29)</f>
        <v/>
      </c>
      <c r="B841" s="59" t="str">
        <f>IF(A841="","",'個人種目(上級Ｓ)'!AW29)</f>
        <v/>
      </c>
      <c r="C841" s="59" t="str">
        <f>IF(A841="","",'個人種目(上級Ｓ)'!BB29)</f>
        <v/>
      </c>
      <c r="D841" s="59" t="str">
        <f>IF(A841="","",'個人種目(上級Ｓ)'!AF29)</f>
        <v/>
      </c>
      <c r="E841" s="59">
        <v>0</v>
      </c>
      <c r="F841" s="59">
        <v>0</v>
      </c>
      <c r="G841" s="59" t="str">
        <f>IF(A841="","",'個人種目(上級Ｓ)'!BG29)</f>
        <v/>
      </c>
      <c r="H841" s="62">
        <v>4</v>
      </c>
    </row>
    <row r="842" spans="1:8" x14ac:dyDescent="0.25">
      <c r="A842" s="59" t="str">
        <f>IF('個人種目(上級Ｓ)'!M30="","",'個人種目(上級Ｓ)'!AP30)</f>
        <v/>
      </c>
      <c r="B842" s="59" t="str">
        <f>IF(A842="","",'個人種目(上級Ｓ)'!AW30)</f>
        <v/>
      </c>
      <c r="C842" s="59" t="str">
        <f>IF(A842="","",'個人種目(上級Ｓ)'!BB30)</f>
        <v/>
      </c>
      <c r="D842" s="59" t="str">
        <f>IF(A842="","",'個人種目(上級Ｓ)'!AF30)</f>
        <v/>
      </c>
      <c r="E842" s="59">
        <v>0</v>
      </c>
      <c r="F842" s="59">
        <v>0</v>
      </c>
      <c r="G842" s="59" t="str">
        <f>IF(A842="","",'個人種目(上級Ｓ)'!BG30)</f>
        <v/>
      </c>
      <c r="H842" s="62">
        <v>4</v>
      </c>
    </row>
    <row r="843" spans="1:8" x14ac:dyDescent="0.25">
      <c r="A843" s="59" t="str">
        <f>IF('個人種目(上級Ｓ)'!M31="","",'個人種目(上級Ｓ)'!AP31)</f>
        <v/>
      </c>
      <c r="B843" s="59" t="str">
        <f>IF(A843="","",'個人種目(上級Ｓ)'!AW31)</f>
        <v/>
      </c>
      <c r="C843" s="59" t="str">
        <f>IF(A843="","",'個人種目(上級Ｓ)'!BB31)</f>
        <v/>
      </c>
      <c r="D843" s="59" t="str">
        <f>IF(A843="","",'個人種目(上級Ｓ)'!AF31)</f>
        <v/>
      </c>
      <c r="E843" s="59">
        <v>0</v>
      </c>
      <c r="F843" s="59">
        <v>0</v>
      </c>
      <c r="G843" s="59" t="str">
        <f>IF(A843="","",'個人種目(上級Ｓ)'!BG31)</f>
        <v/>
      </c>
      <c r="H843" s="62">
        <v>4</v>
      </c>
    </row>
    <row r="844" spans="1:8" x14ac:dyDescent="0.25">
      <c r="A844" s="59" t="str">
        <f>IF('個人種目(上級Ｓ)'!M32="","",'個人種目(上級Ｓ)'!AP32)</f>
        <v/>
      </c>
      <c r="B844" s="59" t="str">
        <f>IF(A844="","",'個人種目(上級Ｓ)'!AW32)</f>
        <v/>
      </c>
      <c r="C844" s="59" t="str">
        <f>IF(A844="","",'個人種目(上級Ｓ)'!BB32)</f>
        <v/>
      </c>
      <c r="D844" s="59" t="str">
        <f>IF(A844="","",'個人種目(上級Ｓ)'!AF32)</f>
        <v/>
      </c>
      <c r="E844" s="59">
        <v>0</v>
      </c>
      <c r="F844" s="59">
        <v>0</v>
      </c>
      <c r="G844" s="59" t="str">
        <f>IF(A844="","",'個人種目(上級Ｓ)'!BG32)</f>
        <v/>
      </c>
      <c r="H844" s="62">
        <v>4</v>
      </c>
    </row>
    <row r="845" spans="1:8" x14ac:dyDescent="0.25">
      <c r="A845" s="59" t="str">
        <f>IF('個人種目(上級Ｓ)'!M33="","",'個人種目(上級Ｓ)'!AP33)</f>
        <v/>
      </c>
      <c r="B845" s="59" t="str">
        <f>IF(A845="","",'個人種目(上級Ｓ)'!AW33)</f>
        <v/>
      </c>
      <c r="C845" s="59" t="str">
        <f>IF(A845="","",'個人種目(上級Ｓ)'!BB33)</f>
        <v/>
      </c>
      <c r="D845" s="59" t="str">
        <f>IF(A845="","",'個人種目(上級Ｓ)'!AF33)</f>
        <v/>
      </c>
      <c r="E845" s="59">
        <v>0</v>
      </c>
      <c r="F845" s="59">
        <v>0</v>
      </c>
      <c r="G845" s="59" t="str">
        <f>IF(A845="","",'個人種目(上級Ｓ)'!BG33)</f>
        <v/>
      </c>
      <c r="H845" s="62">
        <v>4</v>
      </c>
    </row>
    <row r="846" spans="1:8" x14ac:dyDescent="0.25">
      <c r="A846" s="59" t="str">
        <f>IF('個人種目(上級Ｓ)'!M34="","",'個人種目(上級Ｓ)'!AP34)</f>
        <v/>
      </c>
      <c r="B846" s="59" t="str">
        <f>IF(A846="","",'個人種目(上級Ｓ)'!AW34)</f>
        <v/>
      </c>
      <c r="C846" s="59" t="str">
        <f>IF(A846="","",'個人種目(上級Ｓ)'!BB34)</f>
        <v/>
      </c>
      <c r="D846" s="59" t="str">
        <f>IF(A846="","",'個人種目(上級Ｓ)'!AF34)</f>
        <v/>
      </c>
      <c r="E846" s="59">
        <v>0</v>
      </c>
      <c r="F846" s="59">
        <v>0</v>
      </c>
      <c r="G846" s="59" t="str">
        <f>IF(A846="","",'個人種目(上級Ｓ)'!BG34)</f>
        <v/>
      </c>
      <c r="H846" s="62">
        <v>4</v>
      </c>
    </row>
    <row r="847" spans="1:8" x14ac:dyDescent="0.25">
      <c r="A847" s="59" t="str">
        <f>IF('個人種目(上級Ｓ)'!M35="","",'個人種目(上級Ｓ)'!AP35)</f>
        <v/>
      </c>
      <c r="B847" s="59" t="str">
        <f>IF(A847="","",'個人種目(上級Ｓ)'!AW35)</f>
        <v/>
      </c>
      <c r="C847" s="59" t="str">
        <f>IF(A847="","",'個人種目(上級Ｓ)'!BB35)</f>
        <v/>
      </c>
      <c r="D847" s="59" t="str">
        <f>IF(A847="","",'個人種目(上級Ｓ)'!AF35)</f>
        <v/>
      </c>
      <c r="E847" s="59">
        <v>0</v>
      </c>
      <c r="F847" s="59">
        <v>0</v>
      </c>
      <c r="G847" s="59" t="str">
        <f>IF(A847="","",'個人種目(上級Ｓ)'!BG35)</f>
        <v/>
      </c>
      <c r="H847" s="62">
        <v>4</v>
      </c>
    </row>
    <row r="848" spans="1:8" x14ac:dyDescent="0.25">
      <c r="A848" s="59" t="str">
        <f>IF('個人種目(上級Ｓ)'!M36="","",'個人種目(上級Ｓ)'!AP36)</f>
        <v/>
      </c>
      <c r="B848" s="59" t="str">
        <f>IF(A848="","",'個人種目(上級Ｓ)'!AW36)</f>
        <v/>
      </c>
      <c r="C848" s="59" t="str">
        <f>IF(A848="","",'個人種目(上級Ｓ)'!BB36)</f>
        <v/>
      </c>
      <c r="D848" s="59" t="str">
        <f>IF(A848="","",'個人種目(上級Ｓ)'!AF36)</f>
        <v/>
      </c>
      <c r="E848" s="59">
        <v>0</v>
      </c>
      <c r="F848" s="59">
        <v>0</v>
      </c>
      <c r="G848" s="59" t="str">
        <f>IF(A848="","",'個人種目(上級Ｓ)'!BG36)</f>
        <v/>
      </c>
      <c r="H848" s="62">
        <v>4</v>
      </c>
    </row>
    <row r="849" spans="1:8" x14ac:dyDescent="0.25">
      <c r="A849" s="59" t="str">
        <f>IF('個人種目(上級Ｓ)'!M37="","",'個人種目(上級Ｓ)'!AP37)</f>
        <v/>
      </c>
      <c r="B849" s="59" t="str">
        <f>IF(A849="","",'個人種目(上級Ｓ)'!AW37)</f>
        <v/>
      </c>
      <c r="C849" s="59" t="str">
        <f>IF(A849="","",'個人種目(上級Ｓ)'!BB37)</f>
        <v/>
      </c>
      <c r="D849" s="59" t="str">
        <f>IF(A849="","",'個人種目(上級Ｓ)'!AF37)</f>
        <v/>
      </c>
      <c r="E849" s="59">
        <v>0</v>
      </c>
      <c r="F849" s="59">
        <v>0</v>
      </c>
      <c r="G849" s="59" t="str">
        <f>IF(A849="","",'個人種目(上級Ｓ)'!BG37)</f>
        <v/>
      </c>
      <c r="H849" s="62">
        <v>4</v>
      </c>
    </row>
    <row r="850" spans="1:8" x14ac:dyDescent="0.25">
      <c r="A850" s="59" t="str">
        <f>IF('個人種目(上級Ｓ)'!M38="","",'個人種目(上級Ｓ)'!AP38)</f>
        <v/>
      </c>
      <c r="B850" s="59" t="str">
        <f>IF(A850="","",'個人種目(上級Ｓ)'!AW38)</f>
        <v/>
      </c>
      <c r="C850" s="59" t="str">
        <f>IF(A850="","",'個人種目(上級Ｓ)'!BB38)</f>
        <v/>
      </c>
      <c r="D850" s="59" t="str">
        <f>IF(A850="","",'個人種目(上級Ｓ)'!AF38)</f>
        <v/>
      </c>
      <c r="E850" s="59">
        <v>0</v>
      </c>
      <c r="F850" s="59">
        <v>0</v>
      </c>
      <c r="G850" s="59" t="str">
        <f>IF(A850="","",'個人種目(上級Ｓ)'!BG38)</f>
        <v/>
      </c>
      <c r="H850" s="62">
        <v>4</v>
      </c>
    </row>
    <row r="851" spans="1:8" x14ac:dyDescent="0.25">
      <c r="A851" s="59" t="str">
        <f>IF('個人種目(上級Ｓ)'!M39="","",'個人種目(上級Ｓ)'!AP39)</f>
        <v/>
      </c>
      <c r="B851" s="59" t="str">
        <f>IF(A851="","",'個人種目(上級Ｓ)'!AW39)</f>
        <v/>
      </c>
      <c r="C851" s="59" t="str">
        <f>IF(A851="","",'個人種目(上級Ｓ)'!BB39)</f>
        <v/>
      </c>
      <c r="D851" s="59" t="str">
        <f>IF(A851="","",'個人種目(上級Ｓ)'!AF39)</f>
        <v/>
      </c>
      <c r="E851" s="59">
        <v>0</v>
      </c>
      <c r="F851" s="59">
        <v>0</v>
      </c>
      <c r="G851" s="59" t="str">
        <f>IF(A851="","",'個人種目(上級Ｓ)'!BG39)</f>
        <v/>
      </c>
      <c r="H851" s="62">
        <v>4</v>
      </c>
    </row>
    <row r="852" spans="1:8" x14ac:dyDescent="0.25">
      <c r="A852" s="59" t="str">
        <f>IF('個人種目(上級Ｓ)'!M40="","",'個人種目(上級Ｓ)'!AP40)</f>
        <v/>
      </c>
      <c r="B852" s="59" t="str">
        <f>IF(A852="","",'個人種目(上級Ｓ)'!AW40)</f>
        <v/>
      </c>
      <c r="C852" s="59" t="str">
        <f>IF(A852="","",'個人種目(上級Ｓ)'!BB40)</f>
        <v/>
      </c>
      <c r="D852" s="59" t="str">
        <f>IF(A852="","",'個人種目(上級Ｓ)'!AF40)</f>
        <v/>
      </c>
      <c r="E852" s="59">
        <v>0</v>
      </c>
      <c r="F852" s="59">
        <v>0</v>
      </c>
      <c r="G852" s="59" t="str">
        <f>IF(A852="","",'個人種目(上級Ｓ)'!BG40)</f>
        <v/>
      </c>
      <c r="H852" s="62">
        <v>4</v>
      </c>
    </row>
    <row r="853" spans="1:8" x14ac:dyDescent="0.25">
      <c r="A853" s="59" t="str">
        <f>IF('個人種目(上級Ｓ)'!M41="","",'個人種目(上級Ｓ)'!AP41)</f>
        <v/>
      </c>
      <c r="B853" s="59" t="str">
        <f>IF(A853="","",'個人種目(上級Ｓ)'!AW41)</f>
        <v/>
      </c>
      <c r="C853" s="59" t="str">
        <f>IF(A853="","",'個人種目(上級Ｓ)'!BB41)</f>
        <v/>
      </c>
      <c r="D853" s="59" t="str">
        <f>IF(A853="","",'個人種目(上級Ｓ)'!AF41)</f>
        <v/>
      </c>
      <c r="E853" s="59">
        <v>0</v>
      </c>
      <c r="F853" s="59">
        <v>0</v>
      </c>
      <c r="G853" s="59" t="str">
        <f>IF(A853="","",'個人種目(上級Ｓ)'!BG41)</f>
        <v/>
      </c>
      <c r="H853" s="62">
        <v>4</v>
      </c>
    </row>
    <row r="854" spans="1:8" x14ac:dyDescent="0.25">
      <c r="A854" s="59" t="str">
        <f>IF('個人種目(上級Ｓ)'!M42="","",'個人種目(上級Ｓ)'!AP42)</f>
        <v/>
      </c>
      <c r="B854" s="59" t="str">
        <f>IF(A854="","",'個人種目(上級Ｓ)'!AW42)</f>
        <v/>
      </c>
      <c r="C854" s="59" t="str">
        <f>IF(A854="","",'個人種目(上級Ｓ)'!BB42)</f>
        <v/>
      </c>
      <c r="D854" s="59" t="str">
        <f>IF(A854="","",'個人種目(上級Ｓ)'!AF42)</f>
        <v/>
      </c>
      <c r="E854" s="59">
        <v>0</v>
      </c>
      <c r="F854" s="59">
        <v>0</v>
      </c>
      <c r="G854" s="59" t="str">
        <f>IF(A854="","",'個人種目(上級Ｓ)'!BG42)</f>
        <v/>
      </c>
      <c r="H854" s="62">
        <v>4</v>
      </c>
    </row>
    <row r="855" spans="1:8" x14ac:dyDescent="0.25">
      <c r="A855" s="59" t="str">
        <f>IF('個人種目(上級Ｓ)'!M43="","",'個人種目(上級Ｓ)'!AP43)</f>
        <v/>
      </c>
      <c r="B855" s="59" t="str">
        <f>IF(A855="","",'個人種目(上級Ｓ)'!AW43)</f>
        <v/>
      </c>
      <c r="C855" s="59" t="str">
        <f>IF(A855="","",'個人種目(上級Ｓ)'!BB43)</f>
        <v/>
      </c>
      <c r="D855" s="59" t="str">
        <f>IF(A855="","",'個人種目(上級Ｓ)'!AF43)</f>
        <v/>
      </c>
      <c r="E855" s="59">
        <v>0</v>
      </c>
      <c r="F855" s="59">
        <v>0</v>
      </c>
      <c r="G855" s="59" t="str">
        <f>IF(A855="","",'個人種目(上級Ｓ)'!BG43)</f>
        <v/>
      </c>
      <c r="H855" s="62">
        <v>4</v>
      </c>
    </row>
    <row r="856" spans="1:8" x14ac:dyDescent="0.25">
      <c r="A856" s="59" t="str">
        <f>IF('個人種目(上級Ｓ)'!M44="","",'個人種目(上級Ｓ)'!AP44)</f>
        <v/>
      </c>
      <c r="B856" s="59" t="str">
        <f>IF(A856="","",'個人種目(上級Ｓ)'!AW44)</f>
        <v/>
      </c>
      <c r="C856" s="59" t="str">
        <f>IF(A856="","",'個人種目(上級Ｓ)'!BB44)</f>
        <v/>
      </c>
      <c r="D856" s="59" t="str">
        <f>IF(A856="","",'個人種目(上級Ｓ)'!AF44)</f>
        <v/>
      </c>
      <c r="E856" s="59">
        <v>0</v>
      </c>
      <c r="F856" s="59">
        <v>0</v>
      </c>
      <c r="G856" s="59" t="str">
        <f>IF(A856="","",'個人種目(上級Ｓ)'!BG44)</f>
        <v/>
      </c>
      <c r="H856" s="62">
        <v>4</v>
      </c>
    </row>
    <row r="857" spans="1:8" x14ac:dyDescent="0.25">
      <c r="A857" s="59" t="str">
        <f>IF('個人種目(上級Ｓ)'!M45="","",'個人種目(上級Ｓ)'!AP45)</f>
        <v/>
      </c>
      <c r="B857" s="59" t="str">
        <f>IF(A857="","",'個人種目(上級Ｓ)'!AW45)</f>
        <v/>
      </c>
      <c r="C857" s="59" t="str">
        <f>IF(A857="","",'個人種目(上級Ｓ)'!BB45)</f>
        <v/>
      </c>
      <c r="D857" s="59" t="str">
        <f>IF(A857="","",'個人種目(上級Ｓ)'!AF45)</f>
        <v/>
      </c>
      <c r="E857" s="59">
        <v>0</v>
      </c>
      <c r="F857" s="59">
        <v>0</v>
      </c>
      <c r="G857" s="59" t="str">
        <f>IF(A857="","",'個人種目(上級Ｓ)'!BG45)</f>
        <v/>
      </c>
      <c r="H857" s="62">
        <v>4</v>
      </c>
    </row>
    <row r="858" spans="1:8" x14ac:dyDescent="0.25">
      <c r="A858" s="59" t="str">
        <f>IF('個人種目(上級Ｓ)'!M46="","",'個人種目(上級Ｓ)'!AP46)</f>
        <v/>
      </c>
      <c r="B858" s="59" t="str">
        <f>IF(A858="","",'個人種目(上級Ｓ)'!AW46)</f>
        <v/>
      </c>
      <c r="C858" s="59" t="str">
        <f>IF(A858="","",'個人種目(上級Ｓ)'!BB46)</f>
        <v/>
      </c>
      <c r="D858" s="59" t="str">
        <f>IF(A858="","",'個人種目(上級Ｓ)'!AF46)</f>
        <v/>
      </c>
      <c r="E858" s="59">
        <v>0</v>
      </c>
      <c r="F858" s="59">
        <v>0</v>
      </c>
      <c r="G858" s="59" t="str">
        <f>IF(A858="","",'個人種目(上級Ｓ)'!BG46)</f>
        <v/>
      </c>
      <c r="H858" s="62">
        <v>4</v>
      </c>
    </row>
    <row r="859" spans="1:8" x14ac:dyDescent="0.25">
      <c r="A859" s="59" t="str">
        <f>IF('個人種目(上級Ｓ)'!M47="","",'個人種目(上級Ｓ)'!AP47)</f>
        <v/>
      </c>
      <c r="B859" s="59" t="str">
        <f>IF(A859="","",'個人種目(上級Ｓ)'!AW47)</f>
        <v/>
      </c>
      <c r="C859" s="59" t="str">
        <f>IF(A859="","",'個人種目(上級Ｓ)'!BB47)</f>
        <v/>
      </c>
      <c r="D859" s="59" t="str">
        <f>IF(A859="","",'個人種目(上級Ｓ)'!AF47)</f>
        <v/>
      </c>
      <c r="E859" s="59">
        <v>0</v>
      </c>
      <c r="F859" s="59">
        <v>0</v>
      </c>
      <c r="G859" s="59" t="str">
        <f>IF(A859="","",'個人種目(上級Ｓ)'!BG47)</f>
        <v/>
      </c>
      <c r="H859" s="62">
        <v>4</v>
      </c>
    </row>
    <row r="860" spans="1:8" x14ac:dyDescent="0.25">
      <c r="A860" s="59" t="str">
        <f>IF('個人種目(上級Ｓ)'!M48="","",'個人種目(上級Ｓ)'!AP48)</f>
        <v/>
      </c>
      <c r="B860" s="59" t="str">
        <f>IF(A860="","",'個人種目(上級Ｓ)'!AW48)</f>
        <v/>
      </c>
      <c r="C860" s="59" t="str">
        <f>IF(A860="","",'個人種目(上級Ｓ)'!BB48)</f>
        <v/>
      </c>
      <c r="D860" s="59" t="str">
        <f>IF(A860="","",'個人種目(上級Ｓ)'!AF48)</f>
        <v/>
      </c>
      <c r="E860" s="59">
        <v>0</v>
      </c>
      <c r="F860" s="59">
        <v>0</v>
      </c>
      <c r="G860" s="59" t="str">
        <f>IF(A860="","",'個人種目(上級Ｓ)'!BG48)</f>
        <v/>
      </c>
      <c r="H860" s="62">
        <v>4</v>
      </c>
    </row>
    <row r="861" spans="1:8" x14ac:dyDescent="0.25">
      <c r="A861" s="59" t="str">
        <f>IF('個人種目(上級Ｓ)'!M49="","",'個人種目(上級Ｓ)'!AP49)</f>
        <v/>
      </c>
      <c r="B861" s="59" t="str">
        <f>IF(A861="","",'個人種目(上級Ｓ)'!AW49)</f>
        <v/>
      </c>
      <c r="C861" s="59" t="str">
        <f>IF(A861="","",'個人種目(上級Ｓ)'!BB49)</f>
        <v/>
      </c>
      <c r="D861" s="59" t="str">
        <f>IF(A861="","",'個人種目(上級Ｓ)'!AF49)</f>
        <v/>
      </c>
      <c r="E861" s="59">
        <v>0</v>
      </c>
      <c r="F861" s="59">
        <v>0</v>
      </c>
      <c r="G861" s="59" t="str">
        <f>IF(A861="","",'個人種目(上級Ｓ)'!BG49)</f>
        <v/>
      </c>
      <c r="H861" s="62">
        <v>4</v>
      </c>
    </row>
    <row r="862" spans="1:8" x14ac:dyDescent="0.25">
      <c r="A862" s="59" t="str">
        <f>IF('個人種目(上級Ｓ)'!M50="","",'個人種目(上級Ｓ)'!AP50)</f>
        <v/>
      </c>
      <c r="B862" s="59" t="str">
        <f>IF(A862="","",'個人種目(上級Ｓ)'!AW50)</f>
        <v/>
      </c>
      <c r="C862" s="59" t="str">
        <f>IF(A862="","",'個人種目(上級Ｓ)'!BB50)</f>
        <v/>
      </c>
      <c r="D862" s="59" t="str">
        <f>IF(A862="","",'個人種目(上級Ｓ)'!AF50)</f>
        <v/>
      </c>
      <c r="E862" s="59">
        <v>0</v>
      </c>
      <c r="F862" s="59">
        <v>0</v>
      </c>
      <c r="G862" s="59" t="str">
        <f>IF(A862="","",'個人種目(上級Ｓ)'!BG50)</f>
        <v/>
      </c>
      <c r="H862" s="62">
        <v>4</v>
      </c>
    </row>
    <row r="863" spans="1:8" x14ac:dyDescent="0.25">
      <c r="A863" s="59" t="str">
        <f>IF('個人種目(上級Ｓ)'!M51="","",'個人種目(上級Ｓ)'!AP51)</f>
        <v/>
      </c>
      <c r="B863" s="59" t="str">
        <f>IF(A863="","",'個人種目(上級Ｓ)'!AW51)</f>
        <v/>
      </c>
      <c r="C863" s="59" t="str">
        <f>IF(A863="","",'個人種目(上級Ｓ)'!BB51)</f>
        <v/>
      </c>
      <c r="D863" s="59" t="str">
        <f>IF(A863="","",'個人種目(上級Ｓ)'!AF51)</f>
        <v/>
      </c>
      <c r="E863" s="59">
        <v>0</v>
      </c>
      <c r="F863" s="59">
        <v>0</v>
      </c>
      <c r="G863" s="59" t="str">
        <f>IF(A863="","",'個人種目(上級Ｓ)'!BG51)</f>
        <v/>
      </c>
      <c r="H863" s="62">
        <v>4</v>
      </c>
    </row>
    <row r="864" spans="1:8" x14ac:dyDescent="0.25">
      <c r="A864" s="59" t="str">
        <f>IF('個人種目(上級Ｓ)'!M52="","",'個人種目(上級Ｓ)'!AP52)</f>
        <v/>
      </c>
      <c r="B864" s="59" t="str">
        <f>IF(A864="","",'個人種目(上級Ｓ)'!AW52)</f>
        <v/>
      </c>
      <c r="C864" s="59" t="str">
        <f>IF(A864="","",'個人種目(上級Ｓ)'!BB52)</f>
        <v/>
      </c>
      <c r="D864" s="59" t="str">
        <f>IF(A864="","",'個人種目(上級Ｓ)'!AF52)</f>
        <v/>
      </c>
      <c r="E864" s="59">
        <v>0</v>
      </c>
      <c r="F864" s="59">
        <v>0</v>
      </c>
      <c r="G864" s="59" t="str">
        <f>IF(A864="","",'個人種目(上級Ｓ)'!BG52)</f>
        <v/>
      </c>
      <c r="H864" s="62">
        <v>4</v>
      </c>
    </row>
    <row r="865" spans="1:8" x14ac:dyDescent="0.25">
      <c r="A865" s="59" t="str">
        <f>IF('個人種目(上級Ｓ)'!M53="","",'個人種目(上級Ｓ)'!AP53)</f>
        <v/>
      </c>
      <c r="B865" s="59" t="str">
        <f>IF(A865="","",'個人種目(上級Ｓ)'!AW53)</f>
        <v/>
      </c>
      <c r="C865" s="59" t="str">
        <f>IF(A865="","",'個人種目(上級Ｓ)'!BB53)</f>
        <v/>
      </c>
      <c r="D865" s="59" t="str">
        <f>IF(A865="","",'個人種目(上級Ｓ)'!AF53)</f>
        <v/>
      </c>
      <c r="E865" s="59">
        <v>0</v>
      </c>
      <c r="F865" s="59">
        <v>0</v>
      </c>
      <c r="G865" s="59" t="str">
        <f>IF(A865="","",'個人種目(上級Ｓ)'!BG53)</f>
        <v/>
      </c>
      <c r="H865" s="62">
        <v>4</v>
      </c>
    </row>
    <row r="866" spans="1:8" x14ac:dyDescent="0.25">
      <c r="A866" s="59" t="str">
        <f>IF('個人種目(上級Ｓ)'!M54="","",'個人種目(上級Ｓ)'!AP54)</f>
        <v/>
      </c>
      <c r="B866" s="59" t="str">
        <f>IF(A866="","",'個人種目(上級Ｓ)'!AW54)</f>
        <v/>
      </c>
      <c r="C866" s="59" t="str">
        <f>IF(A866="","",'個人種目(上級Ｓ)'!BB54)</f>
        <v/>
      </c>
      <c r="D866" s="59" t="str">
        <f>IF(A866="","",'個人種目(上級Ｓ)'!AF54)</f>
        <v/>
      </c>
      <c r="E866" s="59">
        <v>0</v>
      </c>
      <c r="F866" s="59">
        <v>0</v>
      </c>
      <c r="G866" s="59" t="str">
        <f>IF(A866="","",'個人種目(上級Ｓ)'!BG54)</f>
        <v/>
      </c>
      <c r="H866" s="62">
        <v>4</v>
      </c>
    </row>
    <row r="867" spans="1:8" x14ac:dyDescent="0.25">
      <c r="A867" s="58" t="str">
        <f>IF('個人種目(上級Ｓ)'!M55="","",'個人種目(上級Ｓ)'!AP55)</f>
        <v/>
      </c>
      <c r="B867" s="58" t="str">
        <f>IF(A867="","",'個人種目(上級Ｓ)'!AW55)</f>
        <v/>
      </c>
      <c r="C867" s="58" t="str">
        <f>IF(A867="","",'個人種目(上級Ｓ)'!BB55)</f>
        <v/>
      </c>
      <c r="D867" s="58" t="str">
        <f>IF(A867="","",'個人種目(上級Ｓ)'!AF55)</f>
        <v/>
      </c>
      <c r="E867" s="58">
        <v>0</v>
      </c>
      <c r="F867" s="58">
        <v>0</v>
      </c>
      <c r="G867" s="58" t="str">
        <f>IF(A867="","",'個人種目(上級Ｓ)'!BG55)</f>
        <v/>
      </c>
      <c r="H867" s="65">
        <v>4</v>
      </c>
    </row>
    <row r="868" spans="1:8" x14ac:dyDescent="0.25">
      <c r="A868" s="59"/>
      <c r="B868" s="59"/>
      <c r="C868" s="59"/>
      <c r="D868" s="59"/>
      <c r="E868" s="59"/>
      <c r="F868" s="59"/>
      <c r="G868" s="59"/>
      <c r="H868" s="62"/>
    </row>
    <row r="869" spans="1:8" x14ac:dyDescent="0.25">
      <c r="A869" s="58"/>
      <c r="B869" s="58"/>
      <c r="C869" s="58"/>
      <c r="D869" s="58"/>
      <c r="E869" s="58"/>
      <c r="F869" s="58"/>
      <c r="G869" s="58"/>
      <c r="H869" s="65"/>
    </row>
    <row r="870" spans="1:8" x14ac:dyDescent="0.25">
      <c r="A870" s="59" t="str">
        <f>IF('個人種目(上級Ｓ)'!M58="","",'個人種目(上級Ｓ)'!AP58)</f>
        <v/>
      </c>
      <c r="B870" s="59" t="str">
        <f>IF(A870="","",'個人種目(上級Ｓ)'!AW58)</f>
        <v/>
      </c>
      <c r="C870" s="59" t="str">
        <f>IF(A870="","",'個人種目(上級Ｓ)'!BB58)</f>
        <v/>
      </c>
      <c r="D870" s="59" t="str">
        <f>IF(A870="","",'個人種目(上級Ｓ)'!AF58)</f>
        <v/>
      </c>
      <c r="E870" s="59">
        <v>0</v>
      </c>
      <c r="F870" s="59">
        <v>5</v>
      </c>
      <c r="G870" s="59" t="str">
        <f>IF(A870="","",'個人種目(上級Ｓ)'!BG58)</f>
        <v/>
      </c>
      <c r="H870" s="62">
        <v>4</v>
      </c>
    </row>
    <row r="871" spans="1:8" x14ac:dyDescent="0.25">
      <c r="A871" s="59" t="str">
        <f>IF('個人種目(上級Ｓ)'!M59="","",'個人種目(上級Ｓ)'!AP59)</f>
        <v/>
      </c>
      <c r="B871" s="59" t="str">
        <f>IF(A871="","",'個人種目(上級Ｓ)'!AW59)</f>
        <v/>
      </c>
      <c r="C871" s="59" t="str">
        <f>IF(A871="","",'個人種目(上級Ｓ)'!BB59)</f>
        <v/>
      </c>
      <c r="D871" s="59" t="str">
        <f>IF(A871="","",'個人種目(上級Ｓ)'!AF59)</f>
        <v/>
      </c>
      <c r="E871" s="59">
        <v>0</v>
      </c>
      <c r="F871" s="59">
        <v>5</v>
      </c>
      <c r="G871" s="59" t="str">
        <f>IF(A871="","",'個人種目(上級Ｓ)'!BG59)</f>
        <v/>
      </c>
      <c r="H871" s="62">
        <v>4</v>
      </c>
    </row>
    <row r="872" spans="1:8" x14ac:dyDescent="0.25">
      <c r="A872" s="59" t="str">
        <f>IF('個人種目(上級Ｓ)'!M60="","",'個人種目(上級Ｓ)'!AP60)</f>
        <v/>
      </c>
      <c r="B872" s="59" t="str">
        <f>IF(A872="","",'個人種目(上級Ｓ)'!AW60)</f>
        <v/>
      </c>
      <c r="C872" s="59" t="str">
        <f>IF(A872="","",'個人種目(上級Ｓ)'!BB60)</f>
        <v/>
      </c>
      <c r="D872" s="59" t="str">
        <f>IF(A872="","",'個人種目(上級Ｓ)'!AF60)</f>
        <v/>
      </c>
      <c r="E872" s="59">
        <v>0</v>
      </c>
      <c r="F872" s="59">
        <v>5</v>
      </c>
      <c r="G872" s="59" t="str">
        <f>IF(A872="","",'個人種目(上級Ｓ)'!BG60)</f>
        <v/>
      </c>
      <c r="H872" s="62">
        <v>4</v>
      </c>
    </row>
    <row r="873" spans="1:8" x14ac:dyDescent="0.25">
      <c r="A873" s="59" t="str">
        <f>IF('個人種目(上級Ｓ)'!M61="","",'個人種目(上級Ｓ)'!AP61)</f>
        <v/>
      </c>
      <c r="B873" s="59" t="str">
        <f>IF(A873="","",'個人種目(上級Ｓ)'!AW61)</f>
        <v/>
      </c>
      <c r="C873" s="59" t="str">
        <f>IF(A873="","",'個人種目(上級Ｓ)'!BB61)</f>
        <v/>
      </c>
      <c r="D873" s="59" t="str">
        <f>IF(A873="","",'個人種目(上級Ｓ)'!AF61)</f>
        <v/>
      </c>
      <c r="E873" s="59">
        <v>0</v>
      </c>
      <c r="F873" s="59">
        <v>5</v>
      </c>
      <c r="G873" s="59" t="str">
        <f>IF(A873="","",'個人種目(上級Ｓ)'!BG61)</f>
        <v/>
      </c>
      <c r="H873" s="62">
        <v>4</v>
      </c>
    </row>
    <row r="874" spans="1:8" x14ac:dyDescent="0.25">
      <c r="A874" s="59" t="str">
        <f>IF('個人種目(上級Ｓ)'!M62="","",'個人種目(上級Ｓ)'!AP62)</f>
        <v/>
      </c>
      <c r="B874" s="59" t="str">
        <f>IF(A874="","",'個人種目(上級Ｓ)'!AW62)</f>
        <v/>
      </c>
      <c r="C874" s="59" t="str">
        <f>IF(A874="","",'個人種目(上級Ｓ)'!BB62)</f>
        <v/>
      </c>
      <c r="D874" s="59" t="str">
        <f>IF(A874="","",'個人種目(上級Ｓ)'!AF62)</f>
        <v/>
      </c>
      <c r="E874" s="59">
        <v>0</v>
      </c>
      <c r="F874" s="59">
        <v>5</v>
      </c>
      <c r="G874" s="59" t="str">
        <f>IF(A874="","",'個人種目(上級Ｓ)'!BG62)</f>
        <v/>
      </c>
      <c r="H874" s="62">
        <v>4</v>
      </c>
    </row>
    <row r="875" spans="1:8" x14ac:dyDescent="0.25">
      <c r="A875" s="59" t="str">
        <f>IF('個人種目(上級Ｓ)'!M63="","",'個人種目(上級Ｓ)'!AP63)</f>
        <v/>
      </c>
      <c r="B875" s="59" t="str">
        <f>IF(A875="","",'個人種目(上級Ｓ)'!AW63)</f>
        <v/>
      </c>
      <c r="C875" s="59" t="str">
        <f>IF(A875="","",'個人種目(上級Ｓ)'!BB63)</f>
        <v/>
      </c>
      <c r="D875" s="59" t="str">
        <f>IF(A875="","",'個人種目(上級Ｓ)'!AF63)</f>
        <v/>
      </c>
      <c r="E875" s="59">
        <v>0</v>
      </c>
      <c r="F875" s="59">
        <v>5</v>
      </c>
      <c r="G875" s="59" t="str">
        <f>IF(A875="","",'個人種目(上級Ｓ)'!BG63)</f>
        <v/>
      </c>
      <c r="H875" s="62">
        <v>4</v>
      </c>
    </row>
    <row r="876" spans="1:8" x14ac:dyDescent="0.25">
      <c r="A876" s="59" t="str">
        <f>IF('個人種目(上級Ｓ)'!M64="","",'個人種目(上級Ｓ)'!AP64)</f>
        <v/>
      </c>
      <c r="B876" s="59" t="str">
        <f>IF(A876="","",'個人種目(上級Ｓ)'!AW64)</f>
        <v/>
      </c>
      <c r="C876" s="59" t="str">
        <f>IF(A876="","",'個人種目(上級Ｓ)'!BB64)</f>
        <v/>
      </c>
      <c r="D876" s="59" t="str">
        <f>IF(A876="","",'個人種目(上級Ｓ)'!AF64)</f>
        <v/>
      </c>
      <c r="E876" s="59">
        <v>0</v>
      </c>
      <c r="F876" s="59">
        <v>5</v>
      </c>
      <c r="G876" s="59" t="str">
        <f>IF(A876="","",'個人種目(上級Ｓ)'!BG64)</f>
        <v/>
      </c>
      <c r="H876" s="62">
        <v>4</v>
      </c>
    </row>
    <row r="877" spans="1:8" x14ac:dyDescent="0.25">
      <c r="A877" s="59" t="str">
        <f>IF('個人種目(上級Ｓ)'!M65="","",'個人種目(上級Ｓ)'!AP65)</f>
        <v/>
      </c>
      <c r="B877" s="59" t="str">
        <f>IF(A877="","",'個人種目(上級Ｓ)'!AW65)</f>
        <v/>
      </c>
      <c r="C877" s="59" t="str">
        <f>IF(A877="","",'個人種目(上級Ｓ)'!BB65)</f>
        <v/>
      </c>
      <c r="D877" s="59" t="str">
        <f>IF(A877="","",'個人種目(上級Ｓ)'!AF65)</f>
        <v/>
      </c>
      <c r="E877" s="59">
        <v>0</v>
      </c>
      <c r="F877" s="59">
        <v>5</v>
      </c>
      <c r="G877" s="59" t="str">
        <f>IF(A877="","",'個人種目(上級Ｓ)'!BG65)</f>
        <v/>
      </c>
      <c r="H877" s="62">
        <v>4</v>
      </c>
    </row>
    <row r="878" spans="1:8" x14ac:dyDescent="0.25">
      <c r="A878" s="59" t="str">
        <f>IF('個人種目(上級Ｓ)'!M66="","",'個人種目(上級Ｓ)'!AP66)</f>
        <v/>
      </c>
      <c r="B878" s="59" t="str">
        <f>IF(A878="","",'個人種目(上級Ｓ)'!AW66)</f>
        <v/>
      </c>
      <c r="C878" s="59" t="str">
        <f>IF(A878="","",'個人種目(上級Ｓ)'!BB66)</f>
        <v/>
      </c>
      <c r="D878" s="59" t="str">
        <f>IF(A878="","",'個人種目(上級Ｓ)'!AF66)</f>
        <v/>
      </c>
      <c r="E878" s="59">
        <v>0</v>
      </c>
      <c r="F878" s="59">
        <v>5</v>
      </c>
      <c r="G878" s="59" t="str">
        <f>IF(A878="","",'個人種目(上級Ｓ)'!BG66)</f>
        <v/>
      </c>
      <c r="H878" s="62">
        <v>4</v>
      </c>
    </row>
    <row r="879" spans="1:8" x14ac:dyDescent="0.25">
      <c r="A879" s="59" t="str">
        <f>IF('個人種目(上級Ｓ)'!M67="","",'個人種目(上級Ｓ)'!AP67)</f>
        <v/>
      </c>
      <c r="B879" s="59" t="str">
        <f>IF(A879="","",'個人種目(上級Ｓ)'!AW67)</f>
        <v/>
      </c>
      <c r="C879" s="59" t="str">
        <f>IF(A879="","",'個人種目(上級Ｓ)'!BB67)</f>
        <v/>
      </c>
      <c r="D879" s="59" t="str">
        <f>IF(A879="","",'個人種目(上級Ｓ)'!AF67)</f>
        <v/>
      </c>
      <c r="E879" s="59">
        <v>0</v>
      </c>
      <c r="F879" s="59">
        <v>5</v>
      </c>
      <c r="G879" s="59" t="str">
        <f>IF(A879="","",'個人種目(上級Ｓ)'!BG67)</f>
        <v/>
      </c>
      <c r="H879" s="62">
        <v>4</v>
      </c>
    </row>
    <row r="880" spans="1:8" x14ac:dyDescent="0.25">
      <c r="A880" s="59" t="str">
        <f>IF('個人種目(上級Ｓ)'!M68="","",'個人種目(上級Ｓ)'!AP68)</f>
        <v/>
      </c>
      <c r="B880" s="59" t="str">
        <f>IF(A880="","",'個人種目(上級Ｓ)'!AW68)</f>
        <v/>
      </c>
      <c r="C880" s="59" t="str">
        <f>IF(A880="","",'個人種目(上級Ｓ)'!BB68)</f>
        <v/>
      </c>
      <c r="D880" s="59" t="str">
        <f>IF(A880="","",'個人種目(上級Ｓ)'!AF68)</f>
        <v/>
      </c>
      <c r="E880" s="59">
        <v>0</v>
      </c>
      <c r="F880" s="59">
        <v>5</v>
      </c>
      <c r="G880" s="59" t="str">
        <f>IF(A880="","",'個人種目(上級Ｓ)'!BG68)</f>
        <v/>
      </c>
      <c r="H880" s="62">
        <v>4</v>
      </c>
    </row>
    <row r="881" spans="1:8" x14ac:dyDescent="0.25">
      <c r="A881" s="59" t="str">
        <f>IF('個人種目(上級Ｓ)'!M69="","",'個人種目(上級Ｓ)'!AP69)</f>
        <v/>
      </c>
      <c r="B881" s="59" t="str">
        <f>IF(A881="","",'個人種目(上級Ｓ)'!AW69)</f>
        <v/>
      </c>
      <c r="C881" s="59" t="str">
        <f>IF(A881="","",'個人種目(上級Ｓ)'!BB69)</f>
        <v/>
      </c>
      <c r="D881" s="59" t="str">
        <f>IF(A881="","",'個人種目(上級Ｓ)'!AF69)</f>
        <v/>
      </c>
      <c r="E881" s="59">
        <v>0</v>
      </c>
      <c r="F881" s="59">
        <v>5</v>
      </c>
      <c r="G881" s="59" t="str">
        <f>IF(A881="","",'個人種目(上級Ｓ)'!BG69)</f>
        <v/>
      </c>
      <c r="H881" s="62">
        <v>4</v>
      </c>
    </row>
    <row r="882" spans="1:8" x14ac:dyDescent="0.25">
      <c r="A882" s="59" t="str">
        <f>IF('個人種目(上級Ｓ)'!M70="","",'個人種目(上級Ｓ)'!AP70)</f>
        <v/>
      </c>
      <c r="B882" s="59" t="str">
        <f>IF(A882="","",'個人種目(上級Ｓ)'!AW70)</f>
        <v/>
      </c>
      <c r="C882" s="59" t="str">
        <f>IF(A882="","",'個人種目(上級Ｓ)'!BB70)</f>
        <v/>
      </c>
      <c r="D882" s="59" t="str">
        <f>IF(A882="","",'個人種目(上級Ｓ)'!AF70)</f>
        <v/>
      </c>
      <c r="E882" s="59">
        <v>0</v>
      </c>
      <c r="F882" s="59">
        <v>5</v>
      </c>
      <c r="G882" s="59" t="str">
        <f>IF(A882="","",'個人種目(上級Ｓ)'!BG70)</f>
        <v/>
      </c>
      <c r="H882" s="62">
        <v>4</v>
      </c>
    </row>
    <row r="883" spans="1:8" x14ac:dyDescent="0.25">
      <c r="A883" s="59" t="str">
        <f>IF('個人種目(上級Ｓ)'!M71="","",'個人種目(上級Ｓ)'!AP71)</f>
        <v/>
      </c>
      <c r="B883" s="59" t="str">
        <f>IF(A883="","",'個人種目(上級Ｓ)'!AW71)</f>
        <v/>
      </c>
      <c r="C883" s="59" t="str">
        <f>IF(A883="","",'個人種目(上級Ｓ)'!BB71)</f>
        <v/>
      </c>
      <c r="D883" s="59" t="str">
        <f>IF(A883="","",'個人種目(上級Ｓ)'!AF71)</f>
        <v/>
      </c>
      <c r="E883" s="59">
        <v>0</v>
      </c>
      <c r="F883" s="59">
        <v>5</v>
      </c>
      <c r="G883" s="59" t="str">
        <f>IF(A883="","",'個人種目(上級Ｓ)'!BG71)</f>
        <v/>
      </c>
      <c r="H883" s="62">
        <v>4</v>
      </c>
    </row>
    <row r="884" spans="1:8" x14ac:dyDescent="0.25">
      <c r="A884" s="59" t="str">
        <f>IF('個人種目(上級Ｓ)'!M72="","",'個人種目(上級Ｓ)'!AP72)</f>
        <v/>
      </c>
      <c r="B884" s="59" t="str">
        <f>IF(A884="","",'個人種目(上級Ｓ)'!AW72)</f>
        <v/>
      </c>
      <c r="C884" s="59" t="str">
        <f>IF(A884="","",'個人種目(上級Ｓ)'!BB72)</f>
        <v/>
      </c>
      <c r="D884" s="59" t="str">
        <f>IF(A884="","",'個人種目(上級Ｓ)'!AF72)</f>
        <v/>
      </c>
      <c r="E884" s="59">
        <v>0</v>
      </c>
      <c r="F884" s="59">
        <v>5</v>
      </c>
      <c r="G884" s="59" t="str">
        <f>IF(A884="","",'個人種目(上級Ｓ)'!BG72)</f>
        <v/>
      </c>
      <c r="H884" s="62">
        <v>4</v>
      </c>
    </row>
    <row r="885" spans="1:8" x14ac:dyDescent="0.25">
      <c r="A885" s="59" t="str">
        <f>IF('個人種目(上級Ｓ)'!M73="","",'個人種目(上級Ｓ)'!AP73)</f>
        <v/>
      </c>
      <c r="B885" s="59" t="str">
        <f>IF(A885="","",'個人種目(上級Ｓ)'!AW73)</f>
        <v/>
      </c>
      <c r="C885" s="59" t="str">
        <f>IF(A885="","",'個人種目(上級Ｓ)'!BB73)</f>
        <v/>
      </c>
      <c r="D885" s="59" t="str">
        <f>IF(A885="","",'個人種目(上級Ｓ)'!AF73)</f>
        <v/>
      </c>
      <c r="E885" s="59">
        <v>0</v>
      </c>
      <c r="F885" s="59">
        <v>5</v>
      </c>
      <c r="G885" s="59" t="str">
        <f>IF(A885="","",'個人種目(上級Ｓ)'!BG73)</f>
        <v/>
      </c>
      <c r="H885" s="62">
        <v>4</v>
      </c>
    </row>
    <row r="886" spans="1:8" x14ac:dyDescent="0.25">
      <c r="A886" s="59" t="str">
        <f>IF('個人種目(上級Ｓ)'!M74="","",'個人種目(上級Ｓ)'!AP74)</f>
        <v/>
      </c>
      <c r="B886" s="59" t="str">
        <f>IF(A886="","",'個人種目(上級Ｓ)'!AW74)</f>
        <v/>
      </c>
      <c r="C886" s="59" t="str">
        <f>IF(A886="","",'個人種目(上級Ｓ)'!BB74)</f>
        <v/>
      </c>
      <c r="D886" s="59" t="str">
        <f>IF(A886="","",'個人種目(上級Ｓ)'!AF74)</f>
        <v/>
      </c>
      <c r="E886" s="59">
        <v>0</v>
      </c>
      <c r="F886" s="59">
        <v>5</v>
      </c>
      <c r="G886" s="59" t="str">
        <f>IF(A886="","",'個人種目(上級Ｓ)'!BG74)</f>
        <v/>
      </c>
      <c r="H886" s="62">
        <v>4</v>
      </c>
    </row>
    <row r="887" spans="1:8" x14ac:dyDescent="0.25">
      <c r="A887" s="59" t="str">
        <f>IF('個人種目(上級Ｓ)'!M75="","",'個人種目(上級Ｓ)'!AP75)</f>
        <v/>
      </c>
      <c r="B887" s="59" t="str">
        <f>IF(A887="","",'個人種目(上級Ｓ)'!AW75)</f>
        <v/>
      </c>
      <c r="C887" s="59" t="str">
        <f>IF(A887="","",'個人種目(上級Ｓ)'!BB75)</f>
        <v/>
      </c>
      <c r="D887" s="59" t="str">
        <f>IF(A887="","",'個人種目(上級Ｓ)'!AF75)</f>
        <v/>
      </c>
      <c r="E887" s="59">
        <v>0</v>
      </c>
      <c r="F887" s="59">
        <v>5</v>
      </c>
      <c r="G887" s="59" t="str">
        <f>IF(A887="","",'個人種目(上級Ｓ)'!BG75)</f>
        <v/>
      </c>
      <c r="H887" s="62">
        <v>4</v>
      </c>
    </row>
    <row r="888" spans="1:8" x14ac:dyDescent="0.25">
      <c r="A888" s="59" t="str">
        <f>IF('個人種目(上級Ｓ)'!M76="","",'個人種目(上級Ｓ)'!AP76)</f>
        <v/>
      </c>
      <c r="B888" s="59" t="str">
        <f>IF(A888="","",'個人種目(上級Ｓ)'!AW76)</f>
        <v/>
      </c>
      <c r="C888" s="59" t="str">
        <f>IF(A888="","",'個人種目(上級Ｓ)'!BB76)</f>
        <v/>
      </c>
      <c r="D888" s="59" t="str">
        <f>IF(A888="","",'個人種目(上級Ｓ)'!AF76)</f>
        <v/>
      </c>
      <c r="E888" s="59">
        <v>0</v>
      </c>
      <c r="F888" s="59">
        <v>5</v>
      </c>
      <c r="G888" s="59" t="str">
        <f>IF(A888="","",'個人種目(上級Ｓ)'!BG76)</f>
        <v/>
      </c>
      <c r="H888" s="62">
        <v>4</v>
      </c>
    </row>
    <row r="889" spans="1:8" x14ac:dyDescent="0.25">
      <c r="A889" s="59" t="str">
        <f>IF('個人種目(上級Ｓ)'!M77="","",'個人種目(上級Ｓ)'!AP77)</f>
        <v/>
      </c>
      <c r="B889" s="59" t="str">
        <f>IF(A889="","",'個人種目(上級Ｓ)'!AW77)</f>
        <v/>
      </c>
      <c r="C889" s="59" t="str">
        <f>IF(A889="","",'個人種目(上級Ｓ)'!BB77)</f>
        <v/>
      </c>
      <c r="D889" s="59" t="str">
        <f>IF(A889="","",'個人種目(上級Ｓ)'!AF77)</f>
        <v/>
      </c>
      <c r="E889" s="59">
        <v>0</v>
      </c>
      <c r="F889" s="59">
        <v>5</v>
      </c>
      <c r="G889" s="59" t="str">
        <f>IF(A889="","",'個人種目(上級Ｓ)'!BG77)</f>
        <v/>
      </c>
      <c r="H889" s="62">
        <v>4</v>
      </c>
    </row>
    <row r="890" spans="1:8" x14ac:dyDescent="0.25">
      <c r="A890" s="59" t="str">
        <f>IF('個人種目(上級Ｓ)'!M78="","",'個人種目(上級Ｓ)'!AP78)</f>
        <v/>
      </c>
      <c r="B890" s="59" t="str">
        <f>IF(A890="","",'個人種目(上級Ｓ)'!AW78)</f>
        <v/>
      </c>
      <c r="C890" s="59" t="str">
        <f>IF(A890="","",'個人種目(上級Ｓ)'!BB78)</f>
        <v/>
      </c>
      <c r="D890" s="59" t="str">
        <f>IF(A890="","",'個人種目(上級Ｓ)'!AF78)</f>
        <v/>
      </c>
      <c r="E890" s="59">
        <v>0</v>
      </c>
      <c r="F890" s="59">
        <v>5</v>
      </c>
      <c r="G890" s="59" t="str">
        <f>IF(A890="","",'個人種目(上級Ｓ)'!BG78)</f>
        <v/>
      </c>
      <c r="H890" s="62">
        <v>4</v>
      </c>
    </row>
    <row r="891" spans="1:8" x14ac:dyDescent="0.25">
      <c r="A891" s="59" t="str">
        <f>IF('個人種目(上級Ｓ)'!M79="","",'個人種目(上級Ｓ)'!AP79)</f>
        <v/>
      </c>
      <c r="B891" s="59" t="str">
        <f>IF(A891="","",'個人種目(上級Ｓ)'!AW79)</f>
        <v/>
      </c>
      <c r="C891" s="59" t="str">
        <f>IF(A891="","",'個人種目(上級Ｓ)'!BB79)</f>
        <v/>
      </c>
      <c r="D891" s="59" t="str">
        <f>IF(A891="","",'個人種目(上級Ｓ)'!AF79)</f>
        <v/>
      </c>
      <c r="E891" s="59">
        <v>0</v>
      </c>
      <c r="F891" s="59">
        <v>5</v>
      </c>
      <c r="G891" s="59" t="str">
        <f>IF(A891="","",'個人種目(上級Ｓ)'!BG79)</f>
        <v/>
      </c>
      <c r="H891" s="62">
        <v>4</v>
      </c>
    </row>
    <row r="892" spans="1:8" x14ac:dyDescent="0.25">
      <c r="A892" s="59" t="str">
        <f>IF('個人種目(上級Ｓ)'!M80="","",'個人種目(上級Ｓ)'!AP80)</f>
        <v/>
      </c>
      <c r="B892" s="59" t="str">
        <f>IF(A892="","",'個人種目(上級Ｓ)'!AW80)</f>
        <v/>
      </c>
      <c r="C892" s="59" t="str">
        <f>IF(A892="","",'個人種目(上級Ｓ)'!BB80)</f>
        <v/>
      </c>
      <c r="D892" s="59" t="str">
        <f>IF(A892="","",'個人種目(上級Ｓ)'!AF80)</f>
        <v/>
      </c>
      <c r="E892" s="59">
        <v>0</v>
      </c>
      <c r="F892" s="59">
        <v>5</v>
      </c>
      <c r="G892" s="59" t="str">
        <f>IF(A892="","",'個人種目(上級Ｓ)'!BG80)</f>
        <v/>
      </c>
      <c r="H892" s="62">
        <v>4</v>
      </c>
    </row>
    <row r="893" spans="1:8" x14ac:dyDescent="0.25">
      <c r="A893" s="59" t="str">
        <f>IF('個人種目(上級Ｓ)'!M81="","",'個人種目(上級Ｓ)'!AP81)</f>
        <v/>
      </c>
      <c r="B893" s="59" t="str">
        <f>IF(A893="","",'個人種目(上級Ｓ)'!AW81)</f>
        <v/>
      </c>
      <c r="C893" s="59" t="str">
        <f>IF(A893="","",'個人種目(上級Ｓ)'!BB81)</f>
        <v/>
      </c>
      <c r="D893" s="59" t="str">
        <f>IF(A893="","",'個人種目(上級Ｓ)'!AF81)</f>
        <v/>
      </c>
      <c r="E893" s="59">
        <v>0</v>
      </c>
      <c r="F893" s="59">
        <v>5</v>
      </c>
      <c r="G893" s="59" t="str">
        <f>IF(A893="","",'個人種目(上級Ｓ)'!BG81)</f>
        <v/>
      </c>
      <c r="H893" s="62">
        <v>4</v>
      </c>
    </row>
    <row r="894" spans="1:8" x14ac:dyDescent="0.25">
      <c r="A894" s="59" t="str">
        <f>IF('個人種目(上級Ｓ)'!M82="","",'個人種目(上級Ｓ)'!AP82)</f>
        <v/>
      </c>
      <c r="B894" s="59" t="str">
        <f>IF(A894="","",'個人種目(上級Ｓ)'!AW82)</f>
        <v/>
      </c>
      <c r="C894" s="59" t="str">
        <f>IF(A894="","",'個人種目(上級Ｓ)'!BB82)</f>
        <v/>
      </c>
      <c r="D894" s="59" t="str">
        <f>IF(A894="","",'個人種目(上級Ｓ)'!AF82)</f>
        <v/>
      </c>
      <c r="E894" s="59">
        <v>0</v>
      </c>
      <c r="F894" s="59">
        <v>5</v>
      </c>
      <c r="G894" s="59" t="str">
        <f>IF(A894="","",'個人種目(上級Ｓ)'!BG82)</f>
        <v/>
      </c>
      <c r="H894" s="62">
        <v>4</v>
      </c>
    </row>
    <row r="895" spans="1:8" x14ac:dyDescent="0.25">
      <c r="A895" s="59" t="str">
        <f>IF('個人種目(上級Ｓ)'!M83="","",'個人種目(上級Ｓ)'!AP83)</f>
        <v/>
      </c>
      <c r="B895" s="59" t="str">
        <f>IF(A895="","",'個人種目(上級Ｓ)'!AW83)</f>
        <v/>
      </c>
      <c r="C895" s="59" t="str">
        <f>IF(A895="","",'個人種目(上級Ｓ)'!BB83)</f>
        <v/>
      </c>
      <c r="D895" s="59" t="str">
        <f>IF(A895="","",'個人種目(上級Ｓ)'!AF83)</f>
        <v/>
      </c>
      <c r="E895" s="59">
        <v>0</v>
      </c>
      <c r="F895" s="59">
        <v>5</v>
      </c>
      <c r="G895" s="59" t="str">
        <f>IF(A895="","",'個人種目(上級Ｓ)'!BG83)</f>
        <v/>
      </c>
      <c r="H895" s="62">
        <v>4</v>
      </c>
    </row>
    <row r="896" spans="1:8" x14ac:dyDescent="0.25">
      <c r="A896" s="59" t="str">
        <f>IF('個人種目(上級Ｓ)'!M84="","",'個人種目(上級Ｓ)'!AP84)</f>
        <v/>
      </c>
      <c r="B896" s="59" t="str">
        <f>IF(A896="","",'個人種目(上級Ｓ)'!AW84)</f>
        <v/>
      </c>
      <c r="C896" s="59" t="str">
        <f>IF(A896="","",'個人種目(上級Ｓ)'!BB84)</f>
        <v/>
      </c>
      <c r="D896" s="59" t="str">
        <f>IF(A896="","",'個人種目(上級Ｓ)'!AF84)</f>
        <v/>
      </c>
      <c r="E896" s="59">
        <v>0</v>
      </c>
      <c r="F896" s="59">
        <v>5</v>
      </c>
      <c r="G896" s="59" t="str">
        <f>IF(A896="","",'個人種目(上級Ｓ)'!BG84)</f>
        <v/>
      </c>
      <c r="H896" s="62">
        <v>4</v>
      </c>
    </row>
    <row r="897" spans="1:8" x14ac:dyDescent="0.25">
      <c r="A897" s="59" t="str">
        <f>IF('個人種目(上級Ｓ)'!M85="","",'個人種目(上級Ｓ)'!AP85)</f>
        <v/>
      </c>
      <c r="B897" s="59" t="str">
        <f>IF(A897="","",'個人種目(上級Ｓ)'!AW85)</f>
        <v/>
      </c>
      <c r="C897" s="59" t="str">
        <f>IF(A897="","",'個人種目(上級Ｓ)'!BB85)</f>
        <v/>
      </c>
      <c r="D897" s="59" t="str">
        <f>IF(A897="","",'個人種目(上級Ｓ)'!AF85)</f>
        <v/>
      </c>
      <c r="E897" s="59">
        <v>0</v>
      </c>
      <c r="F897" s="59">
        <v>5</v>
      </c>
      <c r="G897" s="59" t="str">
        <f>IF(A897="","",'個人種目(上級Ｓ)'!BG85)</f>
        <v/>
      </c>
      <c r="H897" s="62">
        <v>4</v>
      </c>
    </row>
    <row r="898" spans="1:8" x14ac:dyDescent="0.25">
      <c r="A898" s="59" t="str">
        <f>IF('個人種目(上級Ｓ)'!M86="","",'個人種目(上級Ｓ)'!AP86)</f>
        <v/>
      </c>
      <c r="B898" s="59" t="str">
        <f>IF(A898="","",'個人種目(上級Ｓ)'!AW86)</f>
        <v/>
      </c>
      <c r="C898" s="59" t="str">
        <f>IF(A898="","",'個人種目(上級Ｓ)'!BB86)</f>
        <v/>
      </c>
      <c r="D898" s="59" t="str">
        <f>IF(A898="","",'個人種目(上級Ｓ)'!AF86)</f>
        <v/>
      </c>
      <c r="E898" s="59">
        <v>0</v>
      </c>
      <c r="F898" s="59">
        <v>5</v>
      </c>
      <c r="G898" s="59" t="str">
        <f>IF(A898="","",'個人種目(上級Ｓ)'!BG86)</f>
        <v/>
      </c>
      <c r="H898" s="62">
        <v>4</v>
      </c>
    </row>
    <row r="899" spans="1:8" x14ac:dyDescent="0.25">
      <c r="A899" s="59" t="str">
        <f>IF('個人種目(上級Ｓ)'!M87="","",'個人種目(上級Ｓ)'!AP87)</f>
        <v/>
      </c>
      <c r="B899" s="59" t="str">
        <f>IF(A899="","",'個人種目(上級Ｓ)'!AW87)</f>
        <v/>
      </c>
      <c r="C899" s="59" t="str">
        <f>IF(A899="","",'個人種目(上級Ｓ)'!BB87)</f>
        <v/>
      </c>
      <c r="D899" s="59" t="str">
        <f>IF(A899="","",'個人種目(上級Ｓ)'!AF87)</f>
        <v/>
      </c>
      <c r="E899" s="59">
        <v>0</v>
      </c>
      <c r="F899" s="59">
        <v>5</v>
      </c>
      <c r="G899" s="59" t="str">
        <f>IF(A899="","",'個人種目(上級Ｓ)'!BG87)</f>
        <v/>
      </c>
      <c r="H899" s="62">
        <v>4</v>
      </c>
    </row>
    <row r="900" spans="1:8" x14ac:dyDescent="0.25">
      <c r="A900" s="59" t="str">
        <f>IF('個人種目(上級Ｓ)'!M88="","",'個人種目(上級Ｓ)'!AP88)</f>
        <v/>
      </c>
      <c r="B900" s="59" t="str">
        <f>IF(A900="","",'個人種目(上級Ｓ)'!AW88)</f>
        <v/>
      </c>
      <c r="C900" s="59" t="str">
        <f>IF(A900="","",'個人種目(上級Ｓ)'!BB88)</f>
        <v/>
      </c>
      <c r="D900" s="59" t="str">
        <f>IF(A900="","",'個人種目(上級Ｓ)'!AF88)</f>
        <v/>
      </c>
      <c r="E900" s="59">
        <v>0</v>
      </c>
      <c r="F900" s="59">
        <v>5</v>
      </c>
      <c r="G900" s="59" t="str">
        <f>IF(A900="","",'個人種目(上級Ｓ)'!BG88)</f>
        <v/>
      </c>
      <c r="H900" s="62">
        <v>4</v>
      </c>
    </row>
    <row r="901" spans="1:8" x14ac:dyDescent="0.25">
      <c r="A901" s="59" t="str">
        <f>IF('個人種目(上級Ｓ)'!M89="","",'個人種目(上級Ｓ)'!AP89)</f>
        <v/>
      </c>
      <c r="B901" s="59" t="str">
        <f>IF(A901="","",'個人種目(上級Ｓ)'!AW89)</f>
        <v/>
      </c>
      <c r="C901" s="59" t="str">
        <f>IF(A901="","",'個人種目(上級Ｓ)'!BB89)</f>
        <v/>
      </c>
      <c r="D901" s="59" t="str">
        <f>IF(A901="","",'個人種目(上級Ｓ)'!AF89)</f>
        <v/>
      </c>
      <c r="E901" s="59">
        <v>0</v>
      </c>
      <c r="F901" s="59">
        <v>5</v>
      </c>
      <c r="G901" s="59" t="str">
        <f>IF(A901="","",'個人種目(上級Ｓ)'!BG89)</f>
        <v/>
      </c>
      <c r="H901" s="62">
        <v>4</v>
      </c>
    </row>
    <row r="902" spans="1:8" x14ac:dyDescent="0.25">
      <c r="A902" s="59" t="str">
        <f>IF('個人種目(上級Ｓ)'!M90="","",'個人種目(上級Ｓ)'!AP90)</f>
        <v/>
      </c>
      <c r="B902" s="59" t="str">
        <f>IF(A902="","",'個人種目(上級Ｓ)'!AW90)</f>
        <v/>
      </c>
      <c r="C902" s="59" t="str">
        <f>IF(A902="","",'個人種目(上級Ｓ)'!BB90)</f>
        <v/>
      </c>
      <c r="D902" s="59" t="str">
        <f>IF(A902="","",'個人種目(上級Ｓ)'!AF90)</f>
        <v/>
      </c>
      <c r="E902" s="59">
        <v>0</v>
      </c>
      <c r="F902" s="59">
        <v>5</v>
      </c>
      <c r="G902" s="59" t="str">
        <f>IF(A902="","",'個人種目(上級Ｓ)'!BG90)</f>
        <v/>
      </c>
      <c r="H902" s="62">
        <v>4</v>
      </c>
    </row>
    <row r="903" spans="1:8" x14ac:dyDescent="0.25">
      <c r="A903" s="59" t="str">
        <f>IF('個人種目(上級Ｓ)'!M91="","",'個人種目(上級Ｓ)'!AP91)</f>
        <v/>
      </c>
      <c r="B903" s="59" t="str">
        <f>IF(A903="","",'個人種目(上級Ｓ)'!AW91)</f>
        <v/>
      </c>
      <c r="C903" s="59" t="str">
        <f>IF(A903="","",'個人種目(上級Ｓ)'!BB91)</f>
        <v/>
      </c>
      <c r="D903" s="59" t="str">
        <f>IF(A903="","",'個人種目(上級Ｓ)'!AF91)</f>
        <v/>
      </c>
      <c r="E903" s="59">
        <v>0</v>
      </c>
      <c r="F903" s="59">
        <v>5</v>
      </c>
      <c r="G903" s="59" t="str">
        <f>IF(A903="","",'個人種目(上級Ｓ)'!BG91)</f>
        <v/>
      </c>
      <c r="H903" s="62">
        <v>4</v>
      </c>
    </row>
    <row r="904" spans="1:8" x14ac:dyDescent="0.25">
      <c r="A904" s="59" t="str">
        <f>IF('個人種目(上級Ｓ)'!M92="","",'個人種目(上級Ｓ)'!AP92)</f>
        <v/>
      </c>
      <c r="B904" s="59" t="str">
        <f>IF(A904="","",'個人種目(上級Ｓ)'!AW92)</f>
        <v/>
      </c>
      <c r="C904" s="59" t="str">
        <f>IF(A904="","",'個人種目(上級Ｓ)'!BB92)</f>
        <v/>
      </c>
      <c r="D904" s="59" t="str">
        <f>IF(A904="","",'個人種目(上級Ｓ)'!AF92)</f>
        <v/>
      </c>
      <c r="E904" s="59">
        <v>0</v>
      </c>
      <c r="F904" s="59">
        <v>5</v>
      </c>
      <c r="G904" s="59" t="str">
        <f>IF(A904="","",'個人種目(上級Ｓ)'!BG92)</f>
        <v/>
      </c>
      <c r="H904" s="62">
        <v>4</v>
      </c>
    </row>
    <row r="905" spans="1:8" x14ac:dyDescent="0.25">
      <c r="A905" s="59" t="str">
        <f>IF('個人種目(上級Ｓ)'!M93="","",'個人種目(上級Ｓ)'!AP93)</f>
        <v/>
      </c>
      <c r="B905" s="59" t="str">
        <f>IF(A905="","",'個人種目(上級Ｓ)'!AW93)</f>
        <v/>
      </c>
      <c r="C905" s="59" t="str">
        <f>IF(A905="","",'個人種目(上級Ｓ)'!BB93)</f>
        <v/>
      </c>
      <c r="D905" s="59" t="str">
        <f>IF(A905="","",'個人種目(上級Ｓ)'!AF93)</f>
        <v/>
      </c>
      <c r="E905" s="59">
        <v>0</v>
      </c>
      <c r="F905" s="59">
        <v>5</v>
      </c>
      <c r="G905" s="59" t="str">
        <f>IF(A905="","",'個人種目(上級Ｓ)'!BG93)</f>
        <v/>
      </c>
      <c r="H905" s="62">
        <v>4</v>
      </c>
    </row>
    <row r="906" spans="1:8" x14ac:dyDescent="0.25">
      <c r="A906" s="59" t="str">
        <f>IF('個人種目(上級Ｓ)'!M94="","",'個人種目(上級Ｓ)'!AP94)</f>
        <v/>
      </c>
      <c r="B906" s="59" t="str">
        <f>IF(A906="","",'個人種目(上級Ｓ)'!AW94)</f>
        <v/>
      </c>
      <c r="C906" s="59" t="str">
        <f>IF(A906="","",'個人種目(上級Ｓ)'!BB94)</f>
        <v/>
      </c>
      <c r="D906" s="59" t="str">
        <f>IF(A906="","",'個人種目(上級Ｓ)'!AF94)</f>
        <v/>
      </c>
      <c r="E906" s="59">
        <v>0</v>
      </c>
      <c r="F906" s="59">
        <v>5</v>
      </c>
      <c r="G906" s="59" t="str">
        <f>IF(A906="","",'個人種目(上級Ｓ)'!BG94)</f>
        <v/>
      </c>
      <c r="H906" s="62">
        <v>4</v>
      </c>
    </row>
    <row r="907" spans="1:8" x14ac:dyDescent="0.25">
      <c r="A907" s="59" t="str">
        <f>IF('個人種目(上級Ｓ)'!M95="","",'個人種目(上級Ｓ)'!AP95)</f>
        <v/>
      </c>
      <c r="B907" s="59" t="str">
        <f>IF(A907="","",'個人種目(上級Ｓ)'!AW95)</f>
        <v/>
      </c>
      <c r="C907" s="59" t="str">
        <f>IF(A907="","",'個人種目(上級Ｓ)'!BB95)</f>
        <v/>
      </c>
      <c r="D907" s="59" t="str">
        <f>IF(A907="","",'個人種目(上級Ｓ)'!AF95)</f>
        <v/>
      </c>
      <c r="E907" s="59">
        <v>0</v>
      </c>
      <c r="F907" s="59">
        <v>5</v>
      </c>
      <c r="G907" s="59" t="str">
        <f>IF(A907="","",'個人種目(上級Ｓ)'!BG95)</f>
        <v/>
      </c>
      <c r="H907" s="62">
        <v>4</v>
      </c>
    </row>
    <row r="908" spans="1:8" x14ac:dyDescent="0.25">
      <c r="A908" s="59" t="str">
        <f>IF('個人種目(上級Ｓ)'!M96="","",'個人種目(上級Ｓ)'!AP96)</f>
        <v/>
      </c>
      <c r="B908" s="59" t="str">
        <f>IF(A908="","",'個人種目(上級Ｓ)'!AW96)</f>
        <v/>
      </c>
      <c r="C908" s="59" t="str">
        <f>IF(A908="","",'個人種目(上級Ｓ)'!BB96)</f>
        <v/>
      </c>
      <c r="D908" s="59" t="str">
        <f>IF(A908="","",'個人種目(上級Ｓ)'!AF96)</f>
        <v/>
      </c>
      <c r="E908" s="59">
        <v>0</v>
      </c>
      <c r="F908" s="59">
        <v>5</v>
      </c>
      <c r="G908" s="59" t="str">
        <f>IF(A908="","",'個人種目(上級Ｓ)'!BG96)</f>
        <v/>
      </c>
      <c r="H908" s="62">
        <v>4</v>
      </c>
    </row>
    <row r="909" spans="1:8" x14ac:dyDescent="0.25">
      <c r="A909" s="59" t="str">
        <f>IF('個人種目(上級Ｓ)'!M97="","",'個人種目(上級Ｓ)'!AP97)</f>
        <v/>
      </c>
      <c r="B909" s="59" t="str">
        <f>IF(A909="","",'個人種目(上級Ｓ)'!AW97)</f>
        <v/>
      </c>
      <c r="C909" s="59" t="str">
        <f>IF(A909="","",'個人種目(上級Ｓ)'!BB97)</f>
        <v/>
      </c>
      <c r="D909" s="59" t="str">
        <f>IF(A909="","",'個人種目(上級Ｓ)'!AF97)</f>
        <v/>
      </c>
      <c r="E909" s="59">
        <v>0</v>
      </c>
      <c r="F909" s="59">
        <v>5</v>
      </c>
      <c r="G909" s="59" t="str">
        <f>IF(A909="","",'個人種目(上級Ｓ)'!BG97)</f>
        <v/>
      </c>
      <c r="H909" s="62">
        <v>4</v>
      </c>
    </row>
    <row r="910" spans="1:8" x14ac:dyDescent="0.25">
      <c r="A910" s="59" t="str">
        <f>IF('個人種目(上級Ｓ)'!M98="","",'個人種目(上級Ｓ)'!AP98)</f>
        <v/>
      </c>
      <c r="B910" s="59" t="str">
        <f>IF(A910="","",'個人種目(上級Ｓ)'!AW98)</f>
        <v/>
      </c>
      <c r="C910" s="59" t="str">
        <f>IF(A910="","",'個人種目(上級Ｓ)'!BB98)</f>
        <v/>
      </c>
      <c r="D910" s="59" t="str">
        <f>IF(A910="","",'個人種目(上級Ｓ)'!AF98)</f>
        <v/>
      </c>
      <c r="E910" s="59">
        <v>0</v>
      </c>
      <c r="F910" s="59">
        <v>5</v>
      </c>
      <c r="G910" s="59" t="str">
        <f>IF(A910="","",'個人種目(上級Ｓ)'!BG98)</f>
        <v/>
      </c>
      <c r="H910" s="62">
        <v>4</v>
      </c>
    </row>
    <row r="911" spans="1:8" x14ac:dyDescent="0.25">
      <c r="A911" s="59" t="str">
        <f>IF('個人種目(上級Ｓ)'!M99="","",'個人種目(上級Ｓ)'!AP99)</f>
        <v/>
      </c>
      <c r="B911" s="59" t="str">
        <f>IF(A911="","",'個人種目(上級Ｓ)'!AW99)</f>
        <v/>
      </c>
      <c r="C911" s="59" t="str">
        <f>IF(A911="","",'個人種目(上級Ｓ)'!BB99)</f>
        <v/>
      </c>
      <c r="D911" s="59" t="str">
        <f>IF(A911="","",'個人種目(上級Ｓ)'!AF99)</f>
        <v/>
      </c>
      <c r="E911" s="59">
        <v>0</v>
      </c>
      <c r="F911" s="59">
        <v>5</v>
      </c>
      <c r="G911" s="59" t="str">
        <f>IF(A911="","",'個人種目(上級Ｓ)'!BG99)</f>
        <v/>
      </c>
      <c r="H911" s="62">
        <v>4</v>
      </c>
    </row>
    <row r="912" spans="1:8" x14ac:dyDescent="0.25">
      <c r="A912" s="59" t="str">
        <f>IF('個人種目(上級Ｓ)'!M100="","",'個人種目(上級Ｓ)'!AP100)</f>
        <v/>
      </c>
      <c r="B912" s="59" t="str">
        <f>IF(A912="","",'個人種目(上級Ｓ)'!AW100)</f>
        <v/>
      </c>
      <c r="C912" s="59" t="str">
        <f>IF(A912="","",'個人種目(上級Ｓ)'!BB100)</f>
        <v/>
      </c>
      <c r="D912" s="59" t="str">
        <f>IF(A912="","",'個人種目(上級Ｓ)'!AF100)</f>
        <v/>
      </c>
      <c r="E912" s="59">
        <v>0</v>
      </c>
      <c r="F912" s="59">
        <v>5</v>
      </c>
      <c r="G912" s="59" t="str">
        <f>IF(A912="","",'個人種目(上級Ｓ)'!BG100)</f>
        <v/>
      </c>
      <c r="H912" s="62">
        <v>4</v>
      </c>
    </row>
    <row r="913" spans="1:8" x14ac:dyDescent="0.25">
      <c r="A913" s="59" t="str">
        <f>IF('個人種目(上級Ｓ)'!M101="","",'個人種目(上級Ｓ)'!AP101)</f>
        <v/>
      </c>
      <c r="B913" s="59" t="str">
        <f>IF(A913="","",'個人種目(上級Ｓ)'!AW101)</f>
        <v/>
      </c>
      <c r="C913" s="59" t="str">
        <f>IF(A913="","",'個人種目(上級Ｓ)'!BB101)</f>
        <v/>
      </c>
      <c r="D913" s="59" t="str">
        <f>IF(A913="","",'個人種目(上級Ｓ)'!AF101)</f>
        <v/>
      </c>
      <c r="E913" s="59">
        <v>0</v>
      </c>
      <c r="F913" s="59">
        <v>5</v>
      </c>
      <c r="G913" s="59" t="str">
        <f>IF(A913="","",'個人種目(上級Ｓ)'!BG101)</f>
        <v/>
      </c>
      <c r="H913" s="62">
        <v>4</v>
      </c>
    </row>
    <row r="914" spans="1:8" x14ac:dyDescent="0.25">
      <c r="A914" s="59" t="str">
        <f>IF('個人種目(上級Ｓ)'!M102="","",'個人種目(上級Ｓ)'!AP102)</f>
        <v/>
      </c>
      <c r="B914" s="59" t="str">
        <f>IF(A914="","",'個人種目(上級Ｓ)'!AW102)</f>
        <v/>
      </c>
      <c r="C914" s="59" t="str">
        <f>IF(A914="","",'個人種目(上級Ｓ)'!BB102)</f>
        <v/>
      </c>
      <c r="D914" s="59" t="str">
        <f>IF(A914="","",'個人種目(上級Ｓ)'!AF102)</f>
        <v/>
      </c>
      <c r="E914" s="59">
        <v>0</v>
      </c>
      <c r="F914" s="59">
        <v>5</v>
      </c>
      <c r="G914" s="59" t="str">
        <f>IF(A914="","",'個人種目(上級Ｓ)'!BG102)</f>
        <v/>
      </c>
      <c r="H914" s="62">
        <v>4</v>
      </c>
    </row>
    <row r="915" spans="1:8" x14ac:dyDescent="0.25">
      <c r="A915" s="59" t="str">
        <f>IF('個人種目(上級Ｓ)'!M103="","",'個人種目(上級Ｓ)'!AP103)</f>
        <v/>
      </c>
      <c r="B915" s="59" t="str">
        <f>IF(A915="","",'個人種目(上級Ｓ)'!AW103)</f>
        <v/>
      </c>
      <c r="C915" s="59" t="str">
        <f>IF(A915="","",'個人種目(上級Ｓ)'!BB103)</f>
        <v/>
      </c>
      <c r="D915" s="59" t="str">
        <f>IF(A915="","",'個人種目(上級Ｓ)'!AF103)</f>
        <v/>
      </c>
      <c r="E915" s="59">
        <v>0</v>
      </c>
      <c r="F915" s="59">
        <v>5</v>
      </c>
      <c r="G915" s="59" t="str">
        <f>IF(A915="","",'個人種目(上級Ｓ)'!BG103)</f>
        <v/>
      </c>
      <c r="H915" s="62">
        <v>4</v>
      </c>
    </row>
    <row r="916" spans="1:8" x14ac:dyDescent="0.25">
      <c r="A916" s="59" t="str">
        <f>IF('個人種目(上級Ｓ)'!M104="","",'個人種目(上級Ｓ)'!AP104)</f>
        <v/>
      </c>
      <c r="B916" s="59" t="str">
        <f>IF(A916="","",'個人種目(上級Ｓ)'!AW104)</f>
        <v/>
      </c>
      <c r="C916" s="59" t="str">
        <f>IF(A916="","",'個人種目(上級Ｓ)'!BB104)</f>
        <v/>
      </c>
      <c r="D916" s="59" t="str">
        <f>IF(A916="","",'個人種目(上級Ｓ)'!AF104)</f>
        <v/>
      </c>
      <c r="E916" s="59">
        <v>0</v>
      </c>
      <c r="F916" s="59">
        <v>5</v>
      </c>
      <c r="G916" s="59" t="str">
        <f>IF(A916="","",'個人種目(上級Ｓ)'!BG104)</f>
        <v/>
      </c>
      <c r="H916" s="62">
        <v>4</v>
      </c>
    </row>
    <row r="917" spans="1:8" x14ac:dyDescent="0.25">
      <c r="A917" s="59" t="str">
        <f>IF('個人種目(上級Ｓ)'!M105="","",'個人種目(上級Ｓ)'!AP105)</f>
        <v/>
      </c>
      <c r="B917" s="59" t="str">
        <f>IF(A917="","",'個人種目(上級Ｓ)'!AW105)</f>
        <v/>
      </c>
      <c r="C917" s="59" t="str">
        <f>IF(A917="","",'個人種目(上級Ｓ)'!BB105)</f>
        <v/>
      </c>
      <c r="D917" s="59" t="str">
        <f>IF(A917="","",'個人種目(上級Ｓ)'!AF105)</f>
        <v/>
      </c>
      <c r="E917" s="59">
        <v>0</v>
      </c>
      <c r="F917" s="59">
        <v>5</v>
      </c>
      <c r="G917" s="59" t="str">
        <f>IF(A917="","",'個人種目(上級Ｓ)'!BG105)</f>
        <v/>
      </c>
      <c r="H917" s="62">
        <v>4</v>
      </c>
    </row>
    <row r="918" spans="1:8" x14ac:dyDescent="0.25">
      <c r="A918" s="59" t="str">
        <f>IF('個人種目(上級Ｓ)'!M106="","",'個人種目(上級Ｓ)'!AP106)</f>
        <v/>
      </c>
      <c r="B918" s="59" t="str">
        <f>IF(A918="","",'個人種目(上級Ｓ)'!AW106)</f>
        <v/>
      </c>
      <c r="C918" s="59" t="str">
        <f>IF(A918="","",'個人種目(上級Ｓ)'!BB106)</f>
        <v/>
      </c>
      <c r="D918" s="59" t="str">
        <f>IF(A918="","",'個人種目(上級Ｓ)'!AF106)</f>
        <v/>
      </c>
      <c r="E918" s="59">
        <v>0</v>
      </c>
      <c r="F918" s="59">
        <v>5</v>
      </c>
      <c r="G918" s="59" t="str">
        <f>IF(A918="","",'個人種目(上級Ｓ)'!BG106)</f>
        <v/>
      </c>
      <c r="H918" s="62">
        <v>4</v>
      </c>
    </row>
    <row r="919" spans="1:8" x14ac:dyDescent="0.25">
      <c r="A919" s="58" t="str">
        <f>IF('個人種目(上級Ｓ)'!M107="","",'個人種目(上級Ｓ)'!AP107)</f>
        <v/>
      </c>
      <c r="B919" s="58" t="str">
        <f>IF(A919="","",'個人種目(上級Ｓ)'!AW107)</f>
        <v/>
      </c>
      <c r="C919" s="58" t="str">
        <f>IF(A919="","",'個人種目(上級Ｓ)'!BB107)</f>
        <v/>
      </c>
      <c r="D919" s="58" t="str">
        <f>IF(A919="","",'個人種目(上級Ｓ)'!AF107)</f>
        <v/>
      </c>
      <c r="E919" s="58">
        <v>0</v>
      </c>
      <c r="F919" s="58">
        <v>5</v>
      </c>
      <c r="G919" s="58" t="str">
        <f>IF(A919="","",'個人種目(上級Ｓ)'!BG107)</f>
        <v/>
      </c>
      <c r="H919" s="65">
        <v>4</v>
      </c>
    </row>
    <row r="920" spans="1:8" x14ac:dyDescent="0.25">
      <c r="A920" s="59" t="str">
        <f>IF('個人種目(上級Ｓ)'!O6="","",'個人種目(上級Ｓ)'!AP6)</f>
        <v/>
      </c>
      <c r="B920" s="59" t="str">
        <f>IF(A920="","",'個人種目(上級Ｓ)'!AX6)</f>
        <v/>
      </c>
      <c r="C920" s="59" t="str">
        <f>IF(A920="","",'個人種目(上級Ｓ)'!BC6)</f>
        <v/>
      </c>
      <c r="D920" s="59" t="str">
        <f>IF(A920="","",'個人種目(上級Ｓ)'!AF6)</f>
        <v/>
      </c>
      <c r="E920" s="59">
        <v>0</v>
      </c>
      <c r="F920" s="59">
        <v>0</v>
      </c>
      <c r="G920" s="59" t="str">
        <f>IF(A920="","",'個人種目(上級Ｓ)'!BH6)</f>
        <v/>
      </c>
      <c r="H920" s="62">
        <v>5</v>
      </c>
    </row>
    <row r="921" spans="1:8" x14ac:dyDescent="0.25">
      <c r="A921" s="59" t="str">
        <f>IF('個人種目(上級Ｓ)'!O7="","",'個人種目(上級Ｓ)'!AP7)</f>
        <v/>
      </c>
      <c r="B921" s="59" t="str">
        <f>IF(A921="","",'個人種目(上級Ｓ)'!AX7)</f>
        <v/>
      </c>
      <c r="C921" s="59" t="str">
        <f>IF(A921="","",'個人種目(上級Ｓ)'!BC7)</f>
        <v/>
      </c>
      <c r="D921" s="59" t="str">
        <f>IF(A921="","",'個人種目(上級Ｓ)'!AF7)</f>
        <v/>
      </c>
      <c r="E921" s="59">
        <v>0</v>
      </c>
      <c r="F921" s="59">
        <v>0</v>
      </c>
      <c r="G921" s="59" t="str">
        <f>IF(A921="","",'個人種目(上級Ｓ)'!BH7)</f>
        <v/>
      </c>
      <c r="H921" s="62">
        <v>5</v>
      </c>
    </row>
    <row r="922" spans="1:8" x14ac:dyDescent="0.25">
      <c r="A922" s="59" t="str">
        <f>IF('個人種目(上級Ｓ)'!O8="","",'個人種目(上級Ｓ)'!AP8)</f>
        <v/>
      </c>
      <c r="B922" s="59" t="str">
        <f>IF(A922="","",'個人種目(上級Ｓ)'!AX8)</f>
        <v/>
      </c>
      <c r="C922" s="59" t="str">
        <f>IF(A922="","",'個人種目(上級Ｓ)'!BC8)</f>
        <v/>
      </c>
      <c r="D922" s="59" t="str">
        <f>IF(A922="","",'個人種目(上級Ｓ)'!AF8)</f>
        <v/>
      </c>
      <c r="E922" s="59">
        <v>0</v>
      </c>
      <c r="F922" s="59">
        <v>0</v>
      </c>
      <c r="G922" s="59" t="str">
        <f>IF(A922="","",'個人種目(上級Ｓ)'!BH8)</f>
        <v/>
      </c>
      <c r="H922" s="62">
        <v>5</v>
      </c>
    </row>
    <row r="923" spans="1:8" x14ac:dyDescent="0.25">
      <c r="A923" s="59" t="str">
        <f>IF('個人種目(上級Ｓ)'!O9="","",'個人種目(上級Ｓ)'!AP9)</f>
        <v/>
      </c>
      <c r="B923" s="59" t="str">
        <f>IF(A923="","",'個人種目(上級Ｓ)'!AX9)</f>
        <v/>
      </c>
      <c r="C923" s="59" t="str">
        <f>IF(A923="","",'個人種目(上級Ｓ)'!BC9)</f>
        <v/>
      </c>
      <c r="D923" s="59" t="str">
        <f>IF(A923="","",'個人種目(上級Ｓ)'!AF9)</f>
        <v/>
      </c>
      <c r="E923" s="59">
        <v>0</v>
      </c>
      <c r="F923" s="59">
        <v>0</v>
      </c>
      <c r="G923" s="59" t="str">
        <f>IF(A923="","",'個人種目(上級Ｓ)'!BH9)</f>
        <v/>
      </c>
      <c r="H923" s="62">
        <v>5</v>
      </c>
    </row>
    <row r="924" spans="1:8" x14ac:dyDescent="0.25">
      <c r="A924" s="59" t="str">
        <f>IF('個人種目(上級Ｓ)'!O10="","",'個人種目(上級Ｓ)'!AP10)</f>
        <v/>
      </c>
      <c r="B924" s="59" t="str">
        <f>IF(A924="","",'個人種目(上級Ｓ)'!AX10)</f>
        <v/>
      </c>
      <c r="C924" s="59" t="str">
        <f>IF(A924="","",'個人種目(上級Ｓ)'!BC10)</f>
        <v/>
      </c>
      <c r="D924" s="59" t="str">
        <f>IF(A924="","",'個人種目(上級Ｓ)'!AF10)</f>
        <v/>
      </c>
      <c r="E924" s="59">
        <v>0</v>
      </c>
      <c r="F924" s="59">
        <v>0</v>
      </c>
      <c r="G924" s="59" t="str">
        <f>IF(A924="","",'個人種目(上級Ｓ)'!BH10)</f>
        <v/>
      </c>
      <c r="H924" s="62">
        <v>5</v>
      </c>
    </row>
    <row r="925" spans="1:8" x14ac:dyDescent="0.25">
      <c r="A925" s="59" t="str">
        <f>IF('個人種目(上級Ｓ)'!O11="","",'個人種目(上級Ｓ)'!AP11)</f>
        <v/>
      </c>
      <c r="B925" s="59" t="str">
        <f>IF(A925="","",'個人種目(上級Ｓ)'!AX11)</f>
        <v/>
      </c>
      <c r="C925" s="59" t="str">
        <f>IF(A925="","",'個人種目(上級Ｓ)'!BC11)</f>
        <v/>
      </c>
      <c r="D925" s="59" t="str">
        <f>IF(A925="","",'個人種目(上級Ｓ)'!AF11)</f>
        <v/>
      </c>
      <c r="E925" s="59">
        <v>0</v>
      </c>
      <c r="F925" s="59">
        <v>0</v>
      </c>
      <c r="G925" s="59" t="str">
        <f>IF(A925="","",'個人種目(上級Ｓ)'!BH11)</f>
        <v/>
      </c>
      <c r="H925" s="62">
        <v>5</v>
      </c>
    </row>
    <row r="926" spans="1:8" x14ac:dyDescent="0.25">
      <c r="A926" s="59" t="str">
        <f>IF('個人種目(上級Ｓ)'!O12="","",'個人種目(上級Ｓ)'!AP12)</f>
        <v/>
      </c>
      <c r="B926" s="59" t="str">
        <f>IF(A926="","",'個人種目(上級Ｓ)'!AX12)</f>
        <v/>
      </c>
      <c r="C926" s="59" t="str">
        <f>IF(A926="","",'個人種目(上級Ｓ)'!BC12)</f>
        <v/>
      </c>
      <c r="D926" s="59" t="str">
        <f>IF(A926="","",'個人種目(上級Ｓ)'!AF12)</f>
        <v/>
      </c>
      <c r="E926" s="59">
        <v>0</v>
      </c>
      <c r="F926" s="59">
        <v>0</v>
      </c>
      <c r="G926" s="59" t="str">
        <f>IF(A926="","",'個人種目(上級Ｓ)'!BH12)</f>
        <v/>
      </c>
      <c r="H926" s="62">
        <v>5</v>
      </c>
    </row>
    <row r="927" spans="1:8" x14ac:dyDescent="0.25">
      <c r="A927" s="59" t="str">
        <f>IF('個人種目(上級Ｓ)'!O13="","",'個人種目(上級Ｓ)'!AP13)</f>
        <v/>
      </c>
      <c r="B927" s="59" t="str">
        <f>IF(A927="","",'個人種目(上級Ｓ)'!AX13)</f>
        <v/>
      </c>
      <c r="C927" s="59" t="str">
        <f>IF(A927="","",'個人種目(上級Ｓ)'!BC13)</f>
        <v/>
      </c>
      <c r="D927" s="59" t="str">
        <f>IF(A927="","",'個人種目(上級Ｓ)'!AF13)</f>
        <v/>
      </c>
      <c r="E927" s="59">
        <v>0</v>
      </c>
      <c r="F927" s="59">
        <v>0</v>
      </c>
      <c r="G927" s="59" t="str">
        <f>IF(A927="","",'個人種目(上級Ｓ)'!BH13)</f>
        <v/>
      </c>
      <c r="H927" s="62">
        <v>5</v>
      </c>
    </row>
    <row r="928" spans="1:8" x14ac:dyDescent="0.25">
      <c r="A928" s="59" t="str">
        <f>IF('個人種目(上級Ｓ)'!O14="","",'個人種目(上級Ｓ)'!AP14)</f>
        <v/>
      </c>
      <c r="B928" s="59" t="str">
        <f>IF(A928="","",'個人種目(上級Ｓ)'!AX14)</f>
        <v/>
      </c>
      <c r="C928" s="59" t="str">
        <f>IF(A928="","",'個人種目(上級Ｓ)'!BC14)</f>
        <v/>
      </c>
      <c r="D928" s="59" t="str">
        <f>IF(A928="","",'個人種目(上級Ｓ)'!AF14)</f>
        <v/>
      </c>
      <c r="E928" s="59">
        <v>0</v>
      </c>
      <c r="F928" s="59">
        <v>0</v>
      </c>
      <c r="G928" s="59" t="str">
        <f>IF(A928="","",'個人種目(上級Ｓ)'!BH14)</f>
        <v/>
      </c>
      <c r="H928" s="62">
        <v>5</v>
      </c>
    </row>
    <row r="929" spans="1:8" x14ac:dyDescent="0.25">
      <c r="A929" s="59" t="str">
        <f>IF('個人種目(上級Ｓ)'!O15="","",'個人種目(上級Ｓ)'!AP15)</f>
        <v/>
      </c>
      <c r="B929" s="59" t="str">
        <f>IF(A929="","",'個人種目(上級Ｓ)'!AX15)</f>
        <v/>
      </c>
      <c r="C929" s="59" t="str">
        <f>IF(A929="","",'個人種目(上級Ｓ)'!BC15)</f>
        <v/>
      </c>
      <c r="D929" s="59" t="str">
        <f>IF(A929="","",'個人種目(上級Ｓ)'!AF15)</f>
        <v/>
      </c>
      <c r="E929" s="59">
        <v>0</v>
      </c>
      <c r="F929" s="59">
        <v>0</v>
      </c>
      <c r="G929" s="59" t="str">
        <f>IF(A929="","",'個人種目(上級Ｓ)'!BH15)</f>
        <v/>
      </c>
      <c r="H929" s="62">
        <v>5</v>
      </c>
    </row>
    <row r="930" spans="1:8" x14ac:dyDescent="0.25">
      <c r="A930" s="59" t="str">
        <f>IF('個人種目(上級Ｓ)'!O16="","",'個人種目(上級Ｓ)'!AP16)</f>
        <v/>
      </c>
      <c r="B930" s="59" t="str">
        <f>IF(A930="","",'個人種目(上級Ｓ)'!AX16)</f>
        <v/>
      </c>
      <c r="C930" s="59" t="str">
        <f>IF(A930="","",'個人種目(上級Ｓ)'!BC16)</f>
        <v/>
      </c>
      <c r="D930" s="59" t="str">
        <f>IF(A930="","",'個人種目(上級Ｓ)'!AF16)</f>
        <v/>
      </c>
      <c r="E930" s="59">
        <v>0</v>
      </c>
      <c r="F930" s="59">
        <v>0</v>
      </c>
      <c r="G930" s="59" t="str">
        <f>IF(A930="","",'個人種目(上級Ｓ)'!BH16)</f>
        <v/>
      </c>
      <c r="H930" s="62">
        <v>5</v>
      </c>
    </row>
    <row r="931" spans="1:8" x14ac:dyDescent="0.25">
      <c r="A931" s="59" t="str">
        <f>IF('個人種目(上級Ｓ)'!O17="","",'個人種目(上級Ｓ)'!AP17)</f>
        <v/>
      </c>
      <c r="B931" s="59" t="str">
        <f>IF(A931="","",'個人種目(上級Ｓ)'!AX17)</f>
        <v/>
      </c>
      <c r="C931" s="59" t="str">
        <f>IF(A931="","",'個人種目(上級Ｓ)'!BC17)</f>
        <v/>
      </c>
      <c r="D931" s="59" t="str">
        <f>IF(A931="","",'個人種目(上級Ｓ)'!AF17)</f>
        <v/>
      </c>
      <c r="E931" s="59">
        <v>0</v>
      </c>
      <c r="F931" s="59">
        <v>0</v>
      </c>
      <c r="G931" s="59" t="str">
        <f>IF(A931="","",'個人種目(上級Ｓ)'!BH17)</f>
        <v/>
      </c>
      <c r="H931" s="62">
        <v>5</v>
      </c>
    </row>
    <row r="932" spans="1:8" x14ac:dyDescent="0.25">
      <c r="A932" s="59" t="str">
        <f>IF('個人種目(上級Ｓ)'!O18="","",'個人種目(上級Ｓ)'!AP18)</f>
        <v/>
      </c>
      <c r="B932" s="59" t="str">
        <f>IF(A932="","",'個人種目(上級Ｓ)'!AX18)</f>
        <v/>
      </c>
      <c r="C932" s="59" t="str">
        <f>IF(A932="","",'個人種目(上級Ｓ)'!BC18)</f>
        <v/>
      </c>
      <c r="D932" s="59" t="str">
        <f>IF(A932="","",'個人種目(上級Ｓ)'!AF18)</f>
        <v/>
      </c>
      <c r="E932" s="59">
        <v>0</v>
      </c>
      <c r="F932" s="59">
        <v>0</v>
      </c>
      <c r="G932" s="59" t="str">
        <f>IF(A932="","",'個人種目(上級Ｓ)'!BH18)</f>
        <v/>
      </c>
      <c r="H932" s="62">
        <v>5</v>
      </c>
    </row>
    <row r="933" spans="1:8" x14ac:dyDescent="0.25">
      <c r="A933" s="59" t="str">
        <f>IF('個人種目(上級Ｓ)'!O19="","",'個人種目(上級Ｓ)'!AP19)</f>
        <v/>
      </c>
      <c r="B933" s="59" t="str">
        <f>IF(A933="","",'個人種目(上級Ｓ)'!AX19)</f>
        <v/>
      </c>
      <c r="C933" s="59" t="str">
        <f>IF(A933="","",'個人種目(上級Ｓ)'!BC19)</f>
        <v/>
      </c>
      <c r="D933" s="59" t="str">
        <f>IF(A933="","",'個人種目(上級Ｓ)'!AF19)</f>
        <v/>
      </c>
      <c r="E933" s="59">
        <v>0</v>
      </c>
      <c r="F933" s="59">
        <v>0</v>
      </c>
      <c r="G933" s="59" t="str">
        <f>IF(A933="","",'個人種目(上級Ｓ)'!BH19)</f>
        <v/>
      </c>
      <c r="H933" s="62">
        <v>5</v>
      </c>
    </row>
    <row r="934" spans="1:8" x14ac:dyDescent="0.25">
      <c r="A934" s="59" t="str">
        <f>IF('個人種目(上級Ｓ)'!O20="","",'個人種目(上級Ｓ)'!AP20)</f>
        <v/>
      </c>
      <c r="B934" s="59" t="str">
        <f>IF(A934="","",'個人種目(上級Ｓ)'!AX20)</f>
        <v/>
      </c>
      <c r="C934" s="59" t="str">
        <f>IF(A934="","",'個人種目(上級Ｓ)'!BC20)</f>
        <v/>
      </c>
      <c r="D934" s="59" t="str">
        <f>IF(A934="","",'個人種目(上級Ｓ)'!AF20)</f>
        <v/>
      </c>
      <c r="E934" s="59">
        <v>0</v>
      </c>
      <c r="F934" s="59">
        <v>0</v>
      </c>
      <c r="G934" s="59" t="str">
        <f>IF(A934="","",'個人種目(上級Ｓ)'!BH20)</f>
        <v/>
      </c>
      <c r="H934" s="62">
        <v>5</v>
      </c>
    </row>
    <row r="935" spans="1:8" x14ac:dyDescent="0.25">
      <c r="A935" s="59" t="str">
        <f>IF('個人種目(上級Ｓ)'!O21="","",'個人種目(上級Ｓ)'!AP21)</f>
        <v/>
      </c>
      <c r="B935" s="59" t="str">
        <f>IF(A935="","",'個人種目(上級Ｓ)'!AX21)</f>
        <v/>
      </c>
      <c r="C935" s="59" t="str">
        <f>IF(A935="","",'個人種目(上級Ｓ)'!BC21)</f>
        <v/>
      </c>
      <c r="D935" s="59" t="str">
        <f>IF(A935="","",'個人種目(上級Ｓ)'!AF21)</f>
        <v/>
      </c>
      <c r="E935" s="59">
        <v>0</v>
      </c>
      <c r="F935" s="59">
        <v>0</v>
      </c>
      <c r="G935" s="59" t="str">
        <f>IF(A935="","",'個人種目(上級Ｓ)'!BH21)</f>
        <v/>
      </c>
      <c r="H935" s="62">
        <v>5</v>
      </c>
    </row>
    <row r="936" spans="1:8" x14ac:dyDescent="0.25">
      <c r="A936" s="59" t="str">
        <f>IF('個人種目(上級Ｓ)'!O22="","",'個人種目(上級Ｓ)'!AP22)</f>
        <v/>
      </c>
      <c r="B936" s="59" t="str">
        <f>IF(A936="","",'個人種目(上級Ｓ)'!AX22)</f>
        <v/>
      </c>
      <c r="C936" s="59" t="str">
        <f>IF(A936="","",'個人種目(上級Ｓ)'!BC22)</f>
        <v/>
      </c>
      <c r="D936" s="59" t="str">
        <f>IF(A936="","",'個人種目(上級Ｓ)'!AF22)</f>
        <v/>
      </c>
      <c r="E936" s="59">
        <v>0</v>
      </c>
      <c r="F936" s="59">
        <v>0</v>
      </c>
      <c r="G936" s="59" t="str">
        <f>IF(A936="","",'個人種目(上級Ｓ)'!BH22)</f>
        <v/>
      </c>
      <c r="H936" s="62">
        <v>5</v>
      </c>
    </row>
    <row r="937" spans="1:8" x14ac:dyDescent="0.25">
      <c r="A937" s="59" t="str">
        <f>IF('個人種目(上級Ｓ)'!O23="","",'個人種目(上級Ｓ)'!AP23)</f>
        <v/>
      </c>
      <c r="B937" s="59" t="str">
        <f>IF(A937="","",'個人種目(上級Ｓ)'!AX23)</f>
        <v/>
      </c>
      <c r="C937" s="59" t="str">
        <f>IF(A937="","",'個人種目(上級Ｓ)'!BC23)</f>
        <v/>
      </c>
      <c r="D937" s="59" t="str">
        <f>IF(A937="","",'個人種目(上級Ｓ)'!AF23)</f>
        <v/>
      </c>
      <c r="E937" s="59">
        <v>0</v>
      </c>
      <c r="F937" s="59">
        <v>0</v>
      </c>
      <c r="G937" s="59" t="str">
        <f>IF(A937="","",'個人種目(上級Ｓ)'!BH23)</f>
        <v/>
      </c>
      <c r="H937" s="62">
        <v>5</v>
      </c>
    </row>
    <row r="938" spans="1:8" x14ac:dyDescent="0.25">
      <c r="A938" s="59" t="str">
        <f>IF('個人種目(上級Ｓ)'!O24="","",'個人種目(上級Ｓ)'!AP24)</f>
        <v/>
      </c>
      <c r="B938" s="59" t="str">
        <f>IF(A938="","",'個人種目(上級Ｓ)'!AX24)</f>
        <v/>
      </c>
      <c r="C938" s="59" t="str">
        <f>IF(A938="","",'個人種目(上級Ｓ)'!BC24)</f>
        <v/>
      </c>
      <c r="D938" s="59" t="str">
        <f>IF(A938="","",'個人種目(上級Ｓ)'!AF24)</f>
        <v/>
      </c>
      <c r="E938" s="59">
        <v>0</v>
      </c>
      <c r="F938" s="59">
        <v>0</v>
      </c>
      <c r="G938" s="59" t="str">
        <f>IF(A938="","",'個人種目(上級Ｓ)'!BH24)</f>
        <v/>
      </c>
      <c r="H938" s="62">
        <v>5</v>
      </c>
    </row>
    <row r="939" spans="1:8" x14ac:dyDescent="0.25">
      <c r="A939" s="59" t="str">
        <f>IF('個人種目(上級Ｓ)'!O25="","",'個人種目(上級Ｓ)'!AP25)</f>
        <v/>
      </c>
      <c r="B939" s="59" t="str">
        <f>IF(A939="","",'個人種目(上級Ｓ)'!AX25)</f>
        <v/>
      </c>
      <c r="C939" s="59" t="str">
        <f>IF(A939="","",'個人種目(上級Ｓ)'!BC25)</f>
        <v/>
      </c>
      <c r="D939" s="59" t="str">
        <f>IF(A939="","",'個人種目(上級Ｓ)'!AF25)</f>
        <v/>
      </c>
      <c r="E939" s="59">
        <v>0</v>
      </c>
      <c r="F939" s="59">
        <v>0</v>
      </c>
      <c r="G939" s="59" t="str">
        <f>IF(A939="","",'個人種目(上級Ｓ)'!BH25)</f>
        <v/>
      </c>
      <c r="H939" s="62">
        <v>5</v>
      </c>
    </row>
    <row r="940" spans="1:8" x14ac:dyDescent="0.25">
      <c r="A940" s="59" t="str">
        <f>IF('個人種目(上級Ｓ)'!O26="","",'個人種目(上級Ｓ)'!AP26)</f>
        <v/>
      </c>
      <c r="B940" s="59" t="str">
        <f>IF(A940="","",'個人種目(上級Ｓ)'!AX26)</f>
        <v/>
      </c>
      <c r="C940" s="59" t="str">
        <f>IF(A940="","",'個人種目(上級Ｓ)'!BC26)</f>
        <v/>
      </c>
      <c r="D940" s="59" t="str">
        <f>IF(A940="","",'個人種目(上級Ｓ)'!AF26)</f>
        <v/>
      </c>
      <c r="E940" s="59">
        <v>0</v>
      </c>
      <c r="F940" s="59">
        <v>0</v>
      </c>
      <c r="G940" s="59" t="str">
        <f>IF(A940="","",'個人種目(上級Ｓ)'!BH26)</f>
        <v/>
      </c>
      <c r="H940" s="62">
        <v>5</v>
      </c>
    </row>
    <row r="941" spans="1:8" x14ac:dyDescent="0.25">
      <c r="A941" s="59" t="str">
        <f>IF('個人種目(上級Ｓ)'!O27="","",'個人種目(上級Ｓ)'!AP27)</f>
        <v/>
      </c>
      <c r="B941" s="59" t="str">
        <f>IF(A941="","",'個人種目(上級Ｓ)'!AX27)</f>
        <v/>
      </c>
      <c r="C941" s="59" t="str">
        <f>IF(A941="","",'個人種目(上級Ｓ)'!BC27)</f>
        <v/>
      </c>
      <c r="D941" s="59" t="str">
        <f>IF(A941="","",'個人種目(上級Ｓ)'!AF27)</f>
        <v/>
      </c>
      <c r="E941" s="59">
        <v>0</v>
      </c>
      <c r="F941" s="59">
        <v>0</v>
      </c>
      <c r="G941" s="59" t="str">
        <f>IF(A941="","",'個人種目(上級Ｓ)'!BH27)</f>
        <v/>
      </c>
      <c r="H941" s="62">
        <v>5</v>
      </c>
    </row>
    <row r="942" spans="1:8" x14ac:dyDescent="0.25">
      <c r="A942" s="59" t="str">
        <f>IF('個人種目(上級Ｓ)'!O28="","",'個人種目(上級Ｓ)'!AP28)</f>
        <v/>
      </c>
      <c r="B942" s="59" t="str">
        <f>IF(A942="","",'個人種目(上級Ｓ)'!AX28)</f>
        <v/>
      </c>
      <c r="C942" s="59" t="str">
        <f>IF(A942="","",'個人種目(上級Ｓ)'!BC28)</f>
        <v/>
      </c>
      <c r="D942" s="59" t="str">
        <f>IF(A942="","",'個人種目(上級Ｓ)'!AF28)</f>
        <v/>
      </c>
      <c r="E942" s="59">
        <v>0</v>
      </c>
      <c r="F942" s="59">
        <v>0</v>
      </c>
      <c r="G942" s="59" t="str">
        <f>IF(A942="","",'個人種目(上級Ｓ)'!BH28)</f>
        <v/>
      </c>
      <c r="H942" s="62">
        <v>5</v>
      </c>
    </row>
    <row r="943" spans="1:8" x14ac:dyDescent="0.25">
      <c r="A943" s="59" t="str">
        <f>IF('個人種目(上級Ｓ)'!O29="","",'個人種目(上級Ｓ)'!AP29)</f>
        <v/>
      </c>
      <c r="B943" s="59" t="str">
        <f>IF(A943="","",'個人種目(上級Ｓ)'!AX29)</f>
        <v/>
      </c>
      <c r="C943" s="59" t="str">
        <f>IF(A943="","",'個人種目(上級Ｓ)'!BC29)</f>
        <v/>
      </c>
      <c r="D943" s="59" t="str">
        <f>IF(A943="","",'個人種目(上級Ｓ)'!AF29)</f>
        <v/>
      </c>
      <c r="E943" s="59">
        <v>0</v>
      </c>
      <c r="F943" s="59">
        <v>0</v>
      </c>
      <c r="G943" s="59" t="str">
        <f>IF(A943="","",'個人種目(上級Ｓ)'!BH29)</f>
        <v/>
      </c>
      <c r="H943" s="62">
        <v>5</v>
      </c>
    </row>
    <row r="944" spans="1:8" x14ac:dyDescent="0.25">
      <c r="A944" s="59" t="str">
        <f>IF('個人種目(上級Ｓ)'!O30="","",'個人種目(上級Ｓ)'!AP30)</f>
        <v/>
      </c>
      <c r="B944" s="59" t="str">
        <f>IF(A944="","",'個人種目(上級Ｓ)'!AX30)</f>
        <v/>
      </c>
      <c r="C944" s="59" t="str">
        <f>IF(A944="","",'個人種目(上級Ｓ)'!BC30)</f>
        <v/>
      </c>
      <c r="D944" s="59" t="str">
        <f>IF(A944="","",'個人種目(上級Ｓ)'!AF30)</f>
        <v/>
      </c>
      <c r="E944" s="59">
        <v>0</v>
      </c>
      <c r="F944" s="59">
        <v>0</v>
      </c>
      <c r="G944" s="59" t="str">
        <f>IF(A944="","",'個人種目(上級Ｓ)'!BH30)</f>
        <v/>
      </c>
      <c r="H944" s="62">
        <v>5</v>
      </c>
    </row>
    <row r="945" spans="1:8" x14ac:dyDescent="0.25">
      <c r="A945" s="59" t="str">
        <f>IF('個人種目(上級Ｓ)'!O31="","",'個人種目(上級Ｓ)'!AP31)</f>
        <v/>
      </c>
      <c r="B945" s="59" t="str">
        <f>IF(A945="","",'個人種目(上級Ｓ)'!AX31)</f>
        <v/>
      </c>
      <c r="C945" s="59" t="str">
        <f>IF(A945="","",'個人種目(上級Ｓ)'!BC31)</f>
        <v/>
      </c>
      <c r="D945" s="59" t="str">
        <f>IF(A945="","",'個人種目(上級Ｓ)'!AF31)</f>
        <v/>
      </c>
      <c r="E945" s="59">
        <v>0</v>
      </c>
      <c r="F945" s="59">
        <v>0</v>
      </c>
      <c r="G945" s="59" t="str">
        <f>IF(A945="","",'個人種目(上級Ｓ)'!BH31)</f>
        <v/>
      </c>
      <c r="H945" s="62">
        <v>5</v>
      </c>
    </row>
    <row r="946" spans="1:8" x14ac:dyDescent="0.25">
      <c r="A946" s="59" t="str">
        <f>IF('個人種目(上級Ｓ)'!O32="","",'個人種目(上級Ｓ)'!AP32)</f>
        <v/>
      </c>
      <c r="B946" s="59" t="str">
        <f>IF(A946="","",'個人種目(上級Ｓ)'!AX32)</f>
        <v/>
      </c>
      <c r="C946" s="59" t="str">
        <f>IF(A946="","",'個人種目(上級Ｓ)'!BC32)</f>
        <v/>
      </c>
      <c r="D946" s="59" t="str">
        <f>IF(A946="","",'個人種目(上級Ｓ)'!AF32)</f>
        <v/>
      </c>
      <c r="E946" s="59">
        <v>0</v>
      </c>
      <c r="F946" s="59">
        <v>0</v>
      </c>
      <c r="G946" s="59" t="str">
        <f>IF(A946="","",'個人種目(上級Ｓ)'!BH32)</f>
        <v/>
      </c>
      <c r="H946" s="62">
        <v>5</v>
      </c>
    </row>
    <row r="947" spans="1:8" x14ac:dyDescent="0.25">
      <c r="A947" s="59" t="str">
        <f>IF('個人種目(上級Ｓ)'!O33="","",'個人種目(上級Ｓ)'!AP33)</f>
        <v/>
      </c>
      <c r="B947" s="59" t="str">
        <f>IF(A947="","",'個人種目(上級Ｓ)'!AX33)</f>
        <v/>
      </c>
      <c r="C947" s="59" t="str">
        <f>IF(A947="","",'個人種目(上級Ｓ)'!BC33)</f>
        <v/>
      </c>
      <c r="D947" s="59" t="str">
        <f>IF(A947="","",'個人種目(上級Ｓ)'!AF33)</f>
        <v/>
      </c>
      <c r="E947" s="59">
        <v>0</v>
      </c>
      <c r="F947" s="59">
        <v>0</v>
      </c>
      <c r="G947" s="59" t="str">
        <f>IF(A947="","",'個人種目(上級Ｓ)'!BH33)</f>
        <v/>
      </c>
      <c r="H947" s="62">
        <v>5</v>
      </c>
    </row>
    <row r="948" spans="1:8" x14ac:dyDescent="0.25">
      <c r="A948" s="59" t="str">
        <f>IF('個人種目(上級Ｓ)'!O34="","",'個人種目(上級Ｓ)'!AP34)</f>
        <v/>
      </c>
      <c r="B948" s="59" t="str">
        <f>IF(A948="","",'個人種目(上級Ｓ)'!AX34)</f>
        <v/>
      </c>
      <c r="C948" s="59" t="str">
        <f>IF(A948="","",'個人種目(上級Ｓ)'!BC34)</f>
        <v/>
      </c>
      <c r="D948" s="59" t="str">
        <f>IF(A948="","",'個人種目(上級Ｓ)'!AF34)</f>
        <v/>
      </c>
      <c r="E948" s="59">
        <v>0</v>
      </c>
      <c r="F948" s="59">
        <v>0</v>
      </c>
      <c r="G948" s="59" t="str">
        <f>IF(A948="","",'個人種目(上級Ｓ)'!BH34)</f>
        <v/>
      </c>
      <c r="H948" s="62">
        <v>5</v>
      </c>
    </row>
    <row r="949" spans="1:8" x14ac:dyDescent="0.25">
      <c r="A949" s="59" t="str">
        <f>IF('個人種目(上級Ｓ)'!O35="","",'個人種目(上級Ｓ)'!AP35)</f>
        <v/>
      </c>
      <c r="B949" s="59" t="str">
        <f>IF(A949="","",'個人種目(上級Ｓ)'!AX35)</f>
        <v/>
      </c>
      <c r="C949" s="59" t="str">
        <f>IF(A949="","",'個人種目(上級Ｓ)'!BC35)</f>
        <v/>
      </c>
      <c r="D949" s="59" t="str">
        <f>IF(A949="","",'個人種目(上級Ｓ)'!AF35)</f>
        <v/>
      </c>
      <c r="E949" s="59">
        <v>0</v>
      </c>
      <c r="F949" s="59">
        <v>0</v>
      </c>
      <c r="G949" s="59" t="str">
        <f>IF(A949="","",'個人種目(上級Ｓ)'!BH35)</f>
        <v/>
      </c>
      <c r="H949" s="62">
        <v>5</v>
      </c>
    </row>
    <row r="950" spans="1:8" x14ac:dyDescent="0.25">
      <c r="A950" s="59" t="str">
        <f>IF('個人種目(上級Ｓ)'!O36="","",'個人種目(上級Ｓ)'!AP36)</f>
        <v/>
      </c>
      <c r="B950" s="59" t="str">
        <f>IF(A950="","",'個人種目(上級Ｓ)'!AX36)</f>
        <v/>
      </c>
      <c r="C950" s="59" t="str">
        <f>IF(A950="","",'個人種目(上級Ｓ)'!BC36)</f>
        <v/>
      </c>
      <c r="D950" s="59" t="str">
        <f>IF(A950="","",'個人種目(上級Ｓ)'!AF36)</f>
        <v/>
      </c>
      <c r="E950" s="59">
        <v>0</v>
      </c>
      <c r="F950" s="59">
        <v>0</v>
      </c>
      <c r="G950" s="59" t="str">
        <f>IF(A950="","",'個人種目(上級Ｓ)'!BH36)</f>
        <v/>
      </c>
      <c r="H950" s="62">
        <v>5</v>
      </c>
    </row>
    <row r="951" spans="1:8" x14ac:dyDescent="0.25">
      <c r="A951" s="59" t="str">
        <f>IF('個人種目(上級Ｓ)'!O37="","",'個人種目(上級Ｓ)'!AP37)</f>
        <v/>
      </c>
      <c r="B951" s="59" t="str">
        <f>IF(A951="","",'個人種目(上級Ｓ)'!AX37)</f>
        <v/>
      </c>
      <c r="C951" s="59" t="str">
        <f>IF(A951="","",'個人種目(上級Ｓ)'!BC37)</f>
        <v/>
      </c>
      <c r="D951" s="59" t="str">
        <f>IF(A951="","",'個人種目(上級Ｓ)'!AF37)</f>
        <v/>
      </c>
      <c r="E951" s="59">
        <v>0</v>
      </c>
      <c r="F951" s="59">
        <v>0</v>
      </c>
      <c r="G951" s="59" t="str">
        <f>IF(A951="","",'個人種目(上級Ｓ)'!BH37)</f>
        <v/>
      </c>
      <c r="H951" s="62">
        <v>5</v>
      </c>
    </row>
    <row r="952" spans="1:8" x14ac:dyDescent="0.25">
      <c r="A952" s="59" t="str">
        <f>IF('個人種目(上級Ｓ)'!O38="","",'個人種目(上級Ｓ)'!AP38)</f>
        <v/>
      </c>
      <c r="B952" s="59" t="str">
        <f>IF(A952="","",'個人種目(上級Ｓ)'!AX38)</f>
        <v/>
      </c>
      <c r="C952" s="59" t="str">
        <f>IF(A952="","",'個人種目(上級Ｓ)'!BC38)</f>
        <v/>
      </c>
      <c r="D952" s="59" t="str">
        <f>IF(A952="","",'個人種目(上級Ｓ)'!AF38)</f>
        <v/>
      </c>
      <c r="E952" s="59">
        <v>0</v>
      </c>
      <c r="F952" s="59">
        <v>0</v>
      </c>
      <c r="G952" s="59" t="str">
        <f>IF(A952="","",'個人種目(上級Ｓ)'!BH38)</f>
        <v/>
      </c>
      <c r="H952" s="62">
        <v>5</v>
      </c>
    </row>
    <row r="953" spans="1:8" x14ac:dyDescent="0.25">
      <c r="A953" s="59" t="str">
        <f>IF('個人種目(上級Ｓ)'!O39="","",'個人種目(上級Ｓ)'!AP39)</f>
        <v/>
      </c>
      <c r="B953" s="59" t="str">
        <f>IF(A953="","",'個人種目(上級Ｓ)'!AX39)</f>
        <v/>
      </c>
      <c r="C953" s="59" t="str">
        <f>IF(A953="","",'個人種目(上級Ｓ)'!BC39)</f>
        <v/>
      </c>
      <c r="D953" s="59" t="str">
        <f>IF(A953="","",'個人種目(上級Ｓ)'!AF39)</f>
        <v/>
      </c>
      <c r="E953" s="59">
        <v>0</v>
      </c>
      <c r="F953" s="59">
        <v>0</v>
      </c>
      <c r="G953" s="59" t="str">
        <f>IF(A953="","",'個人種目(上級Ｓ)'!BH39)</f>
        <v/>
      </c>
      <c r="H953" s="62">
        <v>5</v>
      </c>
    </row>
    <row r="954" spans="1:8" x14ac:dyDescent="0.25">
      <c r="A954" s="59" t="str">
        <f>IF('個人種目(上級Ｓ)'!O40="","",'個人種目(上級Ｓ)'!AP40)</f>
        <v/>
      </c>
      <c r="B954" s="59" t="str">
        <f>IF(A954="","",'個人種目(上級Ｓ)'!AX40)</f>
        <v/>
      </c>
      <c r="C954" s="59" t="str">
        <f>IF(A954="","",'個人種目(上級Ｓ)'!BC40)</f>
        <v/>
      </c>
      <c r="D954" s="59" t="str">
        <f>IF(A954="","",'個人種目(上級Ｓ)'!AF40)</f>
        <v/>
      </c>
      <c r="E954" s="59">
        <v>0</v>
      </c>
      <c r="F954" s="59">
        <v>0</v>
      </c>
      <c r="G954" s="59" t="str">
        <f>IF(A954="","",'個人種目(上級Ｓ)'!BH40)</f>
        <v/>
      </c>
      <c r="H954" s="62">
        <v>5</v>
      </c>
    </row>
    <row r="955" spans="1:8" x14ac:dyDescent="0.25">
      <c r="A955" s="59" t="str">
        <f>IF('個人種目(上級Ｓ)'!O41="","",'個人種目(上級Ｓ)'!AP41)</f>
        <v/>
      </c>
      <c r="B955" s="59" t="str">
        <f>IF(A955="","",'個人種目(上級Ｓ)'!AX41)</f>
        <v/>
      </c>
      <c r="C955" s="59" t="str">
        <f>IF(A955="","",'個人種目(上級Ｓ)'!BC41)</f>
        <v/>
      </c>
      <c r="D955" s="59" t="str">
        <f>IF(A955="","",'個人種目(上級Ｓ)'!AF41)</f>
        <v/>
      </c>
      <c r="E955" s="59">
        <v>0</v>
      </c>
      <c r="F955" s="59">
        <v>0</v>
      </c>
      <c r="G955" s="59" t="str">
        <f>IF(A955="","",'個人種目(上級Ｓ)'!BH41)</f>
        <v/>
      </c>
      <c r="H955" s="62">
        <v>5</v>
      </c>
    </row>
    <row r="956" spans="1:8" x14ac:dyDescent="0.25">
      <c r="A956" s="59" t="str">
        <f>IF('個人種目(上級Ｓ)'!O42="","",'個人種目(上級Ｓ)'!AP42)</f>
        <v/>
      </c>
      <c r="B956" s="59" t="str">
        <f>IF(A956="","",'個人種目(上級Ｓ)'!AX42)</f>
        <v/>
      </c>
      <c r="C956" s="59" t="str">
        <f>IF(A956="","",'個人種目(上級Ｓ)'!BC42)</f>
        <v/>
      </c>
      <c r="D956" s="59" t="str">
        <f>IF(A956="","",'個人種目(上級Ｓ)'!AF42)</f>
        <v/>
      </c>
      <c r="E956" s="59">
        <v>0</v>
      </c>
      <c r="F956" s="59">
        <v>0</v>
      </c>
      <c r="G956" s="59" t="str">
        <f>IF(A956="","",'個人種目(上級Ｓ)'!BH42)</f>
        <v/>
      </c>
      <c r="H956" s="62">
        <v>5</v>
      </c>
    </row>
    <row r="957" spans="1:8" x14ac:dyDescent="0.25">
      <c r="A957" s="59" t="str">
        <f>IF('個人種目(上級Ｓ)'!O43="","",'個人種目(上級Ｓ)'!AP43)</f>
        <v/>
      </c>
      <c r="B957" s="59" t="str">
        <f>IF(A957="","",'個人種目(上級Ｓ)'!AX43)</f>
        <v/>
      </c>
      <c r="C957" s="59" t="str">
        <f>IF(A957="","",'個人種目(上級Ｓ)'!BC43)</f>
        <v/>
      </c>
      <c r="D957" s="59" t="str">
        <f>IF(A957="","",'個人種目(上級Ｓ)'!AF43)</f>
        <v/>
      </c>
      <c r="E957" s="59">
        <v>0</v>
      </c>
      <c r="F957" s="59">
        <v>0</v>
      </c>
      <c r="G957" s="59" t="str">
        <f>IF(A957="","",'個人種目(上級Ｓ)'!BH43)</f>
        <v/>
      </c>
      <c r="H957" s="62">
        <v>5</v>
      </c>
    </row>
    <row r="958" spans="1:8" x14ac:dyDescent="0.25">
      <c r="A958" s="59" t="str">
        <f>IF('個人種目(上級Ｓ)'!O44="","",'個人種目(上級Ｓ)'!AP44)</f>
        <v/>
      </c>
      <c r="B958" s="59" t="str">
        <f>IF(A958="","",'個人種目(上級Ｓ)'!AX44)</f>
        <v/>
      </c>
      <c r="C958" s="59" t="str">
        <f>IF(A958="","",'個人種目(上級Ｓ)'!BC44)</f>
        <v/>
      </c>
      <c r="D958" s="59" t="str">
        <f>IF(A958="","",'個人種目(上級Ｓ)'!AF44)</f>
        <v/>
      </c>
      <c r="E958" s="59">
        <v>0</v>
      </c>
      <c r="F958" s="59">
        <v>0</v>
      </c>
      <c r="G958" s="59" t="str">
        <f>IF(A958="","",'個人種目(上級Ｓ)'!BH44)</f>
        <v/>
      </c>
      <c r="H958" s="62">
        <v>5</v>
      </c>
    </row>
    <row r="959" spans="1:8" x14ac:dyDescent="0.25">
      <c r="A959" s="59" t="str">
        <f>IF('個人種目(上級Ｓ)'!O45="","",'個人種目(上級Ｓ)'!AP45)</f>
        <v/>
      </c>
      <c r="B959" s="59" t="str">
        <f>IF(A959="","",'個人種目(上級Ｓ)'!AX45)</f>
        <v/>
      </c>
      <c r="C959" s="59" t="str">
        <f>IF(A959="","",'個人種目(上級Ｓ)'!BC45)</f>
        <v/>
      </c>
      <c r="D959" s="59" t="str">
        <f>IF(A959="","",'個人種目(上級Ｓ)'!AF45)</f>
        <v/>
      </c>
      <c r="E959" s="59">
        <v>0</v>
      </c>
      <c r="F959" s="59">
        <v>0</v>
      </c>
      <c r="G959" s="59" t="str">
        <f>IF(A959="","",'個人種目(上級Ｓ)'!BH45)</f>
        <v/>
      </c>
      <c r="H959" s="62">
        <v>5</v>
      </c>
    </row>
    <row r="960" spans="1:8" x14ac:dyDescent="0.25">
      <c r="A960" s="59" t="str">
        <f>IF('個人種目(上級Ｓ)'!O46="","",'個人種目(上級Ｓ)'!AP46)</f>
        <v/>
      </c>
      <c r="B960" s="59" t="str">
        <f>IF(A960="","",'個人種目(上級Ｓ)'!AX46)</f>
        <v/>
      </c>
      <c r="C960" s="59" t="str">
        <f>IF(A960="","",'個人種目(上級Ｓ)'!BC46)</f>
        <v/>
      </c>
      <c r="D960" s="59" t="str">
        <f>IF(A960="","",'個人種目(上級Ｓ)'!AF46)</f>
        <v/>
      </c>
      <c r="E960" s="59">
        <v>0</v>
      </c>
      <c r="F960" s="59">
        <v>0</v>
      </c>
      <c r="G960" s="59" t="str">
        <f>IF(A960="","",'個人種目(上級Ｓ)'!BH46)</f>
        <v/>
      </c>
      <c r="H960" s="62">
        <v>5</v>
      </c>
    </row>
    <row r="961" spans="1:8" x14ac:dyDescent="0.25">
      <c r="A961" s="59" t="str">
        <f>IF('個人種目(上級Ｓ)'!O47="","",'個人種目(上級Ｓ)'!AP47)</f>
        <v/>
      </c>
      <c r="B961" s="59" t="str">
        <f>IF(A961="","",'個人種目(上級Ｓ)'!AX47)</f>
        <v/>
      </c>
      <c r="C961" s="59" t="str">
        <f>IF(A961="","",'個人種目(上級Ｓ)'!BC47)</f>
        <v/>
      </c>
      <c r="D961" s="59" t="str">
        <f>IF(A961="","",'個人種目(上級Ｓ)'!AF47)</f>
        <v/>
      </c>
      <c r="E961" s="59">
        <v>0</v>
      </c>
      <c r="F961" s="59">
        <v>0</v>
      </c>
      <c r="G961" s="59" t="str">
        <f>IF(A961="","",'個人種目(上級Ｓ)'!BH47)</f>
        <v/>
      </c>
      <c r="H961" s="62">
        <v>5</v>
      </c>
    </row>
    <row r="962" spans="1:8" x14ac:dyDescent="0.25">
      <c r="A962" s="59" t="str">
        <f>IF('個人種目(上級Ｓ)'!O48="","",'個人種目(上級Ｓ)'!AP48)</f>
        <v/>
      </c>
      <c r="B962" s="59" t="str">
        <f>IF(A962="","",'個人種目(上級Ｓ)'!AX48)</f>
        <v/>
      </c>
      <c r="C962" s="59" t="str">
        <f>IF(A962="","",'個人種目(上級Ｓ)'!BC48)</f>
        <v/>
      </c>
      <c r="D962" s="59" t="str">
        <f>IF(A962="","",'個人種目(上級Ｓ)'!AF48)</f>
        <v/>
      </c>
      <c r="E962" s="59">
        <v>0</v>
      </c>
      <c r="F962" s="59">
        <v>0</v>
      </c>
      <c r="G962" s="59" t="str">
        <f>IF(A962="","",'個人種目(上級Ｓ)'!BH48)</f>
        <v/>
      </c>
      <c r="H962" s="62">
        <v>5</v>
      </c>
    </row>
    <row r="963" spans="1:8" x14ac:dyDescent="0.25">
      <c r="A963" s="59" t="str">
        <f>IF('個人種目(上級Ｓ)'!O49="","",'個人種目(上級Ｓ)'!AP49)</f>
        <v/>
      </c>
      <c r="B963" s="59" t="str">
        <f>IF(A963="","",'個人種目(上級Ｓ)'!AX49)</f>
        <v/>
      </c>
      <c r="C963" s="59" t="str">
        <f>IF(A963="","",'個人種目(上級Ｓ)'!BC49)</f>
        <v/>
      </c>
      <c r="D963" s="59" t="str">
        <f>IF(A963="","",'個人種目(上級Ｓ)'!AF49)</f>
        <v/>
      </c>
      <c r="E963" s="59">
        <v>0</v>
      </c>
      <c r="F963" s="59">
        <v>0</v>
      </c>
      <c r="G963" s="59" t="str">
        <f>IF(A963="","",'個人種目(上級Ｓ)'!BH49)</f>
        <v/>
      </c>
      <c r="H963" s="62">
        <v>5</v>
      </c>
    </row>
    <row r="964" spans="1:8" x14ac:dyDescent="0.25">
      <c r="A964" s="59" t="str">
        <f>IF('個人種目(上級Ｓ)'!O50="","",'個人種目(上級Ｓ)'!AP50)</f>
        <v/>
      </c>
      <c r="B964" s="59" t="str">
        <f>IF(A964="","",'個人種目(上級Ｓ)'!AX50)</f>
        <v/>
      </c>
      <c r="C964" s="59" t="str">
        <f>IF(A964="","",'個人種目(上級Ｓ)'!BC50)</f>
        <v/>
      </c>
      <c r="D964" s="59" t="str">
        <f>IF(A964="","",'個人種目(上級Ｓ)'!AF50)</f>
        <v/>
      </c>
      <c r="E964" s="59">
        <v>0</v>
      </c>
      <c r="F964" s="59">
        <v>0</v>
      </c>
      <c r="G964" s="59" t="str">
        <f>IF(A964="","",'個人種目(上級Ｓ)'!BH50)</f>
        <v/>
      </c>
      <c r="H964" s="62">
        <v>5</v>
      </c>
    </row>
    <row r="965" spans="1:8" x14ac:dyDescent="0.25">
      <c r="A965" s="59" t="str">
        <f>IF('個人種目(上級Ｓ)'!O51="","",'個人種目(上級Ｓ)'!AP51)</f>
        <v/>
      </c>
      <c r="B965" s="59" t="str">
        <f>IF(A965="","",'個人種目(上級Ｓ)'!AX51)</f>
        <v/>
      </c>
      <c r="C965" s="59" t="str">
        <f>IF(A965="","",'個人種目(上級Ｓ)'!BC51)</f>
        <v/>
      </c>
      <c r="D965" s="59" t="str">
        <f>IF(A965="","",'個人種目(上級Ｓ)'!AF51)</f>
        <v/>
      </c>
      <c r="E965" s="59">
        <v>0</v>
      </c>
      <c r="F965" s="59">
        <v>0</v>
      </c>
      <c r="G965" s="59" t="str">
        <f>IF(A965="","",'個人種目(上級Ｓ)'!BH51)</f>
        <v/>
      </c>
      <c r="H965" s="62">
        <v>5</v>
      </c>
    </row>
    <row r="966" spans="1:8" x14ac:dyDescent="0.25">
      <c r="A966" s="59" t="str">
        <f>IF('個人種目(上級Ｓ)'!O52="","",'個人種目(上級Ｓ)'!AP52)</f>
        <v/>
      </c>
      <c r="B966" s="59" t="str">
        <f>IF(A966="","",'個人種目(上級Ｓ)'!AX52)</f>
        <v/>
      </c>
      <c r="C966" s="59" t="str">
        <f>IF(A966="","",'個人種目(上級Ｓ)'!BC52)</f>
        <v/>
      </c>
      <c r="D966" s="59" t="str">
        <f>IF(A966="","",'個人種目(上級Ｓ)'!AF52)</f>
        <v/>
      </c>
      <c r="E966" s="59">
        <v>0</v>
      </c>
      <c r="F966" s="59">
        <v>0</v>
      </c>
      <c r="G966" s="59" t="str">
        <f>IF(A966="","",'個人種目(上級Ｓ)'!BH52)</f>
        <v/>
      </c>
      <c r="H966" s="62">
        <v>5</v>
      </c>
    </row>
    <row r="967" spans="1:8" x14ac:dyDescent="0.25">
      <c r="A967" s="59" t="str">
        <f>IF('個人種目(上級Ｓ)'!O53="","",'個人種目(上級Ｓ)'!AP53)</f>
        <v/>
      </c>
      <c r="B967" s="59" t="str">
        <f>IF(A967="","",'個人種目(上級Ｓ)'!AX53)</f>
        <v/>
      </c>
      <c r="C967" s="59" t="str">
        <f>IF(A967="","",'個人種目(上級Ｓ)'!BC53)</f>
        <v/>
      </c>
      <c r="D967" s="59" t="str">
        <f>IF(A967="","",'個人種目(上級Ｓ)'!AF53)</f>
        <v/>
      </c>
      <c r="E967" s="59">
        <v>0</v>
      </c>
      <c r="F967" s="59">
        <v>0</v>
      </c>
      <c r="G967" s="59" t="str">
        <f>IF(A967="","",'個人種目(上級Ｓ)'!BH53)</f>
        <v/>
      </c>
      <c r="H967" s="62">
        <v>5</v>
      </c>
    </row>
    <row r="968" spans="1:8" x14ac:dyDescent="0.25">
      <c r="A968" s="59" t="str">
        <f>IF('個人種目(上級Ｓ)'!O54="","",'個人種目(上級Ｓ)'!AP54)</f>
        <v/>
      </c>
      <c r="B968" s="59" t="str">
        <f>IF(A968="","",'個人種目(上級Ｓ)'!AX54)</f>
        <v/>
      </c>
      <c r="C968" s="59" t="str">
        <f>IF(A968="","",'個人種目(上級Ｓ)'!BC54)</f>
        <v/>
      </c>
      <c r="D968" s="59" t="str">
        <f>IF(A968="","",'個人種目(上級Ｓ)'!AF54)</f>
        <v/>
      </c>
      <c r="E968" s="59">
        <v>0</v>
      </c>
      <c r="F968" s="59">
        <v>0</v>
      </c>
      <c r="G968" s="59" t="str">
        <f>IF(A968="","",'個人種目(上級Ｓ)'!BH54)</f>
        <v/>
      </c>
      <c r="H968" s="62">
        <v>5</v>
      </c>
    </row>
    <row r="969" spans="1:8" x14ac:dyDescent="0.25">
      <c r="A969" s="58" t="str">
        <f>IF('個人種目(上級Ｓ)'!O55="","",'個人種目(上級Ｓ)'!AP55)</f>
        <v/>
      </c>
      <c r="B969" s="58" t="str">
        <f>IF(A969="","",'個人種目(上級Ｓ)'!AX55)</f>
        <v/>
      </c>
      <c r="C969" s="58" t="str">
        <f>IF(A969="","",'個人種目(上級Ｓ)'!BC55)</f>
        <v/>
      </c>
      <c r="D969" s="58" t="str">
        <f>IF(A969="","",'個人種目(上級Ｓ)'!AF55)</f>
        <v/>
      </c>
      <c r="E969" s="58">
        <v>0</v>
      </c>
      <c r="F969" s="58">
        <v>0</v>
      </c>
      <c r="G969" s="58" t="str">
        <f>IF(A969="","",'個人種目(上級Ｓ)'!BH55)</f>
        <v/>
      </c>
      <c r="H969" s="65">
        <v>5</v>
      </c>
    </row>
    <row r="970" spans="1:8" x14ac:dyDescent="0.25">
      <c r="A970" s="59"/>
      <c r="B970" s="59"/>
      <c r="C970" s="59"/>
      <c r="D970" s="59"/>
      <c r="E970" s="59"/>
      <c r="F970" s="59"/>
      <c r="G970" s="59"/>
      <c r="H970" s="62"/>
    </row>
    <row r="971" spans="1:8" x14ac:dyDescent="0.25">
      <c r="A971" s="58"/>
      <c r="B971" s="58"/>
      <c r="C971" s="58"/>
      <c r="D971" s="58"/>
      <c r="E971" s="58"/>
      <c r="F971" s="58"/>
      <c r="G971" s="58"/>
      <c r="H971" s="65"/>
    </row>
    <row r="972" spans="1:8" x14ac:dyDescent="0.25">
      <c r="A972" s="59" t="str">
        <f>IF('個人種目(上級Ｓ)'!O58="","",'個人種目(上級Ｓ)'!AP58)</f>
        <v/>
      </c>
      <c r="B972" s="59" t="str">
        <f>IF(A972="","",'個人種目(上級Ｓ)'!AX58)</f>
        <v/>
      </c>
      <c r="C972" s="59" t="str">
        <f>IF(A972="","",'個人種目(上級Ｓ)'!BC58)</f>
        <v/>
      </c>
      <c r="D972" s="59" t="str">
        <f>IF(A972="","",'個人種目(上級Ｓ)'!AF58)</f>
        <v/>
      </c>
      <c r="E972" s="59">
        <v>0</v>
      </c>
      <c r="F972" s="59">
        <v>5</v>
      </c>
      <c r="G972" s="59" t="str">
        <f>IF(A972="","",'個人種目(上級Ｓ)'!BH58)</f>
        <v/>
      </c>
      <c r="H972" s="62">
        <v>5</v>
      </c>
    </row>
    <row r="973" spans="1:8" x14ac:dyDescent="0.25">
      <c r="A973" s="59" t="str">
        <f>IF('個人種目(上級Ｓ)'!O59="","",'個人種目(上級Ｓ)'!AP59)</f>
        <v/>
      </c>
      <c r="B973" s="59" t="str">
        <f>IF(A973="","",'個人種目(上級Ｓ)'!AX59)</f>
        <v/>
      </c>
      <c r="C973" s="59" t="str">
        <f>IF(A973="","",'個人種目(上級Ｓ)'!BC59)</f>
        <v/>
      </c>
      <c r="D973" s="59" t="str">
        <f>IF(A973="","",'個人種目(上級Ｓ)'!AF59)</f>
        <v/>
      </c>
      <c r="E973" s="59">
        <v>0</v>
      </c>
      <c r="F973" s="59">
        <v>5</v>
      </c>
      <c r="G973" s="59" t="str">
        <f>IF(A973="","",'個人種目(上級Ｓ)'!BH59)</f>
        <v/>
      </c>
      <c r="H973" s="62">
        <v>5</v>
      </c>
    </row>
    <row r="974" spans="1:8" x14ac:dyDescent="0.25">
      <c r="A974" s="59" t="str">
        <f>IF('個人種目(上級Ｓ)'!O60="","",'個人種目(上級Ｓ)'!AP60)</f>
        <v/>
      </c>
      <c r="B974" s="59" t="str">
        <f>IF(A974="","",'個人種目(上級Ｓ)'!AX60)</f>
        <v/>
      </c>
      <c r="C974" s="59" t="str">
        <f>IF(A974="","",'個人種目(上級Ｓ)'!BC60)</f>
        <v/>
      </c>
      <c r="D974" s="59" t="str">
        <f>IF(A974="","",'個人種目(上級Ｓ)'!AF60)</f>
        <v/>
      </c>
      <c r="E974" s="59">
        <v>0</v>
      </c>
      <c r="F974" s="59">
        <v>5</v>
      </c>
      <c r="G974" s="59" t="str">
        <f>IF(A974="","",'個人種目(上級Ｓ)'!BH60)</f>
        <v/>
      </c>
      <c r="H974" s="62">
        <v>5</v>
      </c>
    </row>
    <row r="975" spans="1:8" x14ac:dyDescent="0.25">
      <c r="A975" s="59" t="str">
        <f>IF('個人種目(上級Ｓ)'!O61="","",'個人種目(上級Ｓ)'!AP61)</f>
        <v/>
      </c>
      <c r="B975" s="59" t="str">
        <f>IF(A975="","",'個人種目(上級Ｓ)'!AX61)</f>
        <v/>
      </c>
      <c r="C975" s="59" t="str">
        <f>IF(A975="","",'個人種目(上級Ｓ)'!BC61)</f>
        <v/>
      </c>
      <c r="D975" s="59" t="str">
        <f>IF(A975="","",'個人種目(上級Ｓ)'!AF61)</f>
        <v/>
      </c>
      <c r="E975" s="59">
        <v>0</v>
      </c>
      <c r="F975" s="59">
        <v>5</v>
      </c>
      <c r="G975" s="59" t="str">
        <f>IF(A975="","",'個人種目(上級Ｓ)'!BH61)</f>
        <v/>
      </c>
      <c r="H975" s="62">
        <v>5</v>
      </c>
    </row>
    <row r="976" spans="1:8" x14ac:dyDescent="0.25">
      <c r="A976" s="59" t="str">
        <f>IF('個人種目(上級Ｓ)'!O62="","",'個人種目(上級Ｓ)'!AP62)</f>
        <v/>
      </c>
      <c r="B976" s="59" t="str">
        <f>IF(A976="","",'個人種目(上級Ｓ)'!AX62)</f>
        <v/>
      </c>
      <c r="C976" s="59" t="str">
        <f>IF(A976="","",'個人種目(上級Ｓ)'!BC62)</f>
        <v/>
      </c>
      <c r="D976" s="59" t="str">
        <f>IF(A976="","",'個人種目(上級Ｓ)'!AF62)</f>
        <v/>
      </c>
      <c r="E976" s="59">
        <v>0</v>
      </c>
      <c r="F976" s="59">
        <v>5</v>
      </c>
      <c r="G976" s="59" t="str">
        <f>IF(A976="","",'個人種目(上級Ｓ)'!BH62)</f>
        <v/>
      </c>
      <c r="H976" s="62">
        <v>5</v>
      </c>
    </row>
    <row r="977" spans="1:8" x14ac:dyDescent="0.25">
      <c r="A977" s="59" t="str">
        <f>IF('個人種目(上級Ｓ)'!O63="","",'個人種目(上級Ｓ)'!AP63)</f>
        <v/>
      </c>
      <c r="B977" s="59" t="str">
        <f>IF(A977="","",'個人種目(上級Ｓ)'!AX63)</f>
        <v/>
      </c>
      <c r="C977" s="59" t="str">
        <f>IF(A977="","",'個人種目(上級Ｓ)'!BC63)</f>
        <v/>
      </c>
      <c r="D977" s="59" t="str">
        <f>IF(A977="","",'個人種目(上級Ｓ)'!AF63)</f>
        <v/>
      </c>
      <c r="E977" s="59">
        <v>0</v>
      </c>
      <c r="F977" s="59">
        <v>5</v>
      </c>
      <c r="G977" s="59" t="str">
        <f>IF(A977="","",'個人種目(上級Ｓ)'!BH63)</f>
        <v/>
      </c>
      <c r="H977" s="62">
        <v>5</v>
      </c>
    </row>
    <row r="978" spans="1:8" x14ac:dyDescent="0.25">
      <c r="A978" s="59" t="str">
        <f>IF('個人種目(上級Ｓ)'!O64="","",'個人種目(上級Ｓ)'!AP64)</f>
        <v/>
      </c>
      <c r="B978" s="59" t="str">
        <f>IF(A978="","",'個人種目(上級Ｓ)'!AX64)</f>
        <v/>
      </c>
      <c r="C978" s="59" t="str">
        <f>IF(A978="","",'個人種目(上級Ｓ)'!BC64)</f>
        <v/>
      </c>
      <c r="D978" s="59" t="str">
        <f>IF(A978="","",'個人種目(上級Ｓ)'!AF64)</f>
        <v/>
      </c>
      <c r="E978" s="59">
        <v>0</v>
      </c>
      <c r="F978" s="59">
        <v>5</v>
      </c>
      <c r="G978" s="59" t="str">
        <f>IF(A978="","",'個人種目(上級Ｓ)'!BH64)</f>
        <v/>
      </c>
      <c r="H978" s="62">
        <v>5</v>
      </c>
    </row>
    <row r="979" spans="1:8" x14ac:dyDescent="0.25">
      <c r="A979" s="59" t="str">
        <f>IF('個人種目(上級Ｓ)'!O65="","",'個人種目(上級Ｓ)'!AP65)</f>
        <v/>
      </c>
      <c r="B979" s="59" t="str">
        <f>IF(A979="","",'個人種目(上級Ｓ)'!AX65)</f>
        <v/>
      </c>
      <c r="C979" s="59" t="str">
        <f>IF(A979="","",'個人種目(上級Ｓ)'!BC65)</f>
        <v/>
      </c>
      <c r="D979" s="59" t="str">
        <f>IF(A979="","",'個人種目(上級Ｓ)'!AF65)</f>
        <v/>
      </c>
      <c r="E979" s="59">
        <v>0</v>
      </c>
      <c r="F979" s="59">
        <v>5</v>
      </c>
      <c r="G979" s="59" t="str">
        <f>IF(A979="","",'個人種目(上級Ｓ)'!BH65)</f>
        <v/>
      </c>
      <c r="H979" s="62">
        <v>5</v>
      </c>
    </row>
    <row r="980" spans="1:8" x14ac:dyDescent="0.25">
      <c r="A980" s="59" t="str">
        <f>IF('個人種目(上級Ｓ)'!O66="","",'個人種目(上級Ｓ)'!AP66)</f>
        <v/>
      </c>
      <c r="B980" s="59" t="str">
        <f>IF(A980="","",'個人種目(上級Ｓ)'!AX66)</f>
        <v/>
      </c>
      <c r="C980" s="59" t="str">
        <f>IF(A980="","",'個人種目(上級Ｓ)'!BC66)</f>
        <v/>
      </c>
      <c r="D980" s="59" t="str">
        <f>IF(A980="","",'個人種目(上級Ｓ)'!AF66)</f>
        <v/>
      </c>
      <c r="E980" s="59">
        <v>0</v>
      </c>
      <c r="F980" s="59">
        <v>5</v>
      </c>
      <c r="G980" s="59" t="str">
        <f>IF(A980="","",'個人種目(上級Ｓ)'!BH66)</f>
        <v/>
      </c>
      <c r="H980" s="62">
        <v>5</v>
      </c>
    </row>
    <row r="981" spans="1:8" x14ac:dyDescent="0.25">
      <c r="A981" s="59" t="str">
        <f>IF('個人種目(上級Ｓ)'!O67="","",'個人種目(上級Ｓ)'!AP67)</f>
        <v/>
      </c>
      <c r="B981" s="59" t="str">
        <f>IF(A981="","",'個人種目(上級Ｓ)'!AX67)</f>
        <v/>
      </c>
      <c r="C981" s="59" t="str">
        <f>IF(A981="","",'個人種目(上級Ｓ)'!BC67)</f>
        <v/>
      </c>
      <c r="D981" s="59" t="str">
        <f>IF(A981="","",'個人種目(上級Ｓ)'!AF67)</f>
        <v/>
      </c>
      <c r="E981" s="59">
        <v>0</v>
      </c>
      <c r="F981" s="59">
        <v>5</v>
      </c>
      <c r="G981" s="59" t="str">
        <f>IF(A981="","",'個人種目(上級Ｓ)'!BH67)</f>
        <v/>
      </c>
      <c r="H981" s="62">
        <v>5</v>
      </c>
    </row>
    <row r="982" spans="1:8" x14ac:dyDescent="0.25">
      <c r="A982" s="59" t="str">
        <f>IF('個人種目(上級Ｓ)'!O68="","",'個人種目(上級Ｓ)'!AP68)</f>
        <v/>
      </c>
      <c r="B982" s="59" t="str">
        <f>IF(A982="","",'個人種目(上級Ｓ)'!AX68)</f>
        <v/>
      </c>
      <c r="C982" s="59" t="str">
        <f>IF(A982="","",'個人種目(上級Ｓ)'!BC68)</f>
        <v/>
      </c>
      <c r="D982" s="59" t="str">
        <f>IF(A982="","",'個人種目(上級Ｓ)'!AF68)</f>
        <v/>
      </c>
      <c r="E982" s="59">
        <v>0</v>
      </c>
      <c r="F982" s="59">
        <v>5</v>
      </c>
      <c r="G982" s="59" t="str">
        <f>IF(A982="","",'個人種目(上級Ｓ)'!BH68)</f>
        <v/>
      </c>
      <c r="H982" s="62">
        <v>5</v>
      </c>
    </row>
    <row r="983" spans="1:8" x14ac:dyDescent="0.25">
      <c r="A983" s="59" t="str">
        <f>IF('個人種目(上級Ｓ)'!O69="","",'個人種目(上級Ｓ)'!AP69)</f>
        <v/>
      </c>
      <c r="B983" s="59" t="str">
        <f>IF(A983="","",'個人種目(上級Ｓ)'!AX69)</f>
        <v/>
      </c>
      <c r="C983" s="59" t="str">
        <f>IF(A983="","",'個人種目(上級Ｓ)'!BC69)</f>
        <v/>
      </c>
      <c r="D983" s="59" t="str">
        <f>IF(A983="","",'個人種目(上級Ｓ)'!AF69)</f>
        <v/>
      </c>
      <c r="E983" s="59">
        <v>0</v>
      </c>
      <c r="F983" s="59">
        <v>5</v>
      </c>
      <c r="G983" s="59" t="str">
        <f>IF(A983="","",'個人種目(上級Ｓ)'!BH69)</f>
        <v/>
      </c>
      <c r="H983" s="62">
        <v>5</v>
      </c>
    </row>
    <row r="984" spans="1:8" x14ac:dyDescent="0.25">
      <c r="A984" s="59" t="str">
        <f>IF('個人種目(上級Ｓ)'!O70="","",'個人種目(上級Ｓ)'!AP70)</f>
        <v/>
      </c>
      <c r="B984" s="59" t="str">
        <f>IF(A984="","",'個人種目(上級Ｓ)'!AX70)</f>
        <v/>
      </c>
      <c r="C984" s="59" t="str">
        <f>IF(A984="","",'個人種目(上級Ｓ)'!BC70)</f>
        <v/>
      </c>
      <c r="D984" s="59" t="str">
        <f>IF(A984="","",'個人種目(上級Ｓ)'!AF70)</f>
        <v/>
      </c>
      <c r="E984" s="59">
        <v>0</v>
      </c>
      <c r="F984" s="59">
        <v>5</v>
      </c>
      <c r="G984" s="59" t="str">
        <f>IF(A984="","",'個人種目(上級Ｓ)'!BH70)</f>
        <v/>
      </c>
      <c r="H984" s="62">
        <v>5</v>
      </c>
    </row>
    <row r="985" spans="1:8" x14ac:dyDescent="0.25">
      <c r="A985" s="59" t="str">
        <f>IF('個人種目(上級Ｓ)'!O71="","",'個人種目(上級Ｓ)'!AP71)</f>
        <v/>
      </c>
      <c r="B985" s="59" t="str">
        <f>IF(A985="","",'個人種目(上級Ｓ)'!AX71)</f>
        <v/>
      </c>
      <c r="C985" s="59" t="str">
        <f>IF(A985="","",'個人種目(上級Ｓ)'!BC71)</f>
        <v/>
      </c>
      <c r="D985" s="59" t="str">
        <f>IF(A985="","",'個人種目(上級Ｓ)'!AF71)</f>
        <v/>
      </c>
      <c r="E985" s="59">
        <v>0</v>
      </c>
      <c r="F985" s="59">
        <v>5</v>
      </c>
      <c r="G985" s="59" t="str">
        <f>IF(A985="","",'個人種目(上級Ｓ)'!BH71)</f>
        <v/>
      </c>
      <c r="H985" s="62">
        <v>5</v>
      </c>
    </row>
    <row r="986" spans="1:8" x14ac:dyDescent="0.25">
      <c r="A986" s="59" t="str">
        <f>IF('個人種目(上級Ｓ)'!O72="","",'個人種目(上級Ｓ)'!AP72)</f>
        <v/>
      </c>
      <c r="B986" s="59" t="str">
        <f>IF(A986="","",'個人種目(上級Ｓ)'!AX72)</f>
        <v/>
      </c>
      <c r="C986" s="59" t="str">
        <f>IF(A986="","",'個人種目(上級Ｓ)'!BC72)</f>
        <v/>
      </c>
      <c r="D986" s="59" t="str">
        <f>IF(A986="","",'個人種目(上級Ｓ)'!AF72)</f>
        <v/>
      </c>
      <c r="E986" s="59">
        <v>0</v>
      </c>
      <c r="F986" s="59">
        <v>5</v>
      </c>
      <c r="G986" s="59" t="str">
        <f>IF(A986="","",'個人種目(上級Ｓ)'!BH72)</f>
        <v/>
      </c>
      <c r="H986" s="62">
        <v>5</v>
      </c>
    </row>
    <row r="987" spans="1:8" x14ac:dyDescent="0.25">
      <c r="A987" s="59" t="str">
        <f>IF('個人種目(上級Ｓ)'!O73="","",'個人種目(上級Ｓ)'!AP73)</f>
        <v/>
      </c>
      <c r="B987" s="59" t="str">
        <f>IF(A987="","",'個人種目(上級Ｓ)'!AX73)</f>
        <v/>
      </c>
      <c r="C987" s="59" t="str">
        <f>IF(A987="","",'個人種目(上級Ｓ)'!BC73)</f>
        <v/>
      </c>
      <c r="D987" s="59" t="str">
        <f>IF(A987="","",'個人種目(上級Ｓ)'!AF73)</f>
        <v/>
      </c>
      <c r="E987" s="59">
        <v>0</v>
      </c>
      <c r="F987" s="59">
        <v>5</v>
      </c>
      <c r="G987" s="59" t="str">
        <f>IF(A987="","",'個人種目(上級Ｓ)'!BH73)</f>
        <v/>
      </c>
      <c r="H987" s="62">
        <v>5</v>
      </c>
    </row>
    <row r="988" spans="1:8" x14ac:dyDescent="0.25">
      <c r="A988" s="59" t="str">
        <f>IF('個人種目(上級Ｓ)'!O74="","",'個人種目(上級Ｓ)'!AP74)</f>
        <v/>
      </c>
      <c r="B988" s="59" t="str">
        <f>IF(A988="","",'個人種目(上級Ｓ)'!AX74)</f>
        <v/>
      </c>
      <c r="C988" s="59" t="str">
        <f>IF(A988="","",'個人種目(上級Ｓ)'!BC74)</f>
        <v/>
      </c>
      <c r="D988" s="59" t="str">
        <f>IF(A988="","",'個人種目(上級Ｓ)'!AF74)</f>
        <v/>
      </c>
      <c r="E988" s="59">
        <v>0</v>
      </c>
      <c r="F988" s="59">
        <v>5</v>
      </c>
      <c r="G988" s="59" t="str">
        <f>IF(A988="","",'個人種目(上級Ｓ)'!BH74)</f>
        <v/>
      </c>
      <c r="H988" s="62">
        <v>5</v>
      </c>
    </row>
    <row r="989" spans="1:8" x14ac:dyDescent="0.25">
      <c r="A989" s="59" t="str">
        <f>IF('個人種目(上級Ｓ)'!O75="","",'個人種目(上級Ｓ)'!AP75)</f>
        <v/>
      </c>
      <c r="B989" s="59" t="str">
        <f>IF(A989="","",'個人種目(上級Ｓ)'!AX75)</f>
        <v/>
      </c>
      <c r="C989" s="59" t="str">
        <f>IF(A989="","",'個人種目(上級Ｓ)'!BC75)</f>
        <v/>
      </c>
      <c r="D989" s="59" t="str">
        <f>IF(A989="","",'個人種目(上級Ｓ)'!AF75)</f>
        <v/>
      </c>
      <c r="E989" s="59">
        <v>0</v>
      </c>
      <c r="F989" s="59">
        <v>5</v>
      </c>
      <c r="G989" s="59" t="str">
        <f>IF(A989="","",'個人種目(上級Ｓ)'!BH75)</f>
        <v/>
      </c>
      <c r="H989" s="62">
        <v>5</v>
      </c>
    </row>
    <row r="990" spans="1:8" x14ac:dyDescent="0.25">
      <c r="A990" s="59" t="str">
        <f>IF('個人種目(上級Ｓ)'!O76="","",'個人種目(上級Ｓ)'!AP76)</f>
        <v/>
      </c>
      <c r="B990" s="59" t="str">
        <f>IF(A990="","",'個人種目(上級Ｓ)'!AX76)</f>
        <v/>
      </c>
      <c r="C990" s="59" t="str">
        <f>IF(A990="","",'個人種目(上級Ｓ)'!BC76)</f>
        <v/>
      </c>
      <c r="D990" s="59" t="str">
        <f>IF(A990="","",'個人種目(上級Ｓ)'!AF76)</f>
        <v/>
      </c>
      <c r="E990" s="59">
        <v>0</v>
      </c>
      <c r="F990" s="59">
        <v>5</v>
      </c>
      <c r="G990" s="59" t="str">
        <f>IF(A990="","",'個人種目(上級Ｓ)'!BH76)</f>
        <v/>
      </c>
      <c r="H990" s="62">
        <v>5</v>
      </c>
    </row>
    <row r="991" spans="1:8" x14ac:dyDescent="0.25">
      <c r="A991" s="59" t="str">
        <f>IF('個人種目(上級Ｓ)'!O77="","",'個人種目(上級Ｓ)'!AP77)</f>
        <v/>
      </c>
      <c r="B991" s="59" t="str">
        <f>IF(A991="","",'個人種目(上級Ｓ)'!AX77)</f>
        <v/>
      </c>
      <c r="C991" s="59" t="str">
        <f>IF(A991="","",'個人種目(上級Ｓ)'!BC77)</f>
        <v/>
      </c>
      <c r="D991" s="59" t="str">
        <f>IF(A991="","",'個人種目(上級Ｓ)'!AF77)</f>
        <v/>
      </c>
      <c r="E991" s="59">
        <v>0</v>
      </c>
      <c r="F991" s="59">
        <v>5</v>
      </c>
      <c r="G991" s="59" t="str">
        <f>IF(A991="","",'個人種目(上級Ｓ)'!BH77)</f>
        <v/>
      </c>
      <c r="H991" s="62">
        <v>5</v>
      </c>
    </row>
    <row r="992" spans="1:8" x14ac:dyDescent="0.25">
      <c r="A992" s="59" t="str">
        <f>IF('個人種目(上級Ｓ)'!O78="","",'個人種目(上級Ｓ)'!AP78)</f>
        <v/>
      </c>
      <c r="B992" s="59" t="str">
        <f>IF(A992="","",'個人種目(上級Ｓ)'!AX78)</f>
        <v/>
      </c>
      <c r="C992" s="59" t="str">
        <f>IF(A992="","",'個人種目(上級Ｓ)'!BC78)</f>
        <v/>
      </c>
      <c r="D992" s="59" t="str">
        <f>IF(A992="","",'個人種目(上級Ｓ)'!AF78)</f>
        <v/>
      </c>
      <c r="E992" s="59">
        <v>0</v>
      </c>
      <c r="F992" s="59">
        <v>5</v>
      </c>
      <c r="G992" s="59" t="str">
        <f>IF(A992="","",'個人種目(上級Ｓ)'!BH78)</f>
        <v/>
      </c>
      <c r="H992" s="62">
        <v>5</v>
      </c>
    </row>
    <row r="993" spans="1:8" x14ac:dyDescent="0.25">
      <c r="A993" s="59" t="str">
        <f>IF('個人種目(上級Ｓ)'!O79="","",'個人種目(上級Ｓ)'!AP79)</f>
        <v/>
      </c>
      <c r="B993" s="59" t="str">
        <f>IF(A993="","",'個人種目(上級Ｓ)'!AX79)</f>
        <v/>
      </c>
      <c r="C993" s="59" t="str">
        <f>IF(A993="","",'個人種目(上級Ｓ)'!BC79)</f>
        <v/>
      </c>
      <c r="D993" s="59" t="str">
        <f>IF(A993="","",'個人種目(上級Ｓ)'!AF79)</f>
        <v/>
      </c>
      <c r="E993" s="59">
        <v>0</v>
      </c>
      <c r="F993" s="59">
        <v>5</v>
      </c>
      <c r="G993" s="59" t="str">
        <f>IF(A993="","",'個人種目(上級Ｓ)'!BH79)</f>
        <v/>
      </c>
      <c r="H993" s="62">
        <v>5</v>
      </c>
    </row>
    <row r="994" spans="1:8" x14ac:dyDescent="0.25">
      <c r="A994" s="59" t="str">
        <f>IF('個人種目(上級Ｓ)'!O80="","",'個人種目(上級Ｓ)'!AP80)</f>
        <v/>
      </c>
      <c r="B994" s="59" t="str">
        <f>IF(A994="","",'個人種目(上級Ｓ)'!AX80)</f>
        <v/>
      </c>
      <c r="C994" s="59" t="str">
        <f>IF(A994="","",'個人種目(上級Ｓ)'!BC80)</f>
        <v/>
      </c>
      <c r="D994" s="59" t="str">
        <f>IF(A994="","",'個人種目(上級Ｓ)'!AF80)</f>
        <v/>
      </c>
      <c r="E994" s="59">
        <v>0</v>
      </c>
      <c r="F994" s="59">
        <v>5</v>
      </c>
      <c r="G994" s="59" t="str">
        <f>IF(A994="","",'個人種目(上級Ｓ)'!BH80)</f>
        <v/>
      </c>
      <c r="H994" s="62">
        <v>5</v>
      </c>
    </row>
    <row r="995" spans="1:8" x14ac:dyDescent="0.25">
      <c r="A995" s="59" t="str">
        <f>IF('個人種目(上級Ｓ)'!O81="","",'個人種目(上級Ｓ)'!AP81)</f>
        <v/>
      </c>
      <c r="B995" s="59" t="str">
        <f>IF(A995="","",'個人種目(上級Ｓ)'!AX81)</f>
        <v/>
      </c>
      <c r="C995" s="59" t="str">
        <f>IF(A995="","",'個人種目(上級Ｓ)'!BC81)</f>
        <v/>
      </c>
      <c r="D995" s="59" t="str">
        <f>IF(A995="","",'個人種目(上級Ｓ)'!AF81)</f>
        <v/>
      </c>
      <c r="E995" s="59">
        <v>0</v>
      </c>
      <c r="F995" s="59">
        <v>5</v>
      </c>
      <c r="G995" s="59" t="str">
        <f>IF(A995="","",'個人種目(上級Ｓ)'!BH81)</f>
        <v/>
      </c>
      <c r="H995" s="62">
        <v>5</v>
      </c>
    </row>
    <row r="996" spans="1:8" x14ac:dyDescent="0.25">
      <c r="A996" s="59" t="str">
        <f>IF('個人種目(上級Ｓ)'!O82="","",'個人種目(上級Ｓ)'!AP82)</f>
        <v/>
      </c>
      <c r="B996" s="59" t="str">
        <f>IF(A996="","",'個人種目(上級Ｓ)'!AX82)</f>
        <v/>
      </c>
      <c r="C996" s="59" t="str">
        <f>IF(A996="","",'個人種目(上級Ｓ)'!BC82)</f>
        <v/>
      </c>
      <c r="D996" s="59" t="str">
        <f>IF(A996="","",'個人種目(上級Ｓ)'!AF82)</f>
        <v/>
      </c>
      <c r="E996" s="59">
        <v>0</v>
      </c>
      <c r="F996" s="59">
        <v>5</v>
      </c>
      <c r="G996" s="59" t="str">
        <f>IF(A996="","",'個人種目(上級Ｓ)'!BH82)</f>
        <v/>
      </c>
      <c r="H996" s="62">
        <v>5</v>
      </c>
    </row>
    <row r="997" spans="1:8" x14ac:dyDescent="0.25">
      <c r="A997" s="59" t="str">
        <f>IF('個人種目(上級Ｓ)'!O83="","",'個人種目(上級Ｓ)'!AP83)</f>
        <v/>
      </c>
      <c r="B997" s="59" t="str">
        <f>IF(A997="","",'個人種目(上級Ｓ)'!AX83)</f>
        <v/>
      </c>
      <c r="C997" s="59" t="str">
        <f>IF(A997="","",'個人種目(上級Ｓ)'!BC83)</f>
        <v/>
      </c>
      <c r="D997" s="59" t="str">
        <f>IF(A997="","",'個人種目(上級Ｓ)'!AF83)</f>
        <v/>
      </c>
      <c r="E997" s="59">
        <v>0</v>
      </c>
      <c r="F997" s="59">
        <v>5</v>
      </c>
      <c r="G997" s="59" t="str">
        <f>IF(A997="","",'個人種目(上級Ｓ)'!BH83)</f>
        <v/>
      </c>
      <c r="H997" s="62">
        <v>5</v>
      </c>
    </row>
    <row r="998" spans="1:8" x14ac:dyDescent="0.25">
      <c r="A998" s="59" t="str">
        <f>IF('個人種目(上級Ｓ)'!O84="","",'個人種目(上級Ｓ)'!AP84)</f>
        <v/>
      </c>
      <c r="B998" s="59" t="str">
        <f>IF(A998="","",'個人種目(上級Ｓ)'!AX84)</f>
        <v/>
      </c>
      <c r="C998" s="59" t="str">
        <f>IF(A998="","",'個人種目(上級Ｓ)'!BC84)</f>
        <v/>
      </c>
      <c r="D998" s="59" t="str">
        <f>IF(A998="","",'個人種目(上級Ｓ)'!AF84)</f>
        <v/>
      </c>
      <c r="E998" s="59">
        <v>0</v>
      </c>
      <c r="F998" s="59">
        <v>5</v>
      </c>
      <c r="G998" s="59" t="str">
        <f>IF(A998="","",'個人種目(上級Ｓ)'!BH84)</f>
        <v/>
      </c>
      <c r="H998" s="62">
        <v>5</v>
      </c>
    </row>
    <row r="999" spans="1:8" x14ac:dyDescent="0.25">
      <c r="A999" s="59" t="str">
        <f>IF('個人種目(上級Ｓ)'!O85="","",'個人種目(上級Ｓ)'!AP85)</f>
        <v/>
      </c>
      <c r="B999" s="59" t="str">
        <f>IF(A999="","",'個人種目(上級Ｓ)'!AX85)</f>
        <v/>
      </c>
      <c r="C999" s="59" t="str">
        <f>IF(A999="","",'個人種目(上級Ｓ)'!BC85)</f>
        <v/>
      </c>
      <c r="D999" s="59" t="str">
        <f>IF(A999="","",'個人種目(上級Ｓ)'!AF85)</f>
        <v/>
      </c>
      <c r="E999" s="59">
        <v>0</v>
      </c>
      <c r="F999" s="59">
        <v>5</v>
      </c>
      <c r="G999" s="59" t="str">
        <f>IF(A999="","",'個人種目(上級Ｓ)'!BH85)</f>
        <v/>
      </c>
      <c r="H999" s="62">
        <v>5</v>
      </c>
    </row>
    <row r="1000" spans="1:8" x14ac:dyDescent="0.25">
      <c r="A1000" s="59" t="str">
        <f>IF('個人種目(上級Ｓ)'!O86="","",'個人種目(上級Ｓ)'!AP86)</f>
        <v/>
      </c>
      <c r="B1000" s="59" t="str">
        <f>IF(A1000="","",'個人種目(上級Ｓ)'!AX86)</f>
        <v/>
      </c>
      <c r="C1000" s="59" t="str">
        <f>IF(A1000="","",'個人種目(上級Ｓ)'!BC86)</f>
        <v/>
      </c>
      <c r="D1000" s="59" t="str">
        <f>IF(A1000="","",'個人種目(上級Ｓ)'!AF86)</f>
        <v/>
      </c>
      <c r="E1000" s="59">
        <v>0</v>
      </c>
      <c r="F1000" s="59">
        <v>5</v>
      </c>
      <c r="G1000" s="59" t="str">
        <f>IF(A1000="","",'個人種目(上級Ｓ)'!BH86)</f>
        <v/>
      </c>
      <c r="H1000" s="62">
        <v>5</v>
      </c>
    </row>
    <row r="1001" spans="1:8" x14ac:dyDescent="0.25">
      <c r="A1001" s="59" t="str">
        <f>IF('個人種目(上級Ｓ)'!O87="","",'個人種目(上級Ｓ)'!AP87)</f>
        <v/>
      </c>
      <c r="B1001" s="59" t="str">
        <f>IF(A1001="","",'個人種目(上級Ｓ)'!AX87)</f>
        <v/>
      </c>
      <c r="C1001" s="59" t="str">
        <f>IF(A1001="","",'個人種目(上級Ｓ)'!BC87)</f>
        <v/>
      </c>
      <c r="D1001" s="59" t="str">
        <f>IF(A1001="","",'個人種目(上級Ｓ)'!AF87)</f>
        <v/>
      </c>
      <c r="E1001" s="59">
        <v>0</v>
      </c>
      <c r="F1001" s="59">
        <v>5</v>
      </c>
      <c r="G1001" s="59" t="str">
        <f>IF(A1001="","",'個人種目(上級Ｓ)'!BH87)</f>
        <v/>
      </c>
      <c r="H1001" s="62">
        <v>5</v>
      </c>
    </row>
    <row r="1002" spans="1:8" x14ac:dyDescent="0.25">
      <c r="A1002" s="59" t="str">
        <f>IF('個人種目(上級Ｓ)'!O88="","",'個人種目(上級Ｓ)'!AP88)</f>
        <v/>
      </c>
      <c r="B1002" s="59" t="str">
        <f>IF(A1002="","",'個人種目(上級Ｓ)'!AX88)</f>
        <v/>
      </c>
      <c r="C1002" s="59" t="str">
        <f>IF(A1002="","",'個人種目(上級Ｓ)'!BC88)</f>
        <v/>
      </c>
      <c r="D1002" s="59" t="str">
        <f>IF(A1002="","",'個人種目(上級Ｓ)'!AF88)</f>
        <v/>
      </c>
      <c r="E1002" s="59">
        <v>0</v>
      </c>
      <c r="F1002" s="59">
        <v>5</v>
      </c>
      <c r="G1002" s="59" t="str">
        <f>IF(A1002="","",'個人種目(上級Ｓ)'!BH88)</f>
        <v/>
      </c>
      <c r="H1002" s="62">
        <v>5</v>
      </c>
    </row>
    <row r="1003" spans="1:8" x14ac:dyDescent="0.25">
      <c r="A1003" s="59" t="str">
        <f>IF('個人種目(上級Ｓ)'!O89="","",'個人種目(上級Ｓ)'!AP89)</f>
        <v/>
      </c>
      <c r="B1003" s="59" t="str">
        <f>IF(A1003="","",'個人種目(上級Ｓ)'!AX89)</f>
        <v/>
      </c>
      <c r="C1003" s="59" t="str">
        <f>IF(A1003="","",'個人種目(上級Ｓ)'!BC89)</f>
        <v/>
      </c>
      <c r="D1003" s="59" t="str">
        <f>IF(A1003="","",'個人種目(上級Ｓ)'!AF89)</f>
        <v/>
      </c>
      <c r="E1003" s="59">
        <v>0</v>
      </c>
      <c r="F1003" s="59">
        <v>5</v>
      </c>
      <c r="G1003" s="59" t="str">
        <f>IF(A1003="","",'個人種目(上級Ｓ)'!BH89)</f>
        <v/>
      </c>
      <c r="H1003" s="62">
        <v>5</v>
      </c>
    </row>
    <row r="1004" spans="1:8" x14ac:dyDescent="0.25">
      <c r="A1004" s="59" t="str">
        <f>IF('個人種目(上級Ｓ)'!O90="","",'個人種目(上級Ｓ)'!AP90)</f>
        <v/>
      </c>
      <c r="B1004" s="59" t="str">
        <f>IF(A1004="","",'個人種目(上級Ｓ)'!AX90)</f>
        <v/>
      </c>
      <c r="C1004" s="59" t="str">
        <f>IF(A1004="","",'個人種目(上級Ｓ)'!BC90)</f>
        <v/>
      </c>
      <c r="D1004" s="59" t="str">
        <f>IF(A1004="","",'個人種目(上級Ｓ)'!AF90)</f>
        <v/>
      </c>
      <c r="E1004" s="59">
        <v>0</v>
      </c>
      <c r="F1004" s="59">
        <v>5</v>
      </c>
      <c r="G1004" s="59" t="str">
        <f>IF(A1004="","",'個人種目(上級Ｓ)'!BH90)</f>
        <v/>
      </c>
      <c r="H1004" s="62">
        <v>5</v>
      </c>
    </row>
    <row r="1005" spans="1:8" x14ac:dyDescent="0.25">
      <c r="A1005" s="59" t="str">
        <f>IF('個人種目(上級Ｓ)'!O91="","",'個人種目(上級Ｓ)'!AP91)</f>
        <v/>
      </c>
      <c r="B1005" s="59" t="str">
        <f>IF(A1005="","",'個人種目(上級Ｓ)'!AX91)</f>
        <v/>
      </c>
      <c r="C1005" s="59" t="str">
        <f>IF(A1005="","",'個人種目(上級Ｓ)'!BC91)</f>
        <v/>
      </c>
      <c r="D1005" s="59" t="str">
        <f>IF(A1005="","",'個人種目(上級Ｓ)'!AF91)</f>
        <v/>
      </c>
      <c r="E1005" s="59">
        <v>0</v>
      </c>
      <c r="F1005" s="59">
        <v>5</v>
      </c>
      <c r="G1005" s="59" t="str">
        <f>IF(A1005="","",'個人種目(上級Ｓ)'!BH91)</f>
        <v/>
      </c>
      <c r="H1005" s="62">
        <v>5</v>
      </c>
    </row>
    <row r="1006" spans="1:8" x14ac:dyDescent="0.25">
      <c r="A1006" s="59" t="str">
        <f>IF('個人種目(上級Ｓ)'!O92="","",'個人種目(上級Ｓ)'!AP92)</f>
        <v/>
      </c>
      <c r="B1006" s="59" t="str">
        <f>IF(A1006="","",'個人種目(上級Ｓ)'!AX92)</f>
        <v/>
      </c>
      <c r="C1006" s="59" t="str">
        <f>IF(A1006="","",'個人種目(上級Ｓ)'!BC92)</f>
        <v/>
      </c>
      <c r="D1006" s="59" t="str">
        <f>IF(A1006="","",'個人種目(上級Ｓ)'!AF92)</f>
        <v/>
      </c>
      <c r="E1006" s="59">
        <v>0</v>
      </c>
      <c r="F1006" s="59">
        <v>5</v>
      </c>
      <c r="G1006" s="59" t="str">
        <f>IF(A1006="","",'個人種目(上級Ｓ)'!BH92)</f>
        <v/>
      </c>
      <c r="H1006" s="62">
        <v>5</v>
      </c>
    </row>
    <row r="1007" spans="1:8" x14ac:dyDescent="0.25">
      <c r="A1007" s="59" t="str">
        <f>IF('個人種目(上級Ｓ)'!O93="","",'個人種目(上級Ｓ)'!AP93)</f>
        <v/>
      </c>
      <c r="B1007" s="59" t="str">
        <f>IF(A1007="","",'個人種目(上級Ｓ)'!AX93)</f>
        <v/>
      </c>
      <c r="C1007" s="59" t="str">
        <f>IF(A1007="","",'個人種目(上級Ｓ)'!BC93)</f>
        <v/>
      </c>
      <c r="D1007" s="59" t="str">
        <f>IF(A1007="","",'個人種目(上級Ｓ)'!AF93)</f>
        <v/>
      </c>
      <c r="E1007" s="59">
        <v>0</v>
      </c>
      <c r="F1007" s="59">
        <v>5</v>
      </c>
      <c r="G1007" s="59" t="str">
        <f>IF(A1007="","",'個人種目(上級Ｓ)'!BH93)</f>
        <v/>
      </c>
      <c r="H1007" s="62">
        <v>5</v>
      </c>
    </row>
    <row r="1008" spans="1:8" x14ac:dyDescent="0.25">
      <c r="A1008" s="59" t="str">
        <f>IF('個人種目(上級Ｓ)'!O94="","",'個人種目(上級Ｓ)'!AP94)</f>
        <v/>
      </c>
      <c r="B1008" s="59" t="str">
        <f>IF(A1008="","",'個人種目(上級Ｓ)'!AX94)</f>
        <v/>
      </c>
      <c r="C1008" s="59" t="str">
        <f>IF(A1008="","",'個人種目(上級Ｓ)'!BC94)</f>
        <v/>
      </c>
      <c r="D1008" s="59" t="str">
        <f>IF(A1008="","",'個人種目(上級Ｓ)'!AF94)</f>
        <v/>
      </c>
      <c r="E1008" s="59">
        <v>0</v>
      </c>
      <c r="F1008" s="59">
        <v>5</v>
      </c>
      <c r="G1008" s="59" t="str">
        <f>IF(A1008="","",'個人種目(上級Ｓ)'!BH94)</f>
        <v/>
      </c>
      <c r="H1008" s="62">
        <v>5</v>
      </c>
    </row>
    <row r="1009" spans="1:8" x14ac:dyDescent="0.25">
      <c r="A1009" s="59" t="str">
        <f>IF('個人種目(上級Ｓ)'!O95="","",'個人種目(上級Ｓ)'!AP95)</f>
        <v/>
      </c>
      <c r="B1009" s="59" t="str">
        <f>IF(A1009="","",'個人種目(上級Ｓ)'!AX95)</f>
        <v/>
      </c>
      <c r="C1009" s="59" t="str">
        <f>IF(A1009="","",'個人種目(上級Ｓ)'!BC95)</f>
        <v/>
      </c>
      <c r="D1009" s="59" t="str">
        <f>IF(A1009="","",'個人種目(上級Ｓ)'!AF95)</f>
        <v/>
      </c>
      <c r="E1009" s="59">
        <v>0</v>
      </c>
      <c r="F1009" s="59">
        <v>5</v>
      </c>
      <c r="G1009" s="59" t="str">
        <f>IF(A1009="","",'個人種目(上級Ｓ)'!BH95)</f>
        <v/>
      </c>
      <c r="H1009" s="62">
        <v>5</v>
      </c>
    </row>
    <row r="1010" spans="1:8" x14ac:dyDescent="0.25">
      <c r="A1010" s="59" t="str">
        <f>IF('個人種目(上級Ｓ)'!O96="","",'個人種目(上級Ｓ)'!AP96)</f>
        <v/>
      </c>
      <c r="B1010" s="59" t="str">
        <f>IF(A1010="","",'個人種目(上級Ｓ)'!AX96)</f>
        <v/>
      </c>
      <c r="C1010" s="59" t="str">
        <f>IF(A1010="","",'個人種目(上級Ｓ)'!BC96)</f>
        <v/>
      </c>
      <c r="D1010" s="59" t="str">
        <f>IF(A1010="","",'個人種目(上級Ｓ)'!AF96)</f>
        <v/>
      </c>
      <c r="E1010" s="59">
        <v>0</v>
      </c>
      <c r="F1010" s="59">
        <v>5</v>
      </c>
      <c r="G1010" s="59" t="str">
        <f>IF(A1010="","",'個人種目(上級Ｓ)'!BH96)</f>
        <v/>
      </c>
      <c r="H1010" s="62">
        <v>5</v>
      </c>
    </row>
    <row r="1011" spans="1:8" x14ac:dyDescent="0.25">
      <c r="A1011" s="59" t="str">
        <f>IF('個人種目(上級Ｓ)'!O97="","",'個人種目(上級Ｓ)'!AP97)</f>
        <v/>
      </c>
      <c r="B1011" s="59" t="str">
        <f>IF(A1011="","",'個人種目(上級Ｓ)'!AX97)</f>
        <v/>
      </c>
      <c r="C1011" s="59" t="str">
        <f>IF(A1011="","",'個人種目(上級Ｓ)'!BC97)</f>
        <v/>
      </c>
      <c r="D1011" s="59" t="str">
        <f>IF(A1011="","",'個人種目(上級Ｓ)'!AF97)</f>
        <v/>
      </c>
      <c r="E1011" s="59">
        <v>0</v>
      </c>
      <c r="F1011" s="59">
        <v>5</v>
      </c>
      <c r="G1011" s="59" t="str">
        <f>IF(A1011="","",'個人種目(上級Ｓ)'!BH97)</f>
        <v/>
      </c>
      <c r="H1011" s="62">
        <v>5</v>
      </c>
    </row>
    <row r="1012" spans="1:8" x14ac:dyDescent="0.25">
      <c r="A1012" s="59" t="str">
        <f>IF('個人種目(上級Ｓ)'!O98="","",'個人種目(上級Ｓ)'!AP98)</f>
        <v/>
      </c>
      <c r="B1012" s="59" t="str">
        <f>IF(A1012="","",'個人種目(上級Ｓ)'!AX98)</f>
        <v/>
      </c>
      <c r="C1012" s="59" t="str">
        <f>IF(A1012="","",'個人種目(上級Ｓ)'!BC98)</f>
        <v/>
      </c>
      <c r="D1012" s="59" t="str">
        <f>IF(A1012="","",'個人種目(上級Ｓ)'!AF98)</f>
        <v/>
      </c>
      <c r="E1012" s="59">
        <v>0</v>
      </c>
      <c r="F1012" s="59">
        <v>5</v>
      </c>
      <c r="G1012" s="59" t="str">
        <f>IF(A1012="","",'個人種目(上級Ｓ)'!BH98)</f>
        <v/>
      </c>
      <c r="H1012" s="62">
        <v>5</v>
      </c>
    </row>
    <row r="1013" spans="1:8" x14ac:dyDescent="0.25">
      <c r="A1013" s="59" t="str">
        <f>IF('個人種目(上級Ｓ)'!O99="","",'個人種目(上級Ｓ)'!AP99)</f>
        <v/>
      </c>
      <c r="B1013" s="59" t="str">
        <f>IF(A1013="","",'個人種目(上級Ｓ)'!AX99)</f>
        <v/>
      </c>
      <c r="C1013" s="59" t="str">
        <f>IF(A1013="","",'個人種目(上級Ｓ)'!BC99)</f>
        <v/>
      </c>
      <c r="D1013" s="59" t="str">
        <f>IF(A1013="","",'個人種目(上級Ｓ)'!AF99)</f>
        <v/>
      </c>
      <c r="E1013" s="59">
        <v>0</v>
      </c>
      <c r="F1013" s="59">
        <v>5</v>
      </c>
      <c r="G1013" s="59" t="str">
        <f>IF(A1013="","",'個人種目(上級Ｓ)'!BH99)</f>
        <v/>
      </c>
      <c r="H1013" s="62">
        <v>5</v>
      </c>
    </row>
    <row r="1014" spans="1:8" x14ac:dyDescent="0.25">
      <c r="A1014" s="59" t="str">
        <f>IF('個人種目(上級Ｓ)'!O100="","",'個人種目(上級Ｓ)'!AP100)</f>
        <v/>
      </c>
      <c r="B1014" s="59" t="str">
        <f>IF(A1014="","",'個人種目(上級Ｓ)'!AX100)</f>
        <v/>
      </c>
      <c r="C1014" s="59" t="str">
        <f>IF(A1014="","",'個人種目(上級Ｓ)'!BC100)</f>
        <v/>
      </c>
      <c r="D1014" s="59" t="str">
        <f>IF(A1014="","",'個人種目(上級Ｓ)'!AF100)</f>
        <v/>
      </c>
      <c r="E1014" s="59">
        <v>0</v>
      </c>
      <c r="F1014" s="59">
        <v>5</v>
      </c>
      <c r="G1014" s="59" t="str">
        <f>IF(A1014="","",'個人種目(上級Ｓ)'!BH100)</f>
        <v/>
      </c>
      <c r="H1014" s="62">
        <v>5</v>
      </c>
    </row>
    <row r="1015" spans="1:8" x14ac:dyDescent="0.25">
      <c r="A1015" s="59" t="str">
        <f>IF('個人種目(上級Ｓ)'!O101="","",'個人種目(上級Ｓ)'!AP101)</f>
        <v/>
      </c>
      <c r="B1015" s="59" t="str">
        <f>IF(A1015="","",'個人種目(上級Ｓ)'!AX101)</f>
        <v/>
      </c>
      <c r="C1015" s="59" t="str">
        <f>IF(A1015="","",'個人種目(上級Ｓ)'!BC101)</f>
        <v/>
      </c>
      <c r="D1015" s="59" t="str">
        <f>IF(A1015="","",'個人種目(上級Ｓ)'!AF101)</f>
        <v/>
      </c>
      <c r="E1015" s="59">
        <v>0</v>
      </c>
      <c r="F1015" s="59">
        <v>5</v>
      </c>
      <c r="G1015" s="59" t="str">
        <f>IF(A1015="","",'個人種目(上級Ｓ)'!BH101)</f>
        <v/>
      </c>
      <c r="H1015" s="62">
        <v>5</v>
      </c>
    </row>
    <row r="1016" spans="1:8" x14ac:dyDescent="0.25">
      <c r="A1016" s="59" t="str">
        <f>IF('個人種目(上級Ｓ)'!O102="","",'個人種目(上級Ｓ)'!AP102)</f>
        <v/>
      </c>
      <c r="B1016" s="59" t="str">
        <f>IF(A1016="","",'個人種目(上級Ｓ)'!AX102)</f>
        <v/>
      </c>
      <c r="C1016" s="59" t="str">
        <f>IF(A1016="","",'個人種目(上級Ｓ)'!BC102)</f>
        <v/>
      </c>
      <c r="D1016" s="59" t="str">
        <f>IF(A1016="","",'個人種目(上級Ｓ)'!AF102)</f>
        <v/>
      </c>
      <c r="E1016" s="59">
        <v>0</v>
      </c>
      <c r="F1016" s="59">
        <v>5</v>
      </c>
      <c r="G1016" s="59" t="str">
        <f>IF(A1016="","",'個人種目(上級Ｓ)'!BH102)</f>
        <v/>
      </c>
      <c r="H1016" s="62">
        <v>5</v>
      </c>
    </row>
    <row r="1017" spans="1:8" x14ac:dyDescent="0.25">
      <c r="A1017" s="59" t="str">
        <f>IF('個人種目(上級Ｓ)'!O103="","",'個人種目(上級Ｓ)'!AP103)</f>
        <v/>
      </c>
      <c r="B1017" s="59" t="str">
        <f>IF(A1017="","",'個人種目(上級Ｓ)'!AX103)</f>
        <v/>
      </c>
      <c r="C1017" s="59" t="str">
        <f>IF(A1017="","",'個人種目(上級Ｓ)'!BC103)</f>
        <v/>
      </c>
      <c r="D1017" s="59" t="str">
        <f>IF(A1017="","",'個人種目(上級Ｓ)'!AF103)</f>
        <v/>
      </c>
      <c r="E1017" s="59">
        <v>0</v>
      </c>
      <c r="F1017" s="59">
        <v>5</v>
      </c>
      <c r="G1017" s="59" t="str">
        <f>IF(A1017="","",'個人種目(上級Ｓ)'!BH103)</f>
        <v/>
      </c>
      <c r="H1017" s="62">
        <v>5</v>
      </c>
    </row>
    <row r="1018" spans="1:8" x14ac:dyDescent="0.25">
      <c r="A1018" s="59" t="str">
        <f>IF('個人種目(上級Ｓ)'!O104="","",'個人種目(上級Ｓ)'!AP104)</f>
        <v/>
      </c>
      <c r="B1018" s="59" t="str">
        <f>IF(A1018="","",'個人種目(上級Ｓ)'!AX104)</f>
        <v/>
      </c>
      <c r="C1018" s="59" t="str">
        <f>IF(A1018="","",'個人種目(上級Ｓ)'!BC104)</f>
        <v/>
      </c>
      <c r="D1018" s="59" t="str">
        <f>IF(A1018="","",'個人種目(上級Ｓ)'!AF104)</f>
        <v/>
      </c>
      <c r="E1018" s="59">
        <v>0</v>
      </c>
      <c r="F1018" s="59">
        <v>5</v>
      </c>
      <c r="G1018" s="59" t="str">
        <f>IF(A1018="","",'個人種目(上級Ｓ)'!BH104)</f>
        <v/>
      </c>
      <c r="H1018" s="62">
        <v>5</v>
      </c>
    </row>
    <row r="1019" spans="1:8" x14ac:dyDescent="0.25">
      <c r="A1019" s="59" t="str">
        <f>IF('個人種目(上級Ｓ)'!O105="","",'個人種目(上級Ｓ)'!AP105)</f>
        <v/>
      </c>
      <c r="B1019" s="59" t="str">
        <f>IF(A1019="","",'個人種目(上級Ｓ)'!AX105)</f>
        <v/>
      </c>
      <c r="C1019" s="59" t="str">
        <f>IF(A1019="","",'個人種目(上級Ｓ)'!BC105)</f>
        <v/>
      </c>
      <c r="D1019" s="59" t="str">
        <f>IF(A1019="","",'個人種目(上級Ｓ)'!AF105)</f>
        <v/>
      </c>
      <c r="E1019" s="59">
        <v>0</v>
      </c>
      <c r="F1019" s="59">
        <v>5</v>
      </c>
      <c r="G1019" s="59" t="str">
        <f>IF(A1019="","",'個人種目(上級Ｓ)'!BH105)</f>
        <v/>
      </c>
      <c r="H1019" s="62">
        <v>5</v>
      </c>
    </row>
    <row r="1020" spans="1:8" x14ac:dyDescent="0.25">
      <c r="A1020" s="59" t="str">
        <f>IF('個人種目(上級Ｓ)'!O106="","",'個人種目(上級Ｓ)'!AP106)</f>
        <v/>
      </c>
      <c r="B1020" s="59" t="str">
        <f>IF(A1020="","",'個人種目(上級Ｓ)'!AX106)</f>
        <v/>
      </c>
      <c r="C1020" s="59" t="str">
        <f>IF(A1020="","",'個人種目(上級Ｓ)'!BC106)</f>
        <v/>
      </c>
      <c r="D1020" s="59" t="str">
        <f>IF(A1020="","",'個人種目(上級Ｓ)'!AF106)</f>
        <v/>
      </c>
      <c r="E1020" s="59">
        <v>0</v>
      </c>
      <c r="F1020" s="59">
        <v>5</v>
      </c>
      <c r="G1020" s="59" t="str">
        <f>IF(A1020="","",'個人種目(上級Ｓ)'!BH106)</f>
        <v/>
      </c>
      <c r="H1020" s="62">
        <v>5</v>
      </c>
    </row>
    <row r="1021" spans="1:8" x14ac:dyDescent="0.25">
      <c r="A1021" s="58" t="str">
        <f>IF('個人種目(上級Ｓ)'!O107="","",'個人種目(上級Ｓ)'!AP107)</f>
        <v/>
      </c>
      <c r="B1021" s="58" t="str">
        <f>IF(A1021="","",'個人種目(上級Ｓ)'!AX107)</f>
        <v/>
      </c>
      <c r="C1021" s="58" t="str">
        <f>IF(A1021="","",'個人種目(上級Ｓ)'!BC107)</f>
        <v/>
      </c>
      <c r="D1021" s="58" t="str">
        <f>IF(A1021="","",'個人種目(上級Ｓ)'!AF107)</f>
        <v/>
      </c>
      <c r="E1021" s="58">
        <v>0</v>
      </c>
      <c r="F1021" s="58">
        <v>5</v>
      </c>
      <c r="G1021" s="58" t="str">
        <f>IF(A1021="","",'個人種目(上級Ｓ)'!BH107)</f>
        <v/>
      </c>
      <c r="H1021" s="65">
        <v>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申込書</vt:lpstr>
      <vt:lpstr>個人種目</vt:lpstr>
      <vt:lpstr>個人種目(上級Ｓ)</vt:lpstr>
      <vt:lpstr>リレー</vt:lpstr>
      <vt:lpstr>リレー種目</vt:lpstr>
      <vt:lpstr>団体</vt:lpstr>
      <vt:lpstr>所属1</vt:lpstr>
      <vt:lpstr>選手</vt:lpstr>
      <vt:lpstr>エントリー</vt:lpstr>
      <vt:lpstr>チーム元</vt:lpstr>
      <vt:lpstr>チーム</vt:lpstr>
      <vt:lpstr>講習会出席者一覧</vt:lpstr>
      <vt:lpstr>リレー種目!Print_Area</vt:lpstr>
      <vt:lpstr>個人種目!Print_Area</vt:lpstr>
      <vt:lpstr>'個人種目(上級Ｓ)'!Print_Area</vt:lpstr>
      <vt:lpstr>申込書!Print_Area</vt:lpstr>
      <vt:lpstr>個人種目!Print_Titles</vt:lpstr>
      <vt:lpstr>'個人種目(上級Ｓ)'!Print_Titles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大河内健太朗</cp:lastModifiedBy>
  <cp:lastPrinted>2018-12-03T05:21:10Z</cp:lastPrinted>
  <dcterms:created xsi:type="dcterms:W3CDTF">2003-04-18T11:12:20Z</dcterms:created>
  <dcterms:modified xsi:type="dcterms:W3CDTF">2018-12-06T01:53:03Z</dcterms:modified>
</cp:coreProperties>
</file>